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https://varefakta.sharepoint.com/sites/Varefakta/Shared Documents/Fælles/Hjemmeside/Specifikationsskemaer/REMA 1000 DK og NO FOOD/REMA DK/Emballageskemaer/"/>
    </mc:Choice>
  </mc:AlternateContent>
  <xr:revisionPtr revIDLastSave="7585" documentId="14_{D3C99A38-CE4A-4DEF-8E2E-51C3AB8EA1E8}" xr6:coauthVersionLast="47" xr6:coauthVersionMax="47" xr10:uidLastSave="{6A1E7FE8-E008-413F-B4F0-2D397BDBB4CE}"/>
  <workbookProtection workbookAlgorithmName="SHA-512" workbookHashValue="g6Ryt+JuCBiGadqHdnPiUkAUsjpXrXQfYcAf+ljdBt5wmwRXOv29r8u/YEsODYCcAje+ExgO42B8HQDXvtGijg==" workbookSaltValue="A6zZoEBaRodC8lhbaaM78g==" workbookSpinCount="100000" lockStructure="1"/>
  <bookViews>
    <workbookView xWindow="-110" yWindow="-10910" windowWidth="19420" windowHeight="10420" firstSheet="14" activeTab="14" xr2:uid="{F90D9B36-FA99-4542-9A2E-F83ACFE6B381}"/>
  </bookViews>
  <sheets>
    <sheet name="Energiberegning" sheetId="27" state="hidden" r:id="rId1"/>
    <sheet name="EmballageDDGS1" sheetId="28" state="hidden" r:id="rId2"/>
    <sheet name="Drop down" sheetId="22" state="hidden" r:id="rId3"/>
    <sheet name="Data" sheetId="25" state="hidden" r:id="rId4"/>
    <sheet name="Start" sheetId="3" state="hidden" r:id="rId5"/>
    <sheet name="Product designation and net con" sheetId="4" state="hidden" r:id="rId6"/>
    <sheet name="Method of food processing" sheetId="5" state="hidden" r:id="rId7"/>
    <sheet name="Recipe" sheetId="6" state="hidden" r:id="rId8"/>
    <sheet name="Additives" sheetId="7" state="hidden" r:id="rId9"/>
    <sheet name="Ingredient specifications" sheetId="8" state="hidden" r:id="rId10"/>
    <sheet name="Nutritional labelling" sheetId="9" state="hidden" r:id="rId11"/>
    <sheet name="Shelf-life and storage" sheetId="10" state="hidden" r:id="rId12"/>
    <sheet name="Packaging method and cooking in" sheetId="11" state="hidden" r:id="rId13"/>
    <sheet name="Claims" sheetId="12" state="hidden" r:id="rId14"/>
    <sheet name="Packaging (Primary)" sheetId="26" r:id="rId15"/>
    <sheet name="Packaging (Secondary)" sheetId="29" r:id="rId16"/>
    <sheet name="Appendix 1" sheetId="13" state="hidden" r:id="rId17"/>
    <sheet name="Part B Meat" sheetId="14" state="hidden" r:id="rId18"/>
    <sheet name="Part B Milk and cheese" sheetId="15" state="hidden" r:id="rId19"/>
    <sheet name="Part B Egg and egg products" sheetId="16" state="hidden" r:id="rId20"/>
    <sheet name="Part B Chocolate" sheetId="17" state="hidden" r:id="rId21"/>
    <sheet name="Part B Fish and fish products" sheetId="18" state="hidden" r:id="rId22"/>
    <sheet name="Part B Juice" sheetId="19" state="hidden" r:id="rId23"/>
    <sheet name="Part B Coffee" sheetId="20" state="hidden" r:id="rId24"/>
    <sheet name="Part B Tea" sheetId="21" state="hidden" r:id="rId25"/>
    <sheet name="Help and Examples" sheetId="30" r:id="rId26"/>
  </sheets>
  <definedNames>
    <definedName name="EmballageType">EmballageListe[Engelsk]</definedName>
    <definedName name="FAOAfsnit">Afsnit[Afsnit]</definedName>
    <definedName name="FAOFangstområde">Fangstområde[Fangstområde]</definedName>
    <definedName name="FAOUnderområde">Underområde[Underområde]</definedName>
    <definedName name="Landeliste">AlleLande[Lande (Engelsk)]</definedName>
    <definedName name="LandelisteudenFAO">Table2[Lande (Engelsk)]</definedName>
    <definedName name="Materialetype">MaterialeListe[Engelsk]</definedName>
    <definedName name="_xlnm.Print_Area" localSheetId="8">Additives!$A$1:$L$84</definedName>
    <definedName name="_xlnm.Print_Area" localSheetId="16">'Appendix 1'!$A$1:$L$84</definedName>
    <definedName name="_xlnm.Print_Area" localSheetId="13">Claims!$A$1:$L$104</definedName>
    <definedName name="_xlnm.Print_Area" localSheetId="3">Data!#REF!</definedName>
    <definedName name="_xlnm.Print_Area" localSheetId="9">'Ingredient specifications'!$A$1:$L$104</definedName>
    <definedName name="_xlnm.Print_Area" localSheetId="6">'Method of food processing'!$A$1:$L$48</definedName>
    <definedName name="_xlnm.Print_Area" localSheetId="10">'Nutritional labelling'!$A$1:$L$69</definedName>
    <definedName name="_xlnm.Print_Area" localSheetId="14">'Packaging (Primary)'!$A$1:$T$172</definedName>
    <definedName name="_xlnm.Print_Area" localSheetId="15">'Packaging (Secondary)'!$A$1:$T$171</definedName>
    <definedName name="_xlnm.Print_Area" localSheetId="12">'Packaging method and cooking in'!$A$1:$L$28</definedName>
    <definedName name="_xlnm.Print_Area" localSheetId="20">'Part B Chocolate'!$A$1:$J$31</definedName>
    <definedName name="_xlnm.Print_Area" localSheetId="23">'Part B Coffee'!$A$1:$L$25</definedName>
    <definedName name="_xlnm.Print_Area" localSheetId="19">'Part B Egg and egg products'!$A$1:$L$29</definedName>
    <definedName name="_xlnm.Print_Area" localSheetId="21">'Part B Fish and fish products'!$A$1:$L$46</definedName>
    <definedName name="_xlnm.Print_Area" localSheetId="22">'Part B Juice'!$A$1:$L$30</definedName>
    <definedName name="_xlnm.Print_Area" localSheetId="17">'Part B Meat'!$A$1:$L$46</definedName>
    <definedName name="_xlnm.Print_Area" localSheetId="18">'Part B Milk and cheese'!$A$1:$L$28</definedName>
    <definedName name="_xlnm.Print_Area" localSheetId="24">'Part B Tea'!$A$1:$L$38</definedName>
    <definedName name="_xlnm.Print_Area" localSheetId="5">'Product designation and net con'!$A$1:$L$40</definedName>
    <definedName name="_xlnm.Print_Area" localSheetId="7">Recipe!$A$1:$W$235</definedName>
    <definedName name="_xlnm.Print_Area" localSheetId="11">'Shelf-life and storage'!$A$1:$L$69</definedName>
    <definedName name="_xlnm.Print_Area" localSheetId="4">Start!$A$1:$L$49</definedName>
    <definedName name="solver_eng" localSheetId="14" hidden="1">1</definedName>
    <definedName name="solver_eng" localSheetId="15" hidden="1">1</definedName>
    <definedName name="solver_neg" localSheetId="14" hidden="1">1</definedName>
    <definedName name="solver_neg" localSheetId="15" hidden="1">1</definedName>
    <definedName name="solver_num" localSheetId="14" hidden="1">0</definedName>
    <definedName name="solver_num" localSheetId="15" hidden="1">0</definedName>
    <definedName name="solver_opt" localSheetId="14" hidden="1">'Packaging (Primary)'!$L$38</definedName>
    <definedName name="solver_opt" localSheetId="15" hidden="1">'Packaging (Secondary)'!$L$37</definedName>
    <definedName name="solver_typ" localSheetId="14" hidden="1">1</definedName>
    <definedName name="solver_typ" localSheetId="15" hidden="1">1</definedName>
    <definedName name="solver_val" localSheetId="14" hidden="1">0</definedName>
    <definedName name="solver_val" localSheetId="15" hidden="1">0</definedName>
    <definedName name="solver_ver" localSheetId="14" hidden="1">3</definedName>
    <definedName name="solver_ver" localSheetId="15"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E9" i="25" l="1"/>
  <c r="YD9" i="25"/>
  <c r="XX9" i="25"/>
  <c r="BD9" i="25"/>
  <c r="BE9" i="25"/>
  <c r="BF9" i="25"/>
  <c r="BG9" i="25"/>
  <c r="BH9" i="25"/>
  <c r="BI9" i="25"/>
  <c r="BJ9" i="25"/>
  <c r="BK9" i="25"/>
  <c r="BL9" i="25"/>
  <c r="BM9" i="25"/>
  <c r="BN9" i="25"/>
  <c r="BO9" i="25"/>
  <c r="BP9" i="25"/>
  <c r="BQ9" i="25"/>
  <c r="BR9" i="25"/>
  <c r="BS9" i="25"/>
  <c r="BT9" i="25"/>
  <c r="BU9" i="25"/>
  <c r="BV9" i="25"/>
  <c r="BW9" i="25"/>
  <c r="BX9" i="25"/>
  <c r="BY9" i="25"/>
  <c r="BZ9" i="25"/>
  <c r="CA9" i="25"/>
  <c r="CB9" i="25"/>
  <c r="CC9" i="25"/>
  <c r="CD9" i="25"/>
  <c r="CE9" i="25"/>
  <c r="CF9" i="25"/>
  <c r="CG9" i="25"/>
  <c r="CH9" i="25"/>
  <c r="CI9" i="25"/>
  <c r="CJ9" i="25"/>
  <c r="CK9" i="25"/>
  <c r="CL9" i="25"/>
  <c r="CM9" i="25"/>
  <c r="CN9" i="25"/>
  <c r="CO9" i="25"/>
  <c r="CP9" i="25"/>
  <c r="CQ9" i="25"/>
  <c r="CR9" i="25"/>
  <c r="CS9" i="25"/>
  <c r="CT9" i="25"/>
  <c r="CU9" i="25"/>
  <c r="CV9" i="25"/>
  <c r="CW9" i="25"/>
  <c r="CX9" i="25"/>
  <c r="CY9" i="25"/>
  <c r="CZ9" i="25"/>
  <c r="DA9" i="25"/>
  <c r="DB9" i="25"/>
  <c r="DC9" i="25"/>
  <c r="DD9" i="25"/>
  <c r="DE9" i="25"/>
  <c r="DF9" i="25"/>
  <c r="DG9" i="25"/>
  <c r="DH9" i="25"/>
  <c r="DI9" i="25"/>
  <c r="DJ9" i="25"/>
  <c r="DK9" i="25"/>
  <c r="DL9" i="25"/>
  <c r="DM9" i="25"/>
  <c r="DN9" i="25"/>
  <c r="DO9" i="25"/>
  <c r="DP9" i="25"/>
  <c r="DQ9" i="25"/>
  <c r="DR9" i="25"/>
  <c r="DS9" i="25"/>
  <c r="DT9" i="25"/>
  <c r="DU9" i="25"/>
  <c r="DV9" i="25"/>
  <c r="DW9" i="25"/>
  <c r="DX9" i="25"/>
  <c r="DY9" i="25"/>
  <c r="DZ9" i="25"/>
  <c r="EA9" i="25"/>
  <c r="EB9" i="25"/>
  <c r="EC9" i="25"/>
  <c r="ED9" i="25"/>
  <c r="EE9" i="25"/>
  <c r="EF9" i="25"/>
  <c r="EG9" i="25"/>
  <c r="EH9" i="25"/>
  <c r="EI9" i="25"/>
  <c r="EJ9" i="25"/>
  <c r="EK9" i="25"/>
  <c r="EL9" i="25"/>
  <c r="EM9" i="25"/>
  <c r="EN9" i="25"/>
  <c r="EO9" i="25"/>
  <c r="EP9" i="25"/>
  <c r="EQ9" i="25"/>
  <c r="ER9" i="25"/>
  <c r="ES9" i="25"/>
  <c r="ET9" i="25"/>
  <c r="EU9" i="25"/>
  <c r="EV9" i="25"/>
  <c r="EW9" i="25"/>
  <c r="EX9" i="25"/>
  <c r="EY9" i="25"/>
  <c r="EZ9" i="25"/>
  <c r="FA9" i="25"/>
  <c r="FB9" i="25"/>
  <c r="FC9" i="25"/>
  <c r="FD9" i="25"/>
  <c r="FE9" i="25"/>
  <c r="FF9" i="25"/>
  <c r="FG9" i="25"/>
  <c r="FH9" i="25"/>
  <c r="FI9" i="25"/>
  <c r="FJ9" i="25"/>
  <c r="FK9" i="25"/>
  <c r="FL9" i="25"/>
  <c r="FM9" i="25"/>
  <c r="FN9" i="25"/>
  <c r="FO9" i="25"/>
  <c r="FP9" i="25"/>
  <c r="FQ9" i="25"/>
  <c r="FR9" i="25"/>
  <c r="FS9" i="25"/>
  <c r="FT9" i="25"/>
  <c r="FU9" i="25"/>
  <c r="FV9" i="25"/>
  <c r="FW9" i="25"/>
  <c r="FX9" i="25"/>
  <c r="FY9" i="25"/>
  <c r="FZ9" i="25"/>
  <c r="GA9" i="25"/>
  <c r="GB9" i="25"/>
  <c r="GC9" i="25"/>
  <c r="GD9" i="25"/>
  <c r="GE9" i="25"/>
  <c r="GF9" i="25"/>
  <c r="GG9" i="25"/>
  <c r="GH9" i="25"/>
  <c r="GI9" i="25"/>
  <c r="GJ9" i="25"/>
  <c r="GK9" i="25"/>
  <c r="GL9" i="25"/>
  <c r="GM9" i="25"/>
  <c r="GN9" i="25"/>
  <c r="GO9" i="25"/>
  <c r="GP9" i="25"/>
  <c r="GQ9" i="25"/>
  <c r="GR9" i="25"/>
  <c r="GS9" i="25"/>
  <c r="GT9" i="25"/>
  <c r="GU9" i="25"/>
  <c r="GV9" i="25"/>
  <c r="GW9" i="25"/>
  <c r="GX9" i="25"/>
  <c r="GY9" i="25"/>
  <c r="GZ9" i="25"/>
  <c r="HA9" i="25"/>
  <c r="HB9" i="25"/>
  <c r="HC9" i="25"/>
  <c r="HD9" i="25"/>
  <c r="HE9" i="25"/>
  <c r="HF9" i="25"/>
  <c r="HG9" i="25"/>
  <c r="HH9" i="25"/>
  <c r="HI9" i="25"/>
  <c r="HJ9" i="25"/>
  <c r="HK9" i="25"/>
  <c r="HL9" i="25"/>
  <c r="HM9" i="25"/>
  <c r="HN9" i="25"/>
  <c r="HO9" i="25"/>
  <c r="HP9" i="25"/>
  <c r="HQ9" i="25"/>
  <c r="HR9" i="25"/>
  <c r="HS9" i="25"/>
  <c r="HT9" i="25"/>
  <c r="HU9" i="25"/>
  <c r="HV9" i="25"/>
  <c r="HW9" i="25"/>
  <c r="HX9" i="25"/>
  <c r="HY9" i="25"/>
  <c r="HZ9" i="25"/>
  <c r="IA9" i="25"/>
  <c r="IB9" i="25"/>
  <c r="IC9" i="25"/>
  <c r="ID9" i="25"/>
  <c r="IE9" i="25"/>
  <c r="IF9" i="25"/>
  <c r="IG9" i="25"/>
  <c r="IH9" i="25"/>
  <c r="II9" i="25"/>
  <c r="IJ9" i="25"/>
  <c r="IK9" i="25"/>
  <c r="IL9" i="25"/>
  <c r="IM9" i="25"/>
  <c r="IN9" i="25"/>
  <c r="IO9" i="25"/>
  <c r="IP9" i="25"/>
  <c r="IQ9" i="25"/>
  <c r="IR9" i="25"/>
  <c r="IS9" i="25"/>
  <c r="IT9" i="25"/>
  <c r="WT9" i="25"/>
  <c r="UO9" i="25"/>
  <c r="UN9" i="25"/>
  <c r="D67" i="13" l="1"/>
  <c r="D27" i="29" l="1"/>
  <c r="P14" i="22"/>
  <c r="B1" i="19" s="1"/>
  <c r="B1" i="21" l="1"/>
  <c r="B1" i="30"/>
  <c r="B1" i="11"/>
  <c r="B1" i="12"/>
  <c r="B1" i="20"/>
  <c r="B1" i="10"/>
  <c r="B1" i="29"/>
  <c r="B1" i="3"/>
  <c r="B1" i="13"/>
  <c r="B1" i="4"/>
  <c r="B1" i="14"/>
  <c r="B1" i="5"/>
  <c r="B1" i="15"/>
  <c r="B1" i="26"/>
  <c r="B1" i="6"/>
  <c r="B1" i="7"/>
  <c r="B1" i="17"/>
  <c r="B1" i="16"/>
  <c r="B1" i="8"/>
  <c r="B1" i="18"/>
  <c r="B1" i="9"/>
  <c r="P12" i="22"/>
  <c r="G97" i="8" s="1"/>
  <c r="P13" i="22"/>
  <c r="C23" i="19" s="1"/>
  <c r="C152" i="29"/>
  <c r="C140" i="29"/>
  <c r="C128" i="29"/>
  <c r="C116" i="29"/>
  <c r="C104" i="29"/>
  <c r="C92" i="29"/>
  <c r="C80" i="29"/>
  <c r="C68" i="29"/>
  <c r="C56" i="29"/>
  <c r="C44" i="29"/>
  <c r="C45" i="26"/>
  <c r="C15" i="11" l="1"/>
  <c r="C15" i="7"/>
  <c r="C41" i="18"/>
  <c r="Q26" i="6"/>
  <c r="G15" i="7"/>
  <c r="K164" i="29"/>
  <c r="G41" i="18"/>
  <c r="C26" i="6"/>
  <c r="E25" i="17"/>
  <c r="C98" i="12"/>
  <c r="C25" i="17"/>
  <c r="C18" i="16"/>
  <c r="C164" i="29"/>
  <c r="G98" i="12"/>
  <c r="C40" i="5"/>
  <c r="G18" i="16"/>
  <c r="G15" i="11"/>
  <c r="G40" i="5"/>
  <c r="C18" i="15"/>
  <c r="C62" i="10"/>
  <c r="C35" i="4"/>
  <c r="C33" i="21"/>
  <c r="G18" i="15"/>
  <c r="G62" i="10"/>
  <c r="G35" i="4"/>
  <c r="G18" i="20"/>
  <c r="C39" i="14"/>
  <c r="C61" i="9"/>
  <c r="G39" i="3"/>
  <c r="C18" i="20"/>
  <c r="G39" i="14"/>
  <c r="G61" i="9"/>
  <c r="G23" i="19"/>
  <c r="C79" i="13"/>
  <c r="C97" i="8"/>
  <c r="G79" i="13"/>
  <c r="E9" i="25"/>
  <c r="X9" i="25"/>
  <c r="QL9" i="25"/>
  <c r="QM9" i="25" s="1"/>
  <c r="QP9" i="25"/>
  <c r="SX9" i="25"/>
  <c r="SW9" i="25"/>
  <c r="SV9" i="25"/>
  <c r="SU9" i="25"/>
  <c r="ST9" i="25"/>
  <c r="SS9" i="25"/>
  <c r="SR9" i="25"/>
  <c r="SQ9" i="25"/>
  <c r="SP9" i="25"/>
  <c r="SO9" i="25"/>
  <c r="SN9" i="25"/>
  <c r="SM9" i="25"/>
  <c r="SL9" i="25"/>
  <c r="SK9" i="25"/>
  <c r="SJ9" i="25"/>
  <c r="SI9" i="25"/>
  <c r="SH9" i="25"/>
  <c r="SG9" i="25"/>
  <c r="SF9" i="25"/>
  <c r="SE9" i="25"/>
  <c r="SD9" i="25"/>
  <c r="SC9" i="25"/>
  <c r="SB9" i="25"/>
  <c r="SA9" i="25"/>
  <c r="RZ9" i="25"/>
  <c r="RY9" i="25"/>
  <c r="RX9" i="25"/>
  <c r="RW9" i="25"/>
  <c r="RV9" i="25"/>
  <c r="RU9" i="25"/>
  <c r="RT9" i="25"/>
  <c r="RS9" i="25"/>
  <c r="RR9" i="25"/>
  <c r="RQ9" i="25"/>
  <c r="RP9" i="25"/>
  <c r="RO9" i="25"/>
  <c r="RN9" i="25"/>
  <c r="RM9" i="25"/>
  <c r="RL9" i="25"/>
  <c r="RK9" i="25"/>
  <c r="RJ9" i="25"/>
  <c r="RI9" i="25"/>
  <c r="RH9" i="25"/>
  <c r="RG9" i="25"/>
  <c r="RF9" i="25"/>
  <c r="RE9" i="25"/>
  <c r="RD9" i="25"/>
  <c r="RC9" i="25"/>
  <c r="RB9" i="25"/>
  <c r="RA9" i="25"/>
  <c r="QZ9" i="25"/>
  <c r="QY9" i="25"/>
  <c r="QX9" i="25"/>
  <c r="QW9" i="25"/>
  <c r="QV9" i="25"/>
  <c r="QU9" i="25"/>
  <c r="QT9" i="25"/>
  <c r="QS9" i="25"/>
  <c r="QR9" i="25"/>
  <c r="QQ9" i="25"/>
  <c r="TK9" i="25"/>
  <c r="DWC9" i="25"/>
  <c r="DVT9" i="25"/>
  <c r="DVS9" i="25"/>
  <c r="DVQ9" i="25"/>
  <c r="DUL9" i="25"/>
  <c r="DTO9" i="25"/>
  <c r="DTN9" i="25"/>
  <c r="DTL9" i="25"/>
  <c r="DTJ9" i="25"/>
  <c r="DTI9" i="25"/>
  <c r="DSY9" i="25"/>
  <c r="DSG9" i="25"/>
  <c r="DRM9" i="25"/>
  <c r="DRK9" i="25"/>
  <c r="DQQ9" i="25"/>
  <c r="YB9" i="25"/>
  <c r="YA9" i="25"/>
  <c r="XZ9" i="25"/>
  <c r="XS9" i="25"/>
  <c r="XJ9" i="25"/>
  <c r="XG9" i="25"/>
  <c r="WX9" i="25"/>
  <c r="WD9" i="25"/>
  <c r="VU9" i="25"/>
  <c r="VO9" i="25"/>
  <c r="VI9" i="25"/>
  <c r="VH9" i="25"/>
  <c r="UK9" i="25"/>
  <c r="UM9" i="25"/>
  <c r="UL9" i="25"/>
  <c r="UJ9" i="25"/>
  <c r="UI9" i="25"/>
  <c r="UH9" i="25"/>
  <c r="UG9" i="25"/>
  <c r="UF9" i="25"/>
  <c r="UE9" i="25"/>
  <c r="UD9" i="25"/>
  <c r="UC9" i="25"/>
  <c r="UB9" i="25"/>
  <c r="UA9" i="25"/>
  <c r="TZ9" i="25"/>
  <c r="TY9" i="25"/>
  <c r="TX9" i="25"/>
  <c r="TW9" i="25"/>
  <c r="TV9" i="25"/>
  <c r="TU9" i="25"/>
  <c r="TT9" i="25"/>
  <c r="TS9" i="25"/>
  <c r="TR9" i="25"/>
  <c r="TQ9" i="25"/>
  <c r="TP9" i="25"/>
  <c r="TO9" i="25"/>
  <c r="DQO9" i="25" l="1"/>
  <c r="DQN9" i="25"/>
  <c r="DQM9" i="25"/>
  <c r="DQL9" i="25"/>
  <c r="DQK9" i="25"/>
  <c r="DQH9" i="25"/>
  <c r="DQI9" i="25" s="1"/>
  <c r="DQD9" i="25"/>
  <c r="DQC9" i="25"/>
  <c r="DQB9" i="25"/>
  <c r="DQA9" i="25"/>
  <c r="DPZ9" i="25"/>
  <c r="DPW9" i="25"/>
  <c r="DPX9" i="25" s="1"/>
  <c r="DPS9" i="25"/>
  <c r="DPR9" i="25"/>
  <c r="DPQ9" i="25"/>
  <c r="DPP9" i="25"/>
  <c r="DPO9" i="25"/>
  <c r="DPL9" i="25"/>
  <c r="DPM9" i="25" s="1"/>
  <c r="DPH9" i="25"/>
  <c r="DPG9" i="25"/>
  <c r="DPF9" i="25"/>
  <c r="DPE9" i="25"/>
  <c r="DPD9" i="25"/>
  <c r="DPA9" i="25"/>
  <c r="DPB9" i="25" s="1"/>
  <c r="DOW9" i="25"/>
  <c r="DOV9" i="25"/>
  <c r="DOU9" i="25"/>
  <c r="DOT9" i="25"/>
  <c r="DOS9" i="25"/>
  <c r="DOP9" i="25"/>
  <c r="DOQ9" i="25" s="1"/>
  <c r="DOL9" i="25"/>
  <c r="DOK9" i="25"/>
  <c r="DOJ9" i="25"/>
  <c r="DOI9" i="25"/>
  <c r="DOH9" i="25"/>
  <c r="DOE9" i="25"/>
  <c r="DOF9" i="25" s="1"/>
  <c r="DOA9" i="25"/>
  <c r="DNZ9" i="25"/>
  <c r="DNY9" i="25"/>
  <c r="DNX9" i="25"/>
  <c r="DNW9" i="25"/>
  <c r="DNT9" i="25"/>
  <c r="DNU9" i="25" s="1"/>
  <c r="DNP9" i="25"/>
  <c r="DNO9" i="25"/>
  <c r="DNN9" i="25"/>
  <c r="DNM9" i="25"/>
  <c r="DNL9" i="25"/>
  <c r="DNI9" i="25"/>
  <c r="DNJ9" i="25" s="1"/>
  <c r="DNE9" i="25"/>
  <c r="DND9" i="25"/>
  <c r="DNC9" i="25"/>
  <c r="DNB9" i="25"/>
  <c r="DNA9" i="25"/>
  <c r="DMX9" i="25"/>
  <c r="DMY9" i="25" s="1"/>
  <c r="DMT9" i="25"/>
  <c r="DMS9" i="25"/>
  <c r="DMR9" i="25"/>
  <c r="DMQ9" i="25"/>
  <c r="DMP9" i="25"/>
  <c r="DMM9" i="25"/>
  <c r="DMN9" i="25" s="1"/>
  <c r="DMI9" i="25"/>
  <c r="DMH9" i="25"/>
  <c r="DMG9" i="25"/>
  <c r="DMF9" i="25"/>
  <c r="DME9" i="25"/>
  <c r="DMC9" i="25"/>
  <c r="DMB9" i="25"/>
  <c r="DMA9" i="25"/>
  <c r="DLX9" i="25"/>
  <c r="DLY9" i="25" s="1"/>
  <c r="DLV9" i="25"/>
  <c r="DLW9" i="25" s="1"/>
  <c r="DLT9" i="25"/>
  <c r="DLS9" i="25"/>
  <c r="DLR9" i="25"/>
  <c r="DLQ9" i="25"/>
  <c r="DLP9" i="25"/>
  <c r="DLM9" i="25"/>
  <c r="DLN9" i="25" s="1"/>
  <c r="DLI9" i="25"/>
  <c r="DLH9" i="25"/>
  <c r="DLG9" i="25"/>
  <c r="DLF9" i="25"/>
  <c r="DLE9" i="25"/>
  <c r="DLB9" i="25"/>
  <c r="DLC9" i="25" s="1"/>
  <c r="DKX9" i="25"/>
  <c r="DKW9" i="25"/>
  <c r="DKV9" i="25"/>
  <c r="DKU9" i="25"/>
  <c r="DKT9" i="25"/>
  <c r="DKQ9" i="25"/>
  <c r="DKR9" i="25" s="1"/>
  <c r="DKM9" i="25"/>
  <c r="DKL9" i="25"/>
  <c r="DKK9" i="25"/>
  <c r="DKJ9" i="25"/>
  <c r="DKI9" i="25"/>
  <c r="DKF9" i="25"/>
  <c r="DKG9" i="25" s="1"/>
  <c r="DKB9" i="25"/>
  <c r="DKA9" i="25"/>
  <c r="DJZ9" i="25"/>
  <c r="DJY9" i="25"/>
  <c r="DJX9" i="25"/>
  <c r="DJU9" i="25"/>
  <c r="DJV9" i="25" s="1"/>
  <c r="DJQ9" i="25"/>
  <c r="DJP9" i="25"/>
  <c r="DJO9" i="25"/>
  <c r="DJN9" i="25"/>
  <c r="DJM9" i="25"/>
  <c r="DJJ9" i="25"/>
  <c r="DJK9" i="25" s="1"/>
  <c r="DJF9" i="25"/>
  <c r="DJE9" i="25"/>
  <c r="DJD9" i="25"/>
  <c r="DJC9" i="25"/>
  <c r="DJB9" i="25"/>
  <c r="DIY9" i="25"/>
  <c r="DIZ9" i="25" s="1"/>
  <c r="DIU9" i="25"/>
  <c r="DIT9" i="25"/>
  <c r="DIS9" i="25"/>
  <c r="DIR9" i="25"/>
  <c r="DIQ9" i="25"/>
  <c r="DIN9" i="25"/>
  <c r="DIO9" i="25" s="1"/>
  <c r="DIJ9" i="25"/>
  <c r="DII9" i="25"/>
  <c r="DIH9" i="25"/>
  <c r="DIG9" i="25"/>
  <c r="DIF9" i="25"/>
  <c r="DIC9" i="25"/>
  <c r="DID9" i="25" s="1"/>
  <c r="DHY9" i="25"/>
  <c r="DHX9" i="25"/>
  <c r="DHW9" i="25"/>
  <c r="DHV9" i="25"/>
  <c r="DHU9" i="25"/>
  <c r="DHR9" i="25"/>
  <c r="DHS9" i="25" s="1"/>
  <c r="DHN9" i="25"/>
  <c r="DHM9" i="25"/>
  <c r="DHL9" i="25"/>
  <c r="DHK9" i="25"/>
  <c r="DHJ9" i="25"/>
  <c r="DHH9" i="25"/>
  <c r="DHG9" i="25"/>
  <c r="DHF9" i="25"/>
  <c r="DHC9" i="25"/>
  <c r="DHD9" i="25" s="1"/>
  <c r="DHA9" i="25"/>
  <c r="DHB9" i="25" s="1"/>
  <c r="DGY9" i="25"/>
  <c r="DGX9" i="25"/>
  <c r="DGW9" i="25"/>
  <c r="DGV9" i="25"/>
  <c r="DGU9" i="25"/>
  <c r="DGR9" i="25"/>
  <c r="DGS9" i="25" s="1"/>
  <c r="DGN9" i="25"/>
  <c r="DGM9" i="25"/>
  <c r="DGL9" i="25"/>
  <c r="DGK9" i="25"/>
  <c r="DGJ9" i="25"/>
  <c r="DGG9" i="25"/>
  <c r="DGH9" i="25" s="1"/>
  <c r="DGC9" i="25"/>
  <c r="DGB9" i="25"/>
  <c r="DGA9" i="25"/>
  <c r="DFZ9" i="25"/>
  <c r="DFY9" i="25"/>
  <c r="DFV9" i="25"/>
  <c r="DFW9" i="25" s="1"/>
  <c r="DFR9" i="25"/>
  <c r="DFQ9" i="25"/>
  <c r="DFP9" i="25"/>
  <c r="DFO9" i="25"/>
  <c r="DFN9" i="25"/>
  <c r="DFK9" i="25"/>
  <c r="DFL9" i="25" s="1"/>
  <c r="DFG9" i="25"/>
  <c r="DFF9" i="25"/>
  <c r="DFE9" i="25"/>
  <c r="DFD9" i="25"/>
  <c r="DFC9" i="25"/>
  <c r="DEZ9" i="25"/>
  <c r="DFA9" i="25" s="1"/>
  <c r="DEV9" i="25"/>
  <c r="DEU9" i="25"/>
  <c r="DET9" i="25"/>
  <c r="DES9" i="25"/>
  <c r="DER9" i="25"/>
  <c r="DEO9" i="25"/>
  <c r="DEP9" i="25" s="1"/>
  <c r="DEK9" i="25"/>
  <c r="DEJ9" i="25"/>
  <c r="DEI9" i="25"/>
  <c r="DEH9" i="25"/>
  <c r="DEG9" i="25"/>
  <c r="DED9" i="25"/>
  <c r="DEE9" i="25" s="1"/>
  <c r="DDZ9" i="25"/>
  <c r="DDY9" i="25"/>
  <c r="DDX9" i="25"/>
  <c r="DDW9" i="25"/>
  <c r="DDV9" i="25"/>
  <c r="DDS9" i="25"/>
  <c r="DDT9" i="25" s="1"/>
  <c r="DDO9" i="25"/>
  <c r="DDN9" i="25"/>
  <c r="DDM9" i="25"/>
  <c r="DDL9" i="25"/>
  <c r="DDK9" i="25"/>
  <c r="DDH9" i="25"/>
  <c r="DDI9" i="25" s="1"/>
  <c r="DDD9" i="25"/>
  <c r="DDC9" i="25"/>
  <c r="DDB9" i="25"/>
  <c r="DDA9" i="25"/>
  <c r="DCZ9" i="25"/>
  <c r="DCW9" i="25"/>
  <c r="DCX9" i="25" s="1"/>
  <c r="DCS9" i="25"/>
  <c r="DCR9" i="25"/>
  <c r="DCQ9" i="25"/>
  <c r="DCP9" i="25"/>
  <c r="DCO9" i="25"/>
  <c r="DCM9" i="25"/>
  <c r="DCL9" i="25"/>
  <c r="DCK9" i="25"/>
  <c r="DCH9" i="25"/>
  <c r="DCI9" i="25" s="1"/>
  <c r="DCF9" i="25"/>
  <c r="DCG9" i="25" s="1"/>
  <c r="DCD9" i="25"/>
  <c r="DCC9" i="25"/>
  <c r="DCB9" i="25"/>
  <c r="DCA9" i="25"/>
  <c r="DBZ9" i="25"/>
  <c r="DBW9" i="25"/>
  <c r="DBX9" i="25" s="1"/>
  <c r="DBS9" i="25"/>
  <c r="DBR9" i="25"/>
  <c r="DBQ9" i="25"/>
  <c r="DBP9" i="25"/>
  <c r="DBO9" i="25"/>
  <c r="DBL9" i="25"/>
  <c r="DBM9" i="25" s="1"/>
  <c r="DBH9" i="25"/>
  <c r="DBG9" i="25"/>
  <c r="DBF9" i="25"/>
  <c r="DBE9" i="25"/>
  <c r="DBD9" i="25"/>
  <c r="DBA9" i="25"/>
  <c r="DBB9" i="25" s="1"/>
  <c r="DAW9" i="25"/>
  <c r="DAV9" i="25"/>
  <c r="DAU9" i="25"/>
  <c r="DAT9" i="25"/>
  <c r="DAS9" i="25"/>
  <c r="DAP9" i="25"/>
  <c r="DAQ9" i="25" s="1"/>
  <c r="DAL9" i="25"/>
  <c r="DAK9" i="25"/>
  <c r="DAJ9" i="25"/>
  <c r="DAI9" i="25"/>
  <c r="DAH9" i="25"/>
  <c r="DAE9" i="25"/>
  <c r="DAF9" i="25" s="1"/>
  <c r="DAA9" i="25"/>
  <c r="CZZ9" i="25"/>
  <c r="CZY9" i="25"/>
  <c r="CZX9" i="25"/>
  <c r="CZW9" i="25"/>
  <c r="CZT9" i="25"/>
  <c r="CZU9" i="25" s="1"/>
  <c r="CZP9" i="25"/>
  <c r="CZO9" i="25"/>
  <c r="CZN9" i="25"/>
  <c r="CZM9" i="25"/>
  <c r="CZL9" i="25"/>
  <c r="CZI9" i="25"/>
  <c r="CZJ9" i="25" s="1"/>
  <c r="CZE9" i="25"/>
  <c r="CZD9" i="25"/>
  <c r="CZC9" i="25"/>
  <c r="CZB9" i="25"/>
  <c r="CZA9" i="25"/>
  <c r="CYX9" i="25"/>
  <c r="CYY9" i="25" s="1"/>
  <c r="CYT9" i="25"/>
  <c r="CYS9" i="25"/>
  <c r="CYR9" i="25"/>
  <c r="CYQ9" i="25"/>
  <c r="CYP9" i="25"/>
  <c r="CYM9" i="25"/>
  <c r="CYN9" i="25" s="1"/>
  <c r="CYI9" i="25"/>
  <c r="CYH9" i="25"/>
  <c r="CYG9" i="25"/>
  <c r="CYF9" i="25"/>
  <c r="CYE9" i="25"/>
  <c r="CYB9" i="25"/>
  <c r="CYC9" i="25" s="1"/>
  <c r="CXX9" i="25"/>
  <c r="CXW9" i="25"/>
  <c r="CXV9" i="25"/>
  <c r="CXU9" i="25"/>
  <c r="CXT9" i="25"/>
  <c r="CXR9" i="25"/>
  <c r="CXQ9" i="25"/>
  <c r="CXP9" i="25"/>
  <c r="CXM9" i="25"/>
  <c r="CXN9" i="25" s="1"/>
  <c r="CXK9" i="25"/>
  <c r="CXL9" i="25" s="1"/>
  <c r="CXI9" i="25"/>
  <c r="CXH9" i="25"/>
  <c r="CXG9" i="25"/>
  <c r="CXF9" i="25"/>
  <c r="CXE9" i="25"/>
  <c r="CXB9" i="25"/>
  <c r="CXC9" i="25" s="1"/>
  <c r="CWX9" i="25"/>
  <c r="CWW9" i="25"/>
  <c r="CWV9" i="25"/>
  <c r="CWU9" i="25"/>
  <c r="CWT9" i="25"/>
  <c r="CWQ9" i="25"/>
  <c r="CWR9" i="25" s="1"/>
  <c r="CWM9" i="25"/>
  <c r="CWL9" i="25"/>
  <c r="CWK9" i="25"/>
  <c r="CWJ9" i="25"/>
  <c r="CWI9" i="25"/>
  <c r="CWF9" i="25"/>
  <c r="CWG9" i="25" s="1"/>
  <c r="CWB9" i="25"/>
  <c r="CWA9" i="25"/>
  <c r="CVZ9" i="25"/>
  <c r="CVY9" i="25"/>
  <c r="CVX9" i="25"/>
  <c r="CVU9" i="25"/>
  <c r="CVV9" i="25" s="1"/>
  <c r="CVQ9" i="25"/>
  <c r="CVP9" i="25"/>
  <c r="CVO9" i="25"/>
  <c r="CVN9" i="25"/>
  <c r="CVM9" i="25"/>
  <c r="CVJ9" i="25"/>
  <c r="CVK9" i="25" s="1"/>
  <c r="CVF9" i="25"/>
  <c r="CVE9" i="25"/>
  <c r="CVD9" i="25"/>
  <c r="CVC9" i="25"/>
  <c r="CVB9" i="25"/>
  <c r="CUY9" i="25"/>
  <c r="CUZ9" i="25" s="1"/>
  <c r="CUU9" i="25"/>
  <c r="CUT9" i="25"/>
  <c r="CUS9" i="25"/>
  <c r="CUR9" i="25"/>
  <c r="CUQ9" i="25"/>
  <c r="CUN9" i="25"/>
  <c r="CUO9" i="25" s="1"/>
  <c r="CUJ9" i="25"/>
  <c r="CUI9" i="25"/>
  <c r="CUH9" i="25"/>
  <c r="CUG9" i="25"/>
  <c r="CUF9" i="25"/>
  <c r="CUC9" i="25"/>
  <c r="CUD9" i="25" s="1"/>
  <c r="CTY9" i="25"/>
  <c r="CTX9" i="25"/>
  <c r="CTW9" i="25"/>
  <c r="CTV9" i="25"/>
  <c r="CTU9" i="25"/>
  <c r="CTR9" i="25"/>
  <c r="CTS9" i="25" s="1"/>
  <c r="CTN9" i="25"/>
  <c r="CTM9" i="25"/>
  <c r="CTL9" i="25"/>
  <c r="CTK9" i="25"/>
  <c r="CTJ9" i="25"/>
  <c r="CTG9" i="25"/>
  <c r="CTH9" i="25" s="1"/>
  <c r="CTC9" i="25"/>
  <c r="CTB9" i="25"/>
  <c r="CTA9" i="25"/>
  <c r="CSZ9" i="25"/>
  <c r="CSY9" i="25"/>
  <c r="CSW9" i="25"/>
  <c r="CSV9" i="25"/>
  <c r="CSU9" i="25"/>
  <c r="CSR9" i="25"/>
  <c r="CSS9" i="25" s="1"/>
  <c r="CSP9" i="25"/>
  <c r="CSQ9" i="25" s="1"/>
  <c r="CSN9" i="25"/>
  <c r="CSM9" i="25"/>
  <c r="CSL9" i="25"/>
  <c r="CSK9" i="25"/>
  <c r="CSJ9" i="25"/>
  <c r="CSG9" i="25"/>
  <c r="CSH9" i="25" s="1"/>
  <c r="CSC9" i="25"/>
  <c r="CSB9" i="25"/>
  <c r="CSA9" i="25"/>
  <c r="CRZ9" i="25"/>
  <c r="CRY9" i="25"/>
  <c r="CRV9" i="25"/>
  <c r="CRW9" i="25" s="1"/>
  <c r="CRR9" i="25"/>
  <c r="CRQ9" i="25"/>
  <c r="CRP9" i="25"/>
  <c r="CRO9" i="25"/>
  <c r="CRN9" i="25"/>
  <c r="CRK9" i="25"/>
  <c r="CRL9" i="25" s="1"/>
  <c r="CRG9" i="25"/>
  <c r="CRF9" i="25"/>
  <c r="CRE9" i="25"/>
  <c r="CRD9" i="25"/>
  <c r="CRC9" i="25"/>
  <c r="CQZ9" i="25"/>
  <c r="CRA9" i="25" s="1"/>
  <c r="CQV9" i="25"/>
  <c r="CQU9" i="25"/>
  <c r="CQT9" i="25"/>
  <c r="CQS9" i="25"/>
  <c r="CQR9" i="25"/>
  <c r="CQO9" i="25"/>
  <c r="CQP9" i="25" s="1"/>
  <c r="CQK9" i="25"/>
  <c r="CQJ9" i="25"/>
  <c r="CQI9" i="25"/>
  <c r="CQH9" i="25"/>
  <c r="CQG9" i="25"/>
  <c r="CQD9" i="25"/>
  <c r="CQE9" i="25" s="1"/>
  <c r="CPZ9" i="25"/>
  <c r="CPY9" i="25"/>
  <c r="CPX9" i="25"/>
  <c r="CPW9" i="25"/>
  <c r="CPV9" i="25"/>
  <c r="CPS9" i="25"/>
  <c r="CPT9" i="25" s="1"/>
  <c r="CPO9" i="25"/>
  <c r="CPN9" i="25"/>
  <c r="CPM9" i="25"/>
  <c r="CPL9" i="25"/>
  <c r="CPK9" i="25"/>
  <c r="CPH9" i="25"/>
  <c r="CPI9" i="25" s="1"/>
  <c r="CPD9" i="25"/>
  <c r="CPC9" i="25"/>
  <c r="CPB9" i="25"/>
  <c r="CPA9" i="25"/>
  <c r="COZ9" i="25"/>
  <c r="COW9" i="25"/>
  <c r="COX9" i="25" s="1"/>
  <c r="COS9" i="25"/>
  <c r="COR9" i="25"/>
  <c r="COQ9" i="25"/>
  <c r="COP9" i="25"/>
  <c r="COO9" i="25"/>
  <c r="COL9" i="25"/>
  <c r="COM9" i="25" s="1"/>
  <c r="COH9" i="25"/>
  <c r="COG9" i="25"/>
  <c r="COF9" i="25"/>
  <c r="COE9" i="25"/>
  <c r="COD9" i="25"/>
  <c r="COB9" i="25"/>
  <c r="COA9" i="25"/>
  <c r="CNZ9" i="25"/>
  <c r="CNW9" i="25"/>
  <c r="CNX9" i="25" s="1"/>
  <c r="CNU9" i="25"/>
  <c r="CNV9" i="25" s="1"/>
  <c r="CNS9" i="25"/>
  <c r="CNR9" i="25"/>
  <c r="CNQ9" i="25"/>
  <c r="CNP9" i="25"/>
  <c r="CNO9" i="25"/>
  <c r="CNL9" i="25"/>
  <c r="CNM9" i="25" s="1"/>
  <c r="CNH9" i="25"/>
  <c r="CNG9" i="25"/>
  <c r="CNF9" i="25"/>
  <c r="CNE9" i="25"/>
  <c r="CND9" i="25"/>
  <c r="CNA9" i="25"/>
  <c r="CNB9" i="25" s="1"/>
  <c r="CMW9" i="25"/>
  <c r="CMV9" i="25"/>
  <c r="CMU9" i="25"/>
  <c r="CMT9" i="25"/>
  <c r="CMS9" i="25"/>
  <c r="CMP9" i="25"/>
  <c r="CMQ9" i="25" s="1"/>
  <c r="CML9" i="25"/>
  <c r="CMK9" i="25"/>
  <c r="CMJ9" i="25"/>
  <c r="CMI9" i="25"/>
  <c r="CMH9" i="25"/>
  <c r="CME9" i="25"/>
  <c r="CMF9" i="25" s="1"/>
  <c r="CMA9" i="25"/>
  <c r="CLZ9" i="25"/>
  <c r="CLY9" i="25"/>
  <c r="CLX9" i="25"/>
  <c r="CLW9" i="25"/>
  <c r="CLT9" i="25"/>
  <c r="CLU9" i="25" s="1"/>
  <c r="CLP9" i="25"/>
  <c r="CLO9" i="25"/>
  <c r="CLN9" i="25"/>
  <c r="CLM9" i="25"/>
  <c r="CLL9" i="25"/>
  <c r="CLI9" i="25"/>
  <c r="CLJ9" i="25" s="1"/>
  <c r="CLE9" i="25"/>
  <c r="CLD9" i="25"/>
  <c r="CLC9" i="25"/>
  <c r="CLB9" i="25"/>
  <c r="CLA9" i="25"/>
  <c r="CKX9" i="25"/>
  <c r="CKY9" i="25" s="1"/>
  <c r="CKT9" i="25"/>
  <c r="CKS9" i="25"/>
  <c r="CKR9" i="25"/>
  <c r="CKQ9" i="25"/>
  <c r="CKP9" i="25"/>
  <c r="CKM9" i="25"/>
  <c r="CKN9" i="25" s="1"/>
  <c r="CKI9" i="25"/>
  <c r="CKH9" i="25"/>
  <c r="CKG9" i="25"/>
  <c r="CKF9" i="25"/>
  <c r="CKE9" i="25"/>
  <c r="CKB9" i="25"/>
  <c r="CKC9" i="25" s="1"/>
  <c r="CJX9" i="25"/>
  <c r="CJW9" i="25"/>
  <c r="CJV9" i="25"/>
  <c r="CJU9" i="25"/>
  <c r="CJT9" i="25"/>
  <c r="CJQ9" i="25"/>
  <c r="CJR9" i="25" s="1"/>
  <c r="CJM9" i="25"/>
  <c r="CJL9" i="25"/>
  <c r="CJK9" i="25"/>
  <c r="CJJ9" i="25"/>
  <c r="CJI9" i="25"/>
  <c r="CJG9" i="25"/>
  <c r="CJF9" i="25"/>
  <c r="CJE9" i="25"/>
  <c r="CJB9" i="25"/>
  <c r="CJC9" i="25" s="1"/>
  <c r="CIZ9" i="25"/>
  <c r="CJA9" i="25" s="1"/>
  <c r="CIX9" i="25"/>
  <c r="CIW9" i="25"/>
  <c r="CIV9" i="25"/>
  <c r="CIU9" i="25"/>
  <c r="CIT9" i="25"/>
  <c r="CIQ9" i="25"/>
  <c r="CIR9" i="25" s="1"/>
  <c r="CIM9" i="25"/>
  <c r="CIL9" i="25"/>
  <c r="CIK9" i="25"/>
  <c r="CIJ9" i="25"/>
  <c r="CII9" i="25"/>
  <c r="CIF9" i="25"/>
  <c r="CIG9" i="25" s="1"/>
  <c r="CIB9" i="25"/>
  <c r="CIA9" i="25"/>
  <c r="CHZ9" i="25"/>
  <c r="CHY9" i="25"/>
  <c r="CHX9" i="25"/>
  <c r="CHU9" i="25"/>
  <c r="CHV9" i="25" s="1"/>
  <c r="CHQ9" i="25"/>
  <c r="CHP9" i="25"/>
  <c r="CHO9" i="25"/>
  <c r="CHN9" i="25"/>
  <c r="CHM9" i="25"/>
  <c r="CHJ9" i="25"/>
  <c r="CHK9" i="25" s="1"/>
  <c r="CHF9" i="25"/>
  <c r="CHE9" i="25"/>
  <c r="CHD9" i="25"/>
  <c r="CHC9" i="25"/>
  <c r="CHB9" i="25"/>
  <c r="CGY9" i="25"/>
  <c r="CGZ9" i="25" s="1"/>
  <c r="CGU9" i="25"/>
  <c r="CGT9" i="25"/>
  <c r="CGS9" i="25"/>
  <c r="CGR9" i="25"/>
  <c r="CGQ9" i="25"/>
  <c r="CGN9" i="25"/>
  <c r="CGO9" i="25" s="1"/>
  <c r="CGJ9" i="25"/>
  <c r="CGI9" i="25"/>
  <c r="CGH9" i="25"/>
  <c r="CGG9" i="25"/>
  <c r="CGF9" i="25"/>
  <c r="CGC9" i="25"/>
  <c r="CGD9" i="25" s="1"/>
  <c r="CFY9" i="25"/>
  <c r="CFX9" i="25"/>
  <c r="CFW9" i="25"/>
  <c r="CFV9" i="25"/>
  <c r="CFU9" i="25"/>
  <c r="CFR9" i="25"/>
  <c r="CFS9" i="25" s="1"/>
  <c r="CFN9" i="25"/>
  <c r="CFM9" i="25"/>
  <c r="CFL9" i="25"/>
  <c r="CFK9" i="25"/>
  <c r="CFJ9" i="25"/>
  <c r="CFG9" i="25"/>
  <c r="CFH9" i="25" s="1"/>
  <c r="CFC9" i="25"/>
  <c r="CFB9" i="25"/>
  <c r="CFA9" i="25"/>
  <c r="CEZ9" i="25"/>
  <c r="CEY9" i="25"/>
  <c r="CEV9" i="25"/>
  <c r="CEW9" i="25" s="1"/>
  <c r="CER9" i="25"/>
  <c r="CEQ9" i="25"/>
  <c r="CEP9" i="25"/>
  <c r="CEO9" i="25"/>
  <c r="CEN9" i="25"/>
  <c r="CEL9" i="25"/>
  <c r="CEK9" i="25"/>
  <c r="CEJ9" i="25"/>
  <c r="CEG9" i="25"/>
  <c r="CEH9" i="25" s="1"/>
  <c r="CEE9" i="25"/>
  <c r="CEF9" i="25" s="1"/>
  <c r="CEC9" i="25"/>
  <c r="CEB9" i="25"/>
  <c r="CEA9" i="25"/>
  <c r="CDZ9" i="25"/>
  <c r="CDY9" i="25"/>
  <c r="CDV9" i="25"/>
  <c r="CDW9" i="25" s="1"/>
  <c r="CDR9" i="25"/>
  <c r="CDQ9" i="25"/>
  <c r="CDP9" i="25"/>
  <c r="CDO9" i="25"/>
  <c r="CDN9" i="25"/>
  <c r="CDK9" i="25"/>
  <c r="CDL9" i="25" s="1"/>
  <c r="CDG9" i="25"/>
  <c r="CDF9" i="25"/>
  <c r="CDE9" i="25"/>
  <c r="CDD9" i="25"/>
  <c r="CDC9" i="25"/>
  <c r="CCZ9" i="25"/>
  <c r="CDA9" i="25" s="1"/>
  <c r="CCV9" i="25"/>
  <c r="CCU9" i="25"/>
  <c r="CCT9" i="25"/>
  <c r="CCS9" i="25"/>
  <c r="CCR9" i="25"/>
  <c r="CCO9" i="25"/>
  <c r="CCP9" i="25" s="1"/>
  <c r="CCK9" i="25"/>
  <c r="CCJ9" i="25"/>
  <c r="CCI9" i="25"/>
  <c r="CCH9" i="25"/>
  <c r="CCG9" i="25"/>
  <c r="CCD9" i="25"/>
  <c r="CCE9" i="25" s="1"/>
  <c r="CBZ9" i="25"/>
  <c r="CBY9" i="25"/>
  <c r="CBX9" i="25"/>
  <c r="CBW9" i="25"/>
  <c r="CBV9" i="25"/>
  <c r="CBS9" i="25"/>
  <c r="CBT9" i="25" s="1"/>
  <c r="CBO9" i="25"/>
  <c r="CBN9" i="25"/>
  <c r="CBM9" i="25"/>
  <c r="CBL9" i="25"/>
  <c r="CBK9" i="25"/>
  <c r="CBH9" i="25"/>
  <c r="CBI9" i="25" s="1"/>
  <c r="CBD9" i="25"/>
  <c r="CBC9" i="25"/>
  <c r="CBB9" i="25"/>
  <c r="CBA9" i="25"/>
  <c r="CAZ9" i="25"/>
  <c r="CAW9" i="25"/>
  <c r="CAX9" i="25" s="1"/>
  <c r="CAS9" i="25"/>
  <c r="CAR9" i="25"/>
  <c r="CAQ9" i="25"/>
  <c r="CAP9" i="25"/>
  <c r="CAO9" i="25"/>
  <c r="CAL9" i="25"/>
  <c r="CAM9" i="25" s="1"/>
  <c r="CAH9" i="25"/>
  <c r="CAG9" i="25"/>
  <c r="CAF9" i="25"/>
  <c r="CAE9" i="25"/>
  <c r="CAD9" i="25"/>
  <c r="CAA9" i="25"/>
  <c r="CAB9" i="25" s="1"/>
  <c r="BZW9" i="25"/>
  <c r="BZV9" i="25"/>
  <c r="BZU9" i="25"/>
  <c r="BZT9" i="25"/>
  <c r="BZS9" i="25"/>
  <c r="BZQ9" i="25"/>
  <c r="BZP9" i="25"/>
  <c r="BZO9" i="25"/>
  <c r="BZL9" i="25"/>
  <c r="BZM9" i="25" s="1"/>
  <c r="BZJ9" i="25"/>
  <c r="BZK9" i="25" s="1"/>
  <c r="BZH9" i="25"/>
  <c r="BZG9" i="25"/>
  <c r="BZF9" i="25"/>
  <c r="BZE9" i="25"/>
  <c r="BZD9" i="25"/>
  <c r="BZA9" i="25"/>
  <c r="BZB9" i="25" s="1"/>
  <c r="BYW9" i="25"/>
  <c r="BYV9" i="25"/>
  <c r="BYU9" i="25"/>
  <c r="BYT9" i="25"/>
  <c r="BYS9" i="25"/>
  <c r="BYP9" i="25"/>
  <c r="BYQ9" i="25" s="1"/>
  <c r="BYL9" i="25"/>
  <c r="BYK9" i="25"/>
  <c r="BYJ9" i="25"/>
  <c r="BYI9" i="25"/>
  <c r="BYH9" i="25"/>
  <c r="BYE9" i="25"/>
  <c r="BYF9" i="25" s="1"/>
  <c r="BYA9" i="25"/>
  <c r="BXZ9" i="25"/>
  <c r="BXY9" i="25"/>
  <c r="BXX9" i="25"/>
  <c r="BXW9" i="25"/>
  <c r="BXT9" i="25"/>
  <c r="BXU9" i="25" s="1"/>
  <c r="BXP9" i="25"/>
  <c r="BXO9" i="25"/>
  <c r="BXN9" i="25"/>
  <c r="BXM9" i="25"/>
  <c r="BXL9" i="25"/>
  <c r="BXI9" i="25"/>
  <c r="BXJ9" i="25" s="1"/>
  <c r="BXE9" i="25"/>
  <c r="BXD9" i="25"/>
  <c r="BXC9" i="25"/>
  <c r="BXB9" i="25"/>
  <c r="BXA9" i="25"/>
  <c r="BWX9" i="25"/>
  <c r="BWY9" i="25" s="1"/>
  <c r="BWT9" i="25"/>
  <c r="BWS9" i="25"/>
  <c r="BWR9" i="25"/>
  <c r="BWQ9" i="25"/>
  <c r="BWP9" i="25"/>
  <c r="BWM9" i="25"/>
  <c r="BWN9" i="25" s="1"/>
  <c r="BWI9" i="25"/>
  <c r="BWH9" i="25"/>
  <c r="BWG9" i="25"/>
  <c r="BWF9" i="25"/>
  <c r="BWE9" i="25"/>
  <c r="BWB9" i="25"/>
  <c r="BWC9" i="25" s="1"/>
  <c r="BVX9" i="25"/>
  <c r="BVW9" i="25"/>
  <c r="BVV9" i="25"/>
  <c r="BVU9" i="25"/>
  <c r="BVT9" i="25"/>
  <c r="BVQ9" i="25"/>
  <c r="BVR9" i="25" s="1"/>
  <c r="BVM9" i="25"/>
  <c r="BVL9" i="25"/>
  <c r="BVK9" i="25"/>
  <c r="BVJ9" i="25"/>
  <c r="BVI9" i="25"/>
  <c r="BVB9" i="25"/>
  <c r="BVA9" i="25"/>
  <c r="BUZ9" i="25"/>
  <c r="BUY9" i="25"/>
  <c r="BUX9" i="25"/>
  <c r="BUV9" i="25"/>
  <c r="BUU9" i="25"/>
  <c r="BUT9" i="25"/>
  <c r="BUQ9" i="25"/>
  <c r="BUR9" i="25" s="1"/>
  <c r="BUO9" i="25"/>
  <c r="BUP9" i="25" s="1"/>
  <c r="BUM9" i="25"/>
  <c r="BUJ9" i="25"/>
  <c r="BUI9" i="25"/>
  <c r="BUH9" i="25"/>
  <c r="BUG9" i="25"/>
  <c r="BUF9" i="25"/>
  <c r="BUE9" i="25"/>
  <c r="BUB9" i="25"/>
  <c r="BUC9" i="25" s="1"/>
  <c r="BTX9" i="25"/>
  <c r="BTW9" i="25"/>
  <c r="BTV9" i="25"/>
  <c r="BTU9" i="25"/>
  <c r="BTT9" i="25"/>
  <c r="BTQ9" i="25"/>
  <c r="BTR9" i="25" s="1"/>
  <c r="BTM9" i="25"/>
  <c r="BTL9" i="25"/>
  <c r="BTK9" i="25"/>
  <c r="BTJ9" i="25"/>
  <c r="BTI9" i="25"/>
  <c r="BTF9" i="25"/>
  <c r="BTG9" i="25" s="1"/>
  <c r="BTB9" i="25"/>
  <c r="BTA9" i="25"/>
  <c r="BSZ9" i="25"/>
  <c r="BSY9" i="25"/>
  <c r="BSX9" i="25"/>
  <c r="BSU9" i="25"/>
  <c r="BSV9" i="25" s="1"/>
  <c r="BSQ9" i="25"/>
  <c r="BSP9" i="25"/>
  <c r="BSO9" i="25"/>
  <c r="BSN9" i="25"/>
  <c r="BSM9" i="25"/>
  <c r="BSJ9" i="25"/>
  <c r="BSK9" i="25" s="1"/>
  <c r="BSF9" i="25"/>
  <c r="BSE9" i="25"/>
  <c r="BSD9" i="25"/>
  <c r="BSC9" i="25"/>
  <c r="BSB9" i="25"/>
  <c r="BRY9" i="25"/>
  <c r="BRZ9" i="25" s="1"/>
  <c r="BRU9" i="25"/>
  <c r="BRT9" i="25"/>
  <c r="BRS9" i="25"/>
  <c r="BRR9" i="25"/>
  <c r="BRQ9" i="25"/>
  <c r="BRN9" i="25"/>
  <c r="BRO9" i="25" s="1"/>
  <c r="BRJ9" i="25"/>
  <c r="BRI9" i="25"/>
  <c r="BRH9" i="25"/>
  <c r="BRG9" i="25"/>
  <c r="BRF9" i="25"/>
  <c r="BRC9" i="25"/>
  <c r="BRD9" i="25" s="1"/>
  <c r="BQY9" i="25"/>
  <c r="BQX9" i="25"/>
  <c r="BQW9" i="25"/>
  <c r="BQV9" i="25"/>
  <c r="BQU9" i="25"/>
  <c r="BQR9" i="25"/>
  <c r="BQS9" i="25" s="1"/>
  <c r="BQN9" i="25"/>
  <c r="BQM9" i="25"/>
  <c r="BQL9" i="25"/>
  <c r="BQK9" i="25"/>
  <c r="BQJ9" i="25"/>
  <c r="BQG9" i="25"/>
  <c r="BQH9" i="25" s="1"/>
  <c r="BQC9" i="25"/>
  <c r="BQB9" i="25"/>
  <c r="BQA9" i="25"/>
  <c r="BPZ9" i="25"/>
  <c r="BPY9" i="25"/>
  <c r="BPW9" i="25"/>
  <c r="BPV9" i="25"/>
  <c r="BPU9" i="25"/>
  <c r="BPR9" i="25"/>
  <c r="BPS9" i="25" s="1"/>
  <c r="BPP9" i="25"/>
  <c r="BPQ9" i="25" s="1"/>
  <c r="BPN9" i="25"/>
  <c r="BPM9" i="25"/>
  <c r="BPL9" i="25"/>
  <c r="BPK9" i="25"/>
  <c r="BPJ9" i="25"/>
  <c r="BPG9" i="25"/>
  <c r="BPH9" i="25" s="1"/>
  <c r="BPC9" i="25"/>
  <c r="BPB9" i="25"/>
  <c r="BPA9" i="25"/>
  <c r="BOZ9" i="25"/>
  <c r="BOY9" i="25"/>
  <c r="BOV9" i="25"/>
  <c r="BOW9" i="25" s="1"/>
  <c r="BOR9" i="25"/>
  <c r="BOQ9" i="25"/>
  <c r="BOP9" i="25"/>
  <c r="BOO9" i="25"/>
  <c r="BON9" i="25"/>
  <c r="BOK9" i="25"/>
  <c r="BOL9" i="25" s="1"/>
  <c r="BOG9" i="25"/>
  <c r="BOF9" i="25"/>
  <c r="BOE9" i="25"/>
  <c r="BOD9" i="25"/>
  <c r="BOC9" i="25"/>
  <c r="BNZ9" i="25"/>
  <c r="BOA9" i="25" s="1"/>
  <c r="BNV9" i="25"/>
  <c r="BNU9" i="25"/>
  <c r="BNT9" i="25"/>
  <c r="BNS9" i="25"/>
  <c r="BNR9" i="25"/>
  <c r="BNO9" i="25"/>
  <c r="BNP9" i="25" s="1"/>
  <c r="BNK9" i="25"/>
  <c r="BNJ9" i="25"/>
  <c r="BNI9" i="25"/>
  <c r="BNH9" i="25"/>
  <c r="BNG9" i="25"/>
  <c r="BND9" i="25"/>
  <c r="BNE9" i="25" s="1"/>
  <c r="BMZ9" i="25"/>
  <c r="BMY9" i="25"/>
  <c r="BMX9" i="25"/>
  <c r="BMW9" i="25"/>
  <c r="BMV9" i="25"/>
  <c r="BMS9" i="25"/>
  <c r="BMT9" i="25" s="1"/>
  <c r="BMO9" i="25"/>
  <c r="BMN9" i="25"/>
  <c r="BMM9" i="25"/>
  <c r="BML9" i="25"/>
  <c r="BMK9" i="25"/>
  <c r="BMH9" i="25"/>
  <c r="BMI9" i="25" s="1"/>
  <c r="BMD9" i="25"/>
  <c r="BMC9" i="25"/>
  <c r="BMB9" i="25"/>
  <c r="BMA9" i="25"/>
  <c r="BLZ9" i="25"/>
  <c r="BLW9" i="25"/>
  <c r="BLX9" i="25" s="1"/>
  <c r="BLS9" i="25"/>
  <c r="BLR9" i="25"/>
  <c r="BLQ9" i="25"/>
  <c r="BLP9" i="25"/>
  <c r="BLO9" i="25"/>
  <c r="BLL9" i="25"/>
  <c r="BLM9" i="25" s="1"/>
  <c r="BLH9" i="25"/>
  <c r="BLG9" i="25"/>
  <c r="BLF9" i="25"/>
  <c r="BLE9" i="25"/>
  <c r="BLD9" i="25"/>
  <c r="BLB9" i="25"/>
  <c r="BLA9" i="25"/>
  <c r="BKZ9" i="25"/>
  <c r="BKW9" i="25"/>
  <c r="BKX9" i="25" s="1"/>
  <c r="BKU9" i="25"/>
  <c r="BKV9" i="25" s="1"/>
  <c r="BKS9" i="25"/>
  <c r="BKR9" i="25"/>
  <c r="BKQ9" i="25"/>
  <c r="BKP9" i="25"/>
  <c r="BKO9" i="25"/>
  <c r="BKL9" i="25"/>
  <c r="BKM9" i="25" s="1"/>
  <c r="BKH9" i="25"/>
  <c r="BKG9" i="25"/>
  <c r="BKF9" i="25"/>
  <c r="BKE9" i="25"/>
  <c r="BKD9" i="25"/>
  <c r="BKA9" i="25"/>
  <c r="BKB9" i="25" s="1"/>
  <c r="BJW9" i="25"/>
  <c r="BJV9" i="25"/>
  <c r="BJU9" i="25"/>
  <c r="BJT9" i="25"/>
  <c r="BJS9" i="25"/>
  <c r="BJP9" i="25"/>
  <c r="BJQ9" i="25" s="1"/>
  <c r="BJL9" i="25"/>
  <c r="BJK9" i="25"/>
  <c r="BJJ9" i="25"/>
  <c r="BJI9" i="25"/>
  <c r="BJH9" i="25"/>
  <c r="BJE9" i="25"/>
  <c r="BJF9" i="25" s="1"/>
  <c r="BJA9" i="25"/>
  <c r="BIZ9" i="25"/>
  <c r="BIY9" i="25"/>
  <c r="BIX9" i="25"/>
  <c r="BIW9" i="25"/>
  <c r="BIT9" i="25"/>
  <c r="BIU9" i="25" s="1"/>
  <c r="BIP9" i="25"/>
  <c r="BIO9" i="25"/>
  <c r="BIN9" i="25"/>
  <c r="BIM9" i="25"/>
  <c r="BIL9" i="25"/>
  <c r="BII9" i="25"/>
  <c r="BIJ9" i="25" s="1"/>
  <c r="BIE9" i="25"/>
  <c r="BID9" i="25"/>
  <c r="BIC9" i="25"/>
  <c r="BIB9" i="25"/>
  <c r="BIA9" i="25"/>
  <c r="BHX9" i="25"/>
  <c r="BHY9" i="25" s="1"/>
  <c r="BHT9" i="25"/>
  <c r="BHS9" i="25"/>
  <c r="BHR9" i="25"/>
  <c r="BHQ9" i="25"/>
  <c r="BHP9" i="25"/>
  <c r="BHM9" i="25"/>
  <c r="BHN9" i="25" s="1"/>
  <c r="BHI9" i="25"/>
  <c r="BHH9" i="25"/>
  <c r="BHG9" i="25"/>
  <c r="BHF9" i="25"/>
  <c r="BHE9" i="25"/>
  <c r="BHB9" i="25"/>
  <c r="BHC9" i="25" s="1"/>
  <c r="BGX9" i="25"/>
  <c r="BGW9" i="25"/>
  <c r="BGV9" i="25"/>
  <c r="BGU9" i="25"/>
  <c r="BGT9" i="25"/>
  <c r="BGQ9" i="25"/>
  <c r="BGR9" i="25" s="1"/>
  <c r="BGM9" i="25"/>
  <c r="BGL9" i="25"/>
  <c r="BGK9" i="25"/>
  <c r="BGJ9" i="25"/>
  <c r="BGI9" i="25"/>
  <c r="BGG9" i="25"/>
  <c r="BGF9" i="25"/>
  <c r="BGE9" i="25"/>
  <c r="BGB9" i="25"/>
  <c r="BGC9" i="25" s="1"/>
  <c r="BFZ9" i="25"/>
  <c r="BGA9" i="25" s="1"/>
  <c r="BFX9" i="25"/>
  <c r="BFW9" i="25"/>
  <c r="BFV9" i="25"/>
  <c r="BFU9" i="25"/>
  <c r="BFT9" i="25"/>
  <c r="BFQ9" i="25"/>
  <c r="BFR9" i="25" s="1"/>
  <c r="BFM9" i="25"/>
  <c r="BFL9" i="25"/>
  <c r="BFK9" i="25"/>
  <c r="BFJ9" i="25"/>
  <c r="BFI9" i="25"/>
  <c r="BFF9" i="25"/>
  <c r="BFG9" i="25" s="1"/>
  <c r="BFB9" i="25"/>
  <c r="BFA9" i="25"/>
  <c r="BEZ9" i="25"/>
  <c r="BEY9" i="25"/>
  <c r="BEX9" i="25"/>
  <c r="BEU9" i="25"/>
  <c r="BEV9" i="25" s="1"/>
  <c r="BEQ9" i="25"/>
  <c r="BEP9" i="25"/>
  <c r="BEO9" i="25"/>
  <c r="BEN9" i="25"/>
  <c r="BEM9" i="25"/>
  <c r="BEJ9" i="25"/>
  <c r="BEK9" i="25" s="1"/>
  <c r="BEF9" i="25"/>
  <c r="BEE9" i="25"/>
  <c r="BED9" i="25"/>
  <c r="BEC9" i="25"/>
  <c r="BEB9" i="25"/>
  <c r="BDY9" i="25"/>
  <c r="BDZ9" i="25" s="1"/>
  <c r="BDU9" i="25"/>
  <c r="BDT9" i="25"/>
  <c r="BDS9" i="25"/>
  <c r="BDR9" i="25"/>
  <c r="BDQ9" i="25"/>
  <c r="BDN9" i="25"/>
  <c r="BDO9" i="25" s="1"/>
  <c r="BDJ9" i="25"/>
  <c r="BDI9" i="25"/>
  <c r="BDH9" i="25"/>
  <c r="BDG9" i="25"/>
  <c r="BDF9" i="25"/>
  <c r="BDC9" i="25"/>
  <c r="BDD9" i="25" s="1"/>
  <c r="BCY9" i="25"/>
  <c r="BCX9" i="25"/>
  <c r="BCW9" i="25"/>
  <c r="BCV9" i="25"/>
  <c r="BCU9" i="25"/>
  <c r="BCR9" i="25"/>
  <c r="BCS9" i="25" s="1"/>
  <c r="BCN9" i="25"/>
  <c r="BCM9" i="25"/>
  <c r="BCL9" i="25"/>
  <c r="BCK9" i="25"/>
  <c r="BCJ9" i="25"/>
  <c r="BCG9" i="25"/>
  <c r="BCH9" i="25" s="1"/>
  <c r="BCC9" i="25"/>
  <c r="BCB9" i="25"/>
  <c r="BCA9" i="25"/>
  <c r="BBZ9" i="25"/>
  <c r="BBY9" i="25"/>
  <c r="BBV9" i="25"/>
  <c r="BBW9" i="25" s="1"/>
  <c r="BBR9" i="25"/>
  <c r="BBQ9" i="25"/>
  <c r="BBP9" i="25"/>
  <c r="BBO9" i="25"/>
  <c r="BBN9" i="25"/>
  <c r="BBL9" i="25"/>
  <c r="BBK9" i="25"/>
  <c r="BBJ9" i="25"/>
  <c r="BBG9" i="25"/>
  <c r="BBH9" i="25" s="1"/>
  <c r="BBE9" i="25"/>
  <c r="BBF9" i="25" s="1"/>
  <c r="BBC9" i="25"/>
  <c r="BBB9" i="25"/>
  <c r="BBA9" i="25"/>
  <c r="BAZ9" i="25"/>
  <c r="BAY9" i="25"/>
  <c r="BAV9" i="25"/>
  <c r="BAW9" i="25" s="1"/>
  <c r="BAR9" i="25"/>
  <c r="BAQ9" i="25"/>
  <c r="BAP9" i="25"/>
  <c r="BAO9" i="25"/>
  <c r="BAN9" i="25"/>
  <c r="BAK9" i="25"/>
  <c r="BAL9" i="25" s="1"/>
  <c r="BAG9" i="25"/>
  <c r="BAF9" i="25"/>
  <c r="BAE9" i="25"/>
  <c r="BAD9" i="25"/>
  <c r="BAC9" i="25"/>
  <c r="AZZ9" i="25"/>
  <c r="BAA9" i="25" s="1"/>
  <c r="AZV9" i="25"/>
  <c r="AZU9" i="25"/>
  <c r="AZT9" i="25"/>
  <c r="AZS9" i="25"/>
  <c r="AZR9" i="25"/>
  <c r="AZO9" i="25"/>
  <c r="AZP9" i="25" s="1"/>
  <c r="AZK9" i="25"/>
  <c r="AZJ9" i="25"/>
  <c r="AZI9" i="25"/>
  <c r="AZH9" i="25"/>
  <c r="AZG9" i="25"/>
  <c r="AZD9" i="25"/>
  <c r="AZE9" i="25" s="1"/>
  <c r="AYZ9" i="25"/>
  <c r="AYY9" i="25"/>
  <c r="AYX9" i="25"/>
  <c r="AYW9" i="25"/>
  <c r="AYV9" i="25"/>
  <c r="AYS9" i="25"/>
  <c r="AYT9" i="25" s="1"/>
  <c r="AYO9" i="25"/>
  <c r="AYN9" i="25"/>
  <c r="AYM9" i="25"/>
  <c r="AYL9" i="25"/>
  <c r="AYK9" i="25"/>
  <c r="AYH9" i="25"/>
  <c r="AYI9" i="25" s="1"/>
  <c r="AYD9" i="25"/>
  <c r="AYC9" i="25"/>
  <c r="AYB9" i="25"/>
  <c r="AYA9" i="25"/>
  <c r="AXZ9" i="25"/>
  <c r="AXW9" i="25"/>
  <c r="AXX9" i="25" s="1"/>
  <c r="AXS9" i="25"/>
  <c r="AXR9" i="25"/>
  <c r="AXQ9" i="25"/>
  <c r="AXP9" i="25"/>
  <c r="AXO9" i="25"/>
  <c r="AXL9" i="25"/>
  <c r="AXM9" i="25" s="1"/>
  <c r="AXH9" i="25"/>
  <c r="AXG9" i="25"/>
  <c r="AXF9" i="25"/>
  <c r="AXE9" i="25"/>
  <c r="AXD9" i="25"/>
  <c r="AXA9" i="25"/>
  <c r="AXB9" i="25" s="1"/>
  <c r="AWW9" i="25"/>
  <c r="AWV9" i="25"/>
  <c r="AWU9" i="25"/>
  <c r="AWT9" i="25"/>
  <c r="AWS9" i="25"/>
  <c r="AWQ9" i="25"/>
  <c r="AWP9" i="25"/>
  <c r="AWO9" i="25"/>
  <c r="AWL9" i="25"/>
  <c r="AWM9" i="25" s="1"/>
  <c r="AWJ9" i="25"/>
  <c r="AWK9" i="25" s="1"/>
  <c r="AWH9" i="25"/>
  <c r="AWG9" i="25"/>
  <c r="AWF9" i="25"/>
  <c r="AWE9" i="25"/>
  <c r="AWD9" i="25"/>
  <c r="AWA9" i="25"/>
  <c r="AWB9" i="25" s="1"/>
  <c r="AVW9" i="25"/>
  <c r="AVV9" i="25"/>
  <c r="AVU9" i="25"/>
  <c r="AVT9" i="25"/>
  <c r="AVS9" i="25"/>
  <c r="AVP9" i="25"/>
  <c r="AVQ9" i="25" s="1"/>
  <c r="AVL9" i="25"/>
  <c r="AVK9" i="25"/>
  <c r="AVJ9" i="25"/>
  <c r="AVI9" i="25"/>
  <c r="AVH9" i="25"/>
  <c r="AVE9" i="25"/>
  <c r="AVF9" i="25" s="1"/>
  <c r="AVA9" i="25"/>
  <c r="AUZ9" i="25"/>
  <c r="AUY9" i="25"/>
  <c r="AUX9" i="25"/>
  <c r="AUW9" i="25"/>
  <c r="AUT9" i="25"/>
  <c r="AUU9" i="25" s="1"/>
  <c r="AUP9" i="25"/>
  <c r="AUO9" i="25"/>
  <c r="AUN9" i="25"/>
  <c r="AUM9" i="25"/>
  <c r="AUL9" i="25"/>
  <c r="AUI9" i="25"/>
  <c r="AUJ9" i="25" s="1"/>
  <c r="AUE9" i="25"/>
  <c r="AUD9" i="25"/>
  <c r="AUC9" i="25"/>
  <c r="AUB9" i="25"/>
  <c r="AUA9" i="25"/>
  <c r="ATX9" i="25"/>
  <c r="ATY9" i="25" s="1"/>
  <c r="ATT9" i="25"/>
  <c r="ATS9" i="25"/>
  <c r="ATR9" i="25"/>
  <c r="ATQ9" i="25"/>
  <c r="ATP9" i="25"/>
  <c r="ATM9" i="25"/>
  <c r="ATN9" i="25" s="1"/>
  <c r="ATI9" i="25"/>
  <c r="ATH9" i="25"/>
  <c r="ATG9" i="25"/>
  <c r="ATF9" i="25"/>
  <c r="ATE9" i="25"/>
  <c r="ATB9" i="25"/>
  <c r="ATC9" i="25" s="1"/>
  <c r="ASX9" i="25"/>
  <c r="ASW9" i="25"/>
  <c r="ASV9" i="25"/>
  <c r="ASU9" i="25"/>
  <c r="AST9" i="25"/>
  <c r="ASQ9" i="25"/>
  <c r="ASR9" i="25" s="1"/>
  <c r="ASM9" i="25"/>
  <c r="ASL9" i="25"/>
  <c r="ASK9" i="25"/>
  <c r="ASJ9" i="25"/>
  <c r="ASI9" i="25"/>
  <c r="ASF9" i="25"/>
  <c r="ASG9" i="25" s="1"/>
  <c r="ASB9" i="25"/>
  <c r="ASA9" i="25"/>
  <c r="ARZ9" i="25"/>
  <c r="ARY9" i="25"/>
  <c r="ARX9" i="25"/>
  <c r="ARV9" i="25"/>
  <c r="ARU9" i="25"/>
  <c r="ART9" i="25"/>
  <c r="ARQ9" i="25"/>
  <c r="ARR9" i="25" s="1"/>
  <c r="ARO9" i="25"/>
  <c r="ARP9" i="25" s="1"/>
  <c r="ARM9" i="25"/>
  <c r="ARL9" i="25"/>
  <c r="ARK9" i="25"/>
  <c r="ARJ9" i="25"/>
  <c r="ARI9" i="25"/>
  <c r="ARF9" i="25"/>
  <c r="ARG9" i="25" s="1"/>
  <c r="ARB9" i="25"/>
  <c r="ARA9" i="25"/>
  <c r="AQZ9" i="25"/>
  <c r="AQY9" i="25"/>
  <c r="AQX9" i="25"/>
  <c r="AQU9" i="25"/>
  <c r="AQV9" i="25" s="1"/>
  <c r="AQQ9" i="25"/>
  <c r="AQP9" i="25"/>
  <c r="AQO9" i="25"/>
  <c r="AQN9" i="25"/>
  <c r="AQM9" i="25"/>
  <c r="AQJ9" i="25"/>
  <c r="AQK9" i="25" s="1"/>
  <c r="AQF9" i="25"/>
  <c r="AQE9" i="25"/>
  <c r="AQD9" i="25"/>
  <c r="AQC9" i="25"/>
  <c r="AQB9" i="25"/>
  <c r="APY9" i="25"/>
  <c r="APZ9" i="25" s="1"/>
  <c r="APU9" i="25"/>
  <c r="APT9" i="25"/>
  <c r="APS9" i="25"/>
  <c r="APR9" i="25"/>
  <c r="APQ9" i="25"/>
  <c r="APN9" i="25"/>
  <c r="APO9" i="25" s="1"/>
  <c r="APJ9" i="25"/>
  <c r="API9" i="25"/>
  <c r="APH9" i="25"/>
  <c r="APG9" i="25"/>
  <c r="APF9" i="25"/>
  <c r="APC9" i="25"/>
  <c r="APD9" i="25" s="1"/>
  <c r="AOY9" i="25"/>
  <c r="AOX9" i="25"/>
  <c r="AOW9" i="25"/>
  <c r="AOV9" i="25"/>
  <c r="AOU9" i="25"/>
  <c r="AOR9" i="25"/>
  <c r="AOS9" i="25" s="1"/>
  <c r="AON9" i="25"/>
  <c r="AOM9" i="25"/>
  <c r="AOL9" i="25"/>
  <c r="AOK9" i="25"/>
  <c r="AOJ9" i="25"/>
  <c r="AOG9" i="25"/>
  <c r="AOH9" i="25" s="1"/>
  <c r="AOC9" i="25"/>
  <c r="AOB9" i="25"/>
  <c r="AOA9" i="25"/>
  <c r="ANZ9" i="25"/>
  <c r="ANY9" i="25"/>
  <c r="ANV9" i="25"/>
  <c r="ANW9" i="25" s="1"/>
  <c r="ANR9" i="25"/>
  <c r="ANQ9" i="25"/>
  <c r="ANP9" i="25"/>
  <c r="ANO9" i="25"/>
  <c r="ANN9" i="25"/>
  <c r="ANK9" i="25"/>
  <c r="ANL9" i="25" s="1"/>
  <c r="ANG9" i="25"/>
  <c r="ANF9" i="25"/>
  <c r="ANE9" i="25"/>
  <c r="AND9" i="25"/>
  <c r="ANC9" i="25"/>
  <c r="ANA9" i="25"/>
  <c r="AMZ9" i="25"/>
  <c r="AMY9" i="25"/>
  <c r="AMV9" i="25"/>
  <c r="AMW9" i="25" s="1"/>
  <c r="AMT9" i="25"/>
  <c r="AMU9" i="25" s="1"/>
  <c r="AMR9" i="25"/>
  <c r="AMQ9" i="25"/>
  <c r="AMP9" i="25"/>
  <c r="AMO9" i="25"/>
  <c r="AMN9" i="25"/>
  <c r="AMK9" i="25"/>
  <c r="AML9" i="25" s="1"/>
  <c r="AMG9" i="25"/>
  <c r="AMF9" i="25"/>
  <c r="AME9" i="25"/>
  <c r="AMD9" i="25"/>
  <c r="AMC9" i="25"/>
  <c r="ALZ9" i="25"/>
  <c r="AMA9" i="25" s="1"/>
  <c r="ALV9" i="25"/>
  <c r="ALU9" i="25"/>
  <c r="ALT9" i="25"/>
  <c r="ALS9" i="25"/>
  <c r="ALR9" i="25"/>
  <c r="ALO9" i="25"/>
  <c r="ALP9" i="25" s="1"/>
  <c r="ALK9" i="25"/>
  <c r="ALJ9" i="25"/>
  <c r="ALI9" i="25"/>
  <c r="ALH9" i="25"/>
  <c r="ALG9" i="25"/>
  <c r="ALD9" i="25"/>
  <c r="ALE9" i="25" s="1"/>
  <c r="AKZ9" i="25"/>
  <c r="AKY9" i="25"/>
  <c r="AKX9" i="25"/>
  <c r="AKW9" i="25"/>
  <c r="AKV9" i="25"/>
  <c r="AKS9" i="25"/>
  <c r="AKT9" i="25" s="1"/>
  <c r="AKO9" i="25"/>
  <c r="AKN9" i="25"/>
  <c r="AKM9" i="25"/>
  <c r="AKL9" i="25"/>
  <c r="AKK9" i="25"/>
  <c r="AKH9" i="25"/>
  <c r="AKI9" i="25" s="1"/>
  <c r="AKD9" i="25"/>
  <c r="AKC9" i="25"/>
  <c r="AKB9" i="25"/>
  <c r="AKA9" i="25"/>
  <c r="AJZ9" i="25"/>
  <c r="AJW9" i="25"/>
  <c r="AJX9" i="25" s="1"/>
  <c r="AJS9" i="25"/>
  <c r="AJR9" i="25"/>
  <c r="AJQ9" i="25"/>
  <c r="AJP9" i="25"/>
  <c r="AJO9" i="25"/>
  <c r="AJL9" i="25"/>
  <c r="AJM9" i="25" s="1"/>
  <c r="AJH9" i="25"/>
  <c r="AJG9" i="25"/>
  <c r="AJF9" i="25"/>
  <c r="AJE9" i="25"/>
  <c r="AJD9" i="25"/>
  <c r="AJA9" i="25"/>
  <c r="AJB9" i="25" s="1"/>
  <c r="AIW9" i="25"/>
  <c r="AIV9" i="25"/>
  <c r="AIU9" i="25"/>
  <c r="AIT9" i="25"/>
  <c r="AIS9" i="25"/>
  <c r="AIP9" i="25"/>
  <c r="AIQ9" i="25" s="1"/>
  <c r="AIL9" i="25"/>
  <c r="AIK9" i="25"/>
  <c r="AIJ9" i="25"/>
  <c r="AII9" i="25"/>
  <c r="AIH9" i="25"/>
  <c r="AIF9" i="25"/>
  <c r="AIE9" i="25"/>
  <c r="AID9" i="25"/>
  <c r="AIA9" i="25"/>
  <c r="AIB9" i="25" s="1"/>
  <c r="AHY9" i="25"/>
  <c r="AHZ9" i="25" s="1"/>
  <c r="AHW9" i="25"/>
  <c r="AHV9" i="25"/>
  <c r="AHU9" i="25"/>
  <c r="AHT9" i="25"/>
  <c r="AHS9" i="25"/>
  <c r="AHP9" i="25"/>
  <c r="AHQ9" i="25" s="1"/>
  <c r="AHL9" i="25"/>
  <c r="AHK9" i="25"/>
  <c r="AHJ9" i="25"/>
  <c r="AHI9" i="25"/>
  <c r="AHH9" i="25"/>
  <c r="AHE9" i="25"/>
  <c r="AHF9" i="25" s="1"/>
  <c r="AHA9" i="25"/>
  <c r="AGZ9" i="25"/>
  <c r="AGY9" i="25"/>
  <c r="AGX9" i="25"/>
  <c r="AGW9" i="25"/>
  <c r="AGT9" i="25"/>
  <c r="AGU9" i="25" s="1"/>
  <c r="AGP9" i="25"/>
  <c r="AGO9" i="25"/>
  <c r="AGN9" i="25"/>
  <c r="AGM9" i="25"/>
  <c r="AGL9" i="25"/>
  <c r="AGI9" i="25"/>
  <c r="AGJ9" i="25" s="1"/>
  <c r="AGE9" i="25"/>
  <c r="AGD9" i="25"/>
  <c r="AGC9" i="25"/>
  <c r="AGB9" i="25"/>
  <c r="AGA9" i="25"/>
  <c r="AFX9" i="25"/>
  <c r="AFY9" i="25" s="1"/>
  <c r="AFT9" i="25"/>
  <c r="AFS9" i="25"/>
  <c r="AFR9" i="25"/>
  <c r="AFQ9" i="25"/>
  <c r="AFP9" i="25"/>
  <c r="AFM9" i="25"/>
  <c r="AFN9" i="25" s="1"/>
  <c r="AFI9" i="25"/>
  <c r="AFH9" i="25"/>
  <c r="AFG9" i="25"/>
  <c r="AFF9" i="25"/>
  <c r="AFE9" i="25"/>
  <c r="AFB9" i="25"/>
  <c r="AFC9" i="25" s="1"/>
  <c r="AEX9" i="25"/>
  <c r="AEW9" i="25"/>
  <c r="AEV9" i="25"/>
  <c r="AEU9" i="25"/>
  <c r="AET9" i="25"/>
  <c r="AEQ9" i="25"/>
  <c r="AER9" i="25" s="1"/>
  <c r="AEM9" i="25"/>
  <c r="AEL9" i="25"/>
  <c r="AEK9" i="25"/>
  <c r="AEJ9" i="25"/>
  <c r="AEI9" i="25"/>
  <c r="AEF9" i="25"/>
  <c r="AEG9" i="25" s="1"/>
  <c r="AEB9" i="25"/>
  <c r="AEA9" i="25"/>
  <c r="ADZ9" i="25"/>
  <c r="ADY9" i="25"/>
  <c r="ADX9" i="25"/>
  <c r="ADU9" i="25"/>
  <c r="ADV9" i="25" s="1"/>
  <c r="ADQ9" i="25"/>
  <c r="ADP9" i="25"/>
  <c r="ADO9" i="25"/>
  <c r="ADN9" i="25"/>
  <c r="ADM9" i="25"/>
  <c r="ADK9" i="25"/>
  <c r="ADJ9" i="25"/>
  <c r="ADI9" i="25"/>
  <c r="ADF9" i="25"/>
  <c r="ADG9" i="25" s="1"/>
  <c r="ADD9" i="25"/>
  <c r="ADE9" i="25" s="1"/>
  <c r="ADB9" i="25"/>
  <c r="ADA9" i="25"/>
  <c r="ACZ9" i="25"/>
  <c r="ACY9" i="25"/>
  <c r="ACX9" i="25"/>
  <c r="ACU9" i="25"/>
  <c r="ACV9" i="25" s="1"/>
  <c r="ACQ9" i="25"/>
  <c r="ACP9" i="25"/>
  <c r="ACO9" i="25"/>
  <c r="ACN9" i="25"/>
  <c r="ACM9" i="25"/>
  <c r="ACJ9" i="25"/>
  <c r="ACK9" i="25" s="1"/>
  <c r="ACF9" i="25"/>
  <c r="ACE9" i="25"/>
  <c r="ACD9" i="25"/>
  <c r="ACC9" i="25"/>
  <c r="ACB9" i="25"/>
  <c r="ABY9" i="25"/>
  <c r="ABZ9" i="25" s="1"/>
  <c r="ABU9" i="25"/>
  <c r="ABT9" i="25"/>
  <c r="ABS9" i="25"/>
  <c r="ABR9" i="25"/>
  <c r="ABQ9" i="25"/>
  <c r="ABN9" i="25"/>
  <c r="ABO9" i="25" s="1"/>
  <c r="ABJ9" i="25"/>
  <c r="ABI9" i="25"/>
  <c r="ABH9" i="25"/>
  <c r="ABG9" i="25"/>
  <c r="ABF9" i="25"/>
  <c r="ABC9" i="25"/>
  <c r="ABD9" i="25" s="1"/>
  <c r="AAY9" i="25"/>
  <c r="AAX9" i="25"/>
  <c r="AAW9" i="25"/>
  <c r="AAV9" i="25"/>
  <c r="AAU9" i="25"/>
  <c r="AAR9" i="25"/>
  <c r="AAS9" i="25" s="1"/>
  <c r="AAN9" i="25"/>
  <c r="AAM9" i="25"/>
  <c r="AAL9" i="25"/>
  <c r="AAK9" i="25"/>
  <c r="AAJ9" i="25"/>
  <c r="AAG9" i="25"/>
  <c r="AAH9" i="25" s="1"/>
  <c r="AAC9" i="25"/>
  <c r="AAB9" i="25"/>
  <c r="AAA9" i="25"/>
  <c r="ZZ9" i="25"/>
  <c r="ZY9" i="25"/>
  <c r="ZV9" i="25"/>
  <c r="ZW9" i="25" s="1"/>
  <c r="ZR9" i="25"/>
  <c r="ZQ9" i="25"/>
  <c r="ZP9" i="25"/>
  <c r="ZO9" i="25"/>
  <c r="ZN9" i="25"/>
  <c r="ZG9" i="25"/>
  <c r="ZF9" i="25"/>
  <c r="ZE9" i="25"/>
  <c r="ZD9" i="25"/>
  <c r="ZC9" i="25"/>
  <c r="YV9" i="25"/>
  <c r="YU9" i="25"/>
  <c r="YT9" i="25"/>
  <c r="YS9" i="25"/>
  <c r="YR9" i="25"/>
  <c r="YP9" i="25"/>
  <c r="YO9" i="25"/>
  <c r="YN9" i="25"/>
  <c r="YK9" i="25"/>
  <c r="YL9" i="25" s="1"/>
  <c r="YI9" i="25"/>
  <c r="ZK9" i="25" s="1"/>
  <c r="ZL9" i="25" s="1"/>
  <c r="BC9" i="25"/>
  <c r="P11" i="22"/>
  <c r="P10" i="22"/>
  <c r="P9" i="22"/>
  <c r="P8" i="22"/>
  <c r="P7" i="22"/>
  <c r="P6" i="22"/>
  <c r="C153" i="26"/>
  <c r="C141" i="26"/>
  <c r="C129" i="26"/>
  <c r="C117" i="26"/>
  <c r="C105" i="26"/>
  <c r="C93" i="26"/>
  <c r="C81" i="26"/>
  <c r="C69" i="26"/>
  <c r="C57" i="26"/>
  <c r="XE9" i="25" l="1"/>
  <c r="XD9" i="25"/>
  <c r="XB9" i="25"/>
  <c r="WB9" i="25"/>
  <c r="VV9" i="25"/>
  <c r="WN9" i="25"/>
  <c r="BVF9" i="25"/>
  <c r="BVG9" i="25" s="1"/>
  <c r="DWH9" i="25"/>
  <c r="DUV9" i="25"/>
  <c r="DUE9" i="25"/>
  <c r="DTS9" i="25"/>
  <c r="DSN9" i="25"/>
  <c r="DRY9" i="25"/>
  <c r="DRJ9" i="25"/>
  <c r="DQX9" i="25"/>
  <c r="XH9" i="25"/>
  <c r="VF9" i="25"/>
  <c r="UT9" i="25"/>
  <c r="AR9" i="25"/>
  <c r="P9" i="25"/>
  <c r="DRB9" i="25"/>
  <c r="U9" i="25"/>
  <c r="DSB9" i="25"/>
  <c r="VP9" i="25"/>
  <c r="DTU9" i="25"/>
  <c r="XU9" i="25"/>
  <c r="DWB9" i="25"/>
  <c r="DUU9" i="25"/>
  <c r="DUD9" i="25"/>
  <c r="DTR9" i="25"/>
  <c r="DSL9" i="25"/>
  <c r="DRX9" i="25"/>
  <c r="DRI9" i="25"/>
  <c r="DQW9" i="25"/>
  <c r="WW9" i="25"/>
  <c r="VE9" i="25"/>
  <c r="US9" i="25"/>
  <c r="AH9" i="25"/>
  <c r="N9" i="25"/>
  <c r="DUB9" i="25"/>
  <c r="DSI9" i="25"/>
  <c r="DRG9" i="25"/>
  <c r="WG9" i="25"/>
  <c r="AF9" i="25"/>
  <c r="DUI9" i="25"/>
  <c r="XY9" i="25"/>
  <c r="C9" i="25"/>
  <c r="DTV9" i="25"/>
  <c r="XW9" i="25"/>
  <c r="B9" i="25"/>
  <c r="DUG9" i="25"/>
  <c r="DQZ9" i="25"/>
  <c r="DWA9" i="25"/>
  <c r="DUT9" i="25"/>
  <c r="DUC9" i="25"/>
  <c r="DTQ9" i="25"/>
  <c r="DSJ9" i="25"/>
  <c r="DRW9" i="25"/>
  <c r="DRH9" i="25"/>
  <c r="DQV9" i="25"/>
  <c r="VD9" i="25"/>
  <c r="UR9" i="25"/>
  <c r="AG9" i="25"/>
  <c r="M9" i="25"/>
  <c r="DVY9" i="25"/>
  <c r="DUS9" i="25"/>
  <c r="DTM9" i="25"/>
  <c r="DRV9" i="25"/>
  <c r="VC9" i="25"/>
  <c r="UQ9" i="25"/>
  <c r="L9" i="25"/>
  <c r="DSW9" i="25"/>
  <c r="VR9" i="25"/>
  <c r="DRP9" i="25"/>
  <c r="T9" i="25"/>
  <c r="DSS9" i="25"/>
  <c r="UV9" i="25"/>
  <c r="Q9" i="25"/>
  <c r="DQU9" i="25"/>
  <c r="DVM9" i="25"/>
  <c r="DSA9" i="25"/>
  <c r="S9" i="25"/>
  <c r="DVW9" i="25"/>
  <c r="DUO9" i="25"/>
  <c r="DUA9" i="25"/>
  <c r="DTG9" i="25"/>
  <c r="DSH9" i="25"/>
  <c r="DRU9" i="25"/>
  <c r="DRF9" i="25"/>
  <c r="DQT9" i="25"/>
  <c r="WF9" i="25"/>
  <c r="VB9" i="25"/>
  <c r="UP9" i="25"/>
  <c r="AD9" i="25"/>
  <c r="J9" i="25"/>
  <c r="DUJ9" i="25"/>
  <c r="DSD9" i="25"/>
  <c r="YC9" i="25"/>
  <c r="QO9" i="25"/>
  <c r="AZ9" i="25"/>
  <c r="DVU9" i="25"/>
  <c r="DUN9" i="25"/>
  <c r="DTZ9" i="25"/>
  <c r="DTF9" i="25"/>
  <c r="DSF9" i="25"/>
  <c r="DRT9" i="25"/>
  <c r="DRE9" i="25"/>
  <c r="DQS9" i="25"/>
  <c r="WE9" i="25"/>
  <c r="VA9" i="25"/>
  <c r="TI9" i="25"/>
  <c r="AB9" i="25"/>
  <c r="G9" i="25"/>
  <c r="DVO9" i="25"/>
  <c r="DSZ9" i="25"/>
  <c r="DRC9" i="25"/>
  <c r="UY9" i="25"/>
  <c r="DTW9" i="25"/>
  <c r="DRQ9" i="25"/>
  <c r="BB9" i="25"/>
  <c r="DUH9" i="25"/>
  <c r="DRA9" i="25"/>
  <c r="BA9" i="25"/>
  <c r="DVH9" i="25"/>
  <c r="VK9" i="25"/>
  <c r="DVR9" i="25"/>
  <c r="DUK9" i="25"/>
  <c r="DTY9" i="25"/>
  <c r="DTA9" i="25"/>
  <c r="DSE9" i="25"/>
  <c r="DRS9" i="25"/>
  <c r="DRD9" i="25"/>
  <c r="DQP9" i="25"/>
  <c r="UZ9" i="25"/>
  <c r="TB9" i="25"/>
  <c r="W9" i="25"/>
  <c r="F9" i="25"/>
  <c r="DTX9" i="25"/>
  <c r="DRR9" i="25"/>
  <c r="VS9" i="25"/>
  <c r="V9" i="25"/>
  <c r="DVN9" i="25"/>
  <c r="DSC9" i="25"/>
  <c r="UX9" i="25"/>
  <c r="DSU9" i="25"/>
  <c r="UW9" i="25"/>
  <c r="DRO9" i="25"/>
  <c r="DWK9" i="25"/>
  <c r="DVG9" i="25"/>
  <c r="DUF9" i="25"/>
  <c r="DTT9" i="25"/>
  <c r="DSP9" i="25"/>
  <c r="DRZ9" i="25"/>
  <c r="DRL9" i="25"/>
  <c r="DQY9" i="25"/>
  <c r="XN9" i="25"/>
  <c r="VG9" i="25"/>
  <c r="UU9" i="25"/>
  <c r="AW9" i="25"/>
  <c r="E22" i="29"/>
  <c r="E23" i="29"/>
  <c r="E19" i="29"/>
  <c r="E24" i="29"/>
  <c r="E18" i="29"/>
  <c r="E25" i="29"/>
  <c r="E20" i="29"/>
  <c r="E26" i="29"/>
  <c r="E17" i="29"/>
  <c r="E21" i="29"/>
  <c r="BKY9" i="25"/>
  <c r="DLZ9" i="25"/>
  <c r="BGD9" i="25"/>
  <c r="AWN9" i="25"/>
  <c r="DHE9" i="25"/>
  <c r="BBI9" i="25"/>
  <c r="DCJ9" i="25"/>
  <c r="CXO9" i="25"/>
  <c r="ARS9" i="25"/>
  <c r="ADH9" i="25"/>
  <c r="BUS9" i="25"/>
  <c r="CST9" i="25"/>
  <c r="AMX9" i="25"/>
  <c r="YM9" i="25"/>
  <c r="CNY9" i="25"/>
  <c r="AIC9" i="25"/>
  <c r="CJD9" i="25"/>
  <c r="CEI9" i="25"/>
  <c r="BZN9" i="25"/>
  <c r="BPT9" i="25"/>
  <c r="BUK9" i="25"/>
  <c r="D37" i="29"/>
  <c r="QA9" i="25"/>
  <c r="PO9" i="25"/>
  <c r="PC9" i="25"/>
  <c r="QJ9" i="25"/>
  <c r="PW9" i="25"/>
  <c r="PJ9" i="25"/>
  <c r="OW9" i="25"/>
  <c r="OK9" i="25"/>
  <c r="NY9" i="25"/>
  <c r="NM9" i="25"/>
  <c r="NA9" i="25"/>
  <c r="MO9" i="25"/>
  <c r="MC9" i="25"/>
  <c r="LQ9" i="25"/>
  <c r="LE9" i="25"/>
  <c r="KS9" i="25"/>
  <c r="KG9" i="25"/>
  <c r="JU9" i="25"/>
  <c r="JI9" i="25"/>
  <c r="IW9" i="25"/>
  <c r="QG9" i="25"/>
  <c r="PT9" i="25"/>
  <c r="PG9" i="25"/>
  <c r="OT9" i="25"/>
  <c r="OH9" i="25"/>
  <c r="NV9" i="25"/>
  <c r="NJ9" i="25"/>
  <c r="MX9" i="25"/>
  <c r="ML9" i="25"/>
  <c r="LZ9" i="25"/>
  <c r="LN9" i="25"/>
  <c r="LB9" i="25"/>
  <c r="KP9" i="25"/>
  <c r="KD9" i="25"/>
  <c r="JR9" i="25"/>
  <c r="JF9" i="25"/>
  <c r="PY9" i="25"/>
  <c r="PL9" i="25"/>
  <c r="OY9" i="25"/>
  <c r="OM9" i="25"/>
  <c r="OA9" i="25"/>
  <c r="NO9" i="25"/>
  <c r="NC9" i="25"/>
  <c r="MQ9" i="25"/>
  <c r="ME9" i="25"/>
  <c r="LS9" i="25"/>
  <c r="LG9" i="25"/>
  <c r="KU9" i="25"/>
  <c r="KI9" i="25"/>
  <c r="JW9" i="25"/>
  <c r="JK9" i="25"/>
  <c r="IY9" i="25"/>
  <c r="PX9" i="25"/>
  <c r="PF9" i="25"/>
  <c r="OP9" i="25"/>
  <c r="NZ9" i="25"/>
  <c r="NI9" i="25"/>
  <c r="MT9" i="25"/>
  <c r="MD9" i="25"/>
  <c r="LM9" i="25"/>
  <c r="KX9" i="25"/>
  <c r="KH9" i="25"/>
  <c r="JQ9" i="25"/>
  <c r="JB9" i="25"/>
  <c r="JO9" i="25"/>
  <c r="PB9" i="25"/>
  <c r="NF9" i="25"/>
  <c r="KT9" i="25"/>
  <c r="OU9" i="25"/>
  <c r="JV9" i="25"/>
  <c r="PV9" i="25"/>
  <c r="PE9" i="25"/>
  <c r="OO9" i="25"/>
  <c r="NX9" i="25"/>
  <c r="NH9" i="25"/>
  <c r="MS9" i="25"/>
  <c r="MB9" i="25"/>
  <c r="LL9" i="25"/>
  <c r="KW9" i="25"/>
  <c r="KF9" i="25"/>
  <c r="JP9" i="25"/>
  <c r="JA9" i="25"/>
  <c r="PU9" i="25"/>
  <c r="PD9" i="25"/>
  <c r="NW9" i="25"/>
  <c r="MR9" i="25"/>
  <c r="MA9" i="25"/>
  <c r="KV9" i="25"/>
  <c r="IZ9" i="25"/>
  <c r="OL9" i="25"/>
  <c r="MP9" i="25"/>
  <c r="JN9" i="25"/>
  <c r="NP9" i="25"/>
  <c r="NN9" i="25"/>
  <c r="LK9" i="25"/>
  <c r="LJ9" i="25"/>
  <c r="OE9" i="25"/>
  <c r="OD9" i="25"/>
  <c r="QI9" i="25"/>
  <c r="PR9" i="25"/>
  <c r="PA9" i="25"/>
  <c r="OJ9" i="25"/>
  <c r="NT9" i="25"/>
  <c r="NE9" i="25"/>
  <c r="MN9" i="25"/>
  <c r="LX9" i="25"/>
  <c r="LI9" i="25"/>
  <c r="KR9" i="25"/>
  <c r="KB9" i="25"/>
  <c r="JM9" i="25"/>
  <c r="IV9" i="25"/>
  <c r="MI9" i="25"/>
  <c r="OS9" i="25"/>
  <c r="QH9" i="25"/>
  <c r="PQ9" i="25"/>
  <c r="OZ9" i="25"/>
  <c r="OI9" i="25"/>
  <c r="NS9" i="25"/>
  <c r="ND9" i="25"/>
  <c r="MM9" i="25"/>
  <c r="LW9" i="25"/>
  <c r="LH9" i="25"/>
  <c r="KQ9" i="25"/>
  <c r="KA9" i="25"/>
  <c r="JL9" i="25"/>
  <c r="IU9" i="25"/>
  <c r="QF9" i="25"/>
  <c r="PP9" i="25"/>
  <c r="OX9" i="25"/>
  <c r="OG9" i="25"/>
  <c r="NR9" i="25"/>
  <c r="NB9" i="25"/>
  <c r="MK9" i="25"/>
  <c r="LV9" i="25"/>
  <c r="LF9" i="25"/>
  <c r="KO9" i="25"/>
  <c r="JZ9" i="25"/>
  <c r="JJ9" i="25"/>
  <c r="MY9" i="25"/>
  <c r="LC9" i="25"/>
  <c r="JX9" i="25"/>
  <c r="PK9" i="25"/>
  <c r="MH9" i="25"/>
  <c r="JE9" i="25"/>
  <c r="QE9" i="25"/>
  <c r="PN9" i="25"/>
  <c r="OV9" i="25"/>
  <c r="OF9" i="25"/>
  <c r="NQ9" i="25"/>
  <c r="MZ9" i="25"/>
  <c r="MJ9" i="25"/>
  <c r="LU9" i="25"/>
  <c r="LD9" i="25"/>
  <c r="KN9" i="25"/>
  <c r="JY9" i="25"/>
  <c r="JH9" i="25"/>
  <c r="QD9" i="25"/>
  <c r="LT9" i="25"/>
  <c r="KM9" i="25"/>
  <c r="JG9" i="25"/>
  <c r="QC9" i="25"/>
  <c r="MW9" i="25"/>
  <c r="KL9" i="25"/>
  <c r="QB9" i="25"/>
  <c r="PI9" i="25"/>
  <c r="OR9" i="25"/>
  <c r="OC9" i="25"/>
  <c r="NL9" i="25"/>
  <c r="MV9" i="25"/>
  <c r="MG9" i="25"/>
  <c r="LP9" i="25"/>
  <c r="KZ9" i="25"/>
  <c r="KK9" i="25"/>
  <c r="JT9" i="25"/>
  <c r="JD9" i="25"/>
  <c r="PZ9" i="25"/>
  <c r="PH9" i="25"/>
  <c r="OQ9" i="25"/>
  <c r="OB9" i="25"/>
  <c r="NK9" i="25"/>
  <c r="MU9" i="25"/>
  <c r="MF9" i="25"/>
  <c r="LO9" i="25"/>
  <c r="KJ9" i="25"/>
  <c r="JS9" i="25"/>
  <c r="JC9" i="25"/>
  <c r="NG9" i="25"/>
  <c r="QK9" i="25"/>
  <c r="NU9" i="25"/>
  <c r="KC9" i="25"/>
  <c r="PM9" i="25"/>
  <c r="LA9" i="25"/>
  <c r="KY9" i="25"/>
  <c r="ON9" i="25"/>
  <c r="KE9" i="25"/>
  <c r="PS9" i="25"/>
  <c r="LY9" i="25"/>
  <c r="IX9" i="25"/>
  <c r="LR9" i="25"/>
  <c r="DWF9" i="25"/>
  <c r="DWD9" i="25"/>
  <c r="DVC9" i="25"/>
  <c r="DTK9" i="25"/>
  <c r="DSM9" i="25"/>
  <c r="DMV9" i="25"/>
  <c r="DGP9" i="25"/>
  <c r="DAY9" i="25"/>
  <c r="CVH9" i="25"/>
  <c r="CPQ9" i="25"/>
  <c r="CJZ9" i="25"/>
  <c r="CDT9" i="25"/>
  <c r="BYC9" i="25"/>
  <c r="BSH9" i="25"/>
  <c r="BMQ9" i="25"/>
  <c r="BGZ9" i="25"/>
  <c r="BAT9" i="25"/>
  <c r="AVC9" i="25"/>
  <c r="APL9" i="25"/>
  <c r="AJU9" i="25"/>
  <c r="AED9" i="25"/>
  <c r="XC9" i="25"/>
  <c r="WM9" i="25"/>
  <c r="VT9" i="25"/>
  <c r="TG9" i="25"/>
  <c r="AU9" i="25"/>
  <c r="AE9" i="25"/>
  <c r="DQE9" i="25"/>
  <c r="DOM9" i="25"/>
  <c r="DMU9" i="25"/>
  <c r="DKY9" i="25"/>
  <c r="DJG9" i="25"/>
  <c r="DHO9" i="25"/>
  <c r="DFS9" i="25"/>
  <c r="DEA9" i="25"/>
  <c r="DCE9" i="25"/>
  <c r="DAM9" i="25"/>
  <c r="CYU9" i="25"/>
  <c r="CWY9" i="25"/>
  <c r="CVG9" i="25"/>
  <c r="CTO9" i="25"/>
  <c r="CRS9" i="25"/>
  <c r="CQA9" i="25"/>
  <c r="COI9" i="25"/>
  <c r="DVZ9" i="25"/>
  <c r="DVB9" i="25"/>
  <c r="DTH9" i="25"/>
  <c r="DSK9" i="25"/>
  <c r="DMK9" i="25"/>
  <c r="DGE9" i="25"/>
  <c r="DAN9" i="25"/>
  <c r="CUW9" i="25"/>
  <c r="CPF9" i="25"/>
  <c r="CJO9" i="25"/>
  <c r="CDI9" i="25"/>
  <c r="BXR9" i="25"/>
  <c r="BRW9" i="25"/>
  <c r="BMF9" i="25"/>
  <c r="BGO9" i="25"/>
  <c r="BAI9" i="25"/>
  <c r="AUR9" i="25"/>
  <c r="APA9" i="25"/>
  <c r="AJJ9" i="25"/>
  <c r="ADS9" i="25"/>
  <c r="XV9" i="25"/>
  <c r="WL9" i="25"/>
  <c r="VQ9" i="25"/>
  <c r="TF9" i="25"/>
  <c r="AT9" i="25"/>
  <c r="AC9" i="25"/>
  <c r="DPY9" i="25"/>
  <c r="DOG9" i="25"/>
  <c r="DMO9" i="25"/>
  <c r="DKS9" i="25"/>
  <c r="DJA9" i="25"/>
  <c r="DHI9" i="25"/>
  <c r="DFM9" i="25"/>
  <c r="DDU9" i="25"/>
  <c r="DBY9" i="25"/>
  <c r="DAG9" i="25"/>
  <c r="CYO9" i="25"/>
  <c r="CWS9" i="25"/>
  <c r="CVA9" i="25"/>
  <c r="CTI9" i="25"/>
  <c r="CRM9" i="25"/>
  <c r="CPU9" i="25"/>
  <c r="COC9" i="25"/>
  <c r="CMG9" i="25"/>
  <c r="CKO9" i="25"/>
  <c r="CIS9" i="25"/>
  <c r="CHA9" i="25"/>
  <c r="CFI9" i="25"/>
  <c r="CDM9" i="25"/>
  <c r="CBU9" i="25"/>
  <c r="CAC9" i="25"/>
  <c r="BYG9" i="25"/>
  <c r="BWO9" i="25"/>
  <c r="BUW9" i="25"/>
  <c r="BTC9" i="25"/>
  <c r="BRK9" i="25"/>
  <c r="BPO9" i="25"/>
  <c r="BNW9" i="25"/>
  <c r="BME9" i="25"/>
  <c r="BKI9" i="25"/>
  <c r="BIQ9" i="25"/>
  <c r="BGY9" i="25"/>
  <c r="BFC9" i="25"/>
  <c r="BDK9" i="25"/>
  <c r="BBS9" i="25"/>
  <c r="AZW9" i="25"/>
  <c r="AYE9" i="25"/>
  <c r="AWI9" i="25"/>
  <c r="AUQ9" i="25"/>
  <c r="ASY9" i="25"/>
  <c r="ARC9" i="25"/>
  <c r="APK9" i="25"/>
  <c r="ANS9" i="25"/>
  <c r="ALW9" i="25"/>
  <c r="AKE9" i="25"/>
  <c r="AIM9" i="25"/>
  <c r="AGQ9" i="25"/>
  <c r="AEY9" i="25"/>
  <c r="ADC9" i="25"/>
  <c r="ABK9" i="25"/>
  <c r="ZS9" i="25"/>
  <c r="DVX9" i="25"/>
  <c r="DVA9" i="25"/>
  <c r="DTE9" i="25"/>
  <c r="DRN9" i="25"/>
  <c r="DVV9" i="25"/>
  <c r="DUZ9" i="25"/>
  <c r="DTD9" i="25"/>
  <c r="DQR9" i="25"/>
  <c r="DKZ9" i="25"/>
  <c r="DFI9" i="25"/>
  <c r="CZR9" i="25"/>
  <c r="CUA9" i="25"/>
  <c r="COJ9" i="25"/>
  <c r="CID9" i="25"/>
  <c r="CCM9" i="25"/>
  <c r="BWV9" i="25"/>
  <c r="BRA9" i="25"/>
  <c r="BLJ9" i="25"/>
  <c r="BFD9" i="25"/>
  <c r="AZM9" i="25"/>
  <c r="ATV9" i="25"/>
  <c r="AOE9" i="25"/>
  <c r="AIN9" i="25"/>
  <c r="ACH9" i="25"/>
  <c r="XR9" i="25"/>
  <c r="WZ9" i="25"/>
  <c r="WJ9" i="25"/>
  <c r="VM9" i="25"/>
  <c r="TD9" i="25"/>
  <c r="AQ9" i="25"/>
  <c r="Z9" i="25"/>
  <c r="DPT9" i="25"/>
  <c r="DOB9" i="25"/>
  <c r="DMJ9" i="25"/>
  <c r="DKN9" i="25"/>
  <c r="DVP9" i="25"/>
  <c r="DUY9" i="25"/>
  <c r="DTC9" i="25"/>
  <c r="DQF9" i="25"/>
  <c r="DKO9" i="25"/>
  <c r="DEX9" i="25"/>
  <c r="CZG9" i="25"/>
  <c r="CTP9" i="25"/>
  <c r="CNJ9" i="25"/>
  <c r="CHS9" i="25"/>
  <c r="CCB9" i="25"/>
  <c r="BWK9" i="25"/>
  <c r="BQP9" i="25"/>
  <c r="BKJ9" i="25"/>
  <c r="BES9" i="25"/>
  <c r="AZB9" i="25"/>
  <c r="ATK9" i="25"/>
  <c r="ANT9" i="25"/>
  <c r="AHN9" i="25"/>
  <c r="ABW9" i="25"/>
  <c r="XQ9" i="25"/>
  <c r="WY9" i="25"/>
  <c r="WI9" i="25"/>
  <c r="VL9" i="25"/>
  <c r="TC9" i="25"/>
  <c r="AP9" i="25"/>
  <c r="Y9" i="25"/>
  <c r="DPN9" i="25"/>
  <c r="DNV9" i="25"/>
  <c r="DMD9" i="25"/>
  <c r="DVL9" i="25"/>
  <c r="DUX9" i="25"/>
  <c r="DTB9" i="25"/>
  <c r="DPU9" i="25"/>
  <c r="DKD9" i="25"/>
  <c r="DEM9" i="25"/>
  <c r="CYV9" i="25"/>
  <c r="CTE9" i="25"/>
  <c r="CMY9" i="25"/>
  <c r="CHH9" i="25"/>
  <c r="CBQ9" i="25"/>
  <c r="BVZ9" i="25"/>
  <c r="BQE9" i="25"/>
  <c r="BJY9" i="25"/>
  <c r="BEH9" i="25"/>
  <c r="AYQ9" i="25"/>
  <c r="ASZ9" i="25"/>
  <c r="ANI9" i="25"/>
  <c r="AHC9" i="25"/>
  <c r="ABL9" i="25"/>
  <c r="XP9" i="25"/>
  <c r="WV9" i="25"/>
  <c r="WH9" i="25"/>
  <c r="VJ9" i="25"/>
  <c r="TA9" i="25"/>
  <c r="AO9" i="25"/>
  <c r="R9" i="25"/>
  <c r="DPK9" i="25"/>
  <c r="DNS9" i="25"/>
  <c r="DVK9" i="25"/>
  <c r="DUW9" i="25"/>
  <c r="DSX9" i="25"/>
  <c r="DPJ9" i="25"/>
  <c r="DJS9" i="25"/>
  <c r="DEB9" i="25"/>
  <c r="CYK9" i="25"/>
  <c r="CSE9" i="25"/>
  <c r="CMN9" i="25"/>
  <c r="CGW9" i="25"/>
  <c r="CBF9" i="25"/>
  <c r="BVO9" i="25"/>
  <c r="BPE9" i="25"/>
  <c r="BJN9" i="25"/>
  <c r="BDW9" i="25"/>
  <c r="AYF9" i="25"/>
  <c r="ASO9" i="25"/>
  <c r="AMI9" i="25"/>
  <c r="AGR9" i="25"/>
  <c r="ABA9" i="25"/>
  <c r="XO9" i="25"/>
  <c r="WU9" i="25"/>
  <c r="WC9" i="25"/>
  <c r="SZ9" i="25"/>
  <c r="AN9" i="25"/>
  <c r="O9" i="25"/>
  <c r="DPI9" i="25"/>
  <c r="DNQ9" i="25"/>
  <c r="DLU9" i="25"/>
  <c r="DKC9" i="25"/>
  <c r="DIK9" i="25"/>
  <c r="DGO9" i="25"/>
  <c r="DEW9" i="25"/>
  <c r="DDE9" i="25"/>
  <c r="DBI9" i="25"/>
  <c r="CZQ9" i="25"/>
  <c r="CXY9" i="25"/>
  <c r="CWC9" i="25"/>
  <c r="CUK9" i="25"/>
  <c r="CSO9" i="25"/>
  <c r="CQW9" i="25"/>
  <c r="CPE9" i="25"/>
  <c r="CNI9" i="25"/>
  <c r="CLQ9" i="25"/>
  <c r="CJY9" i="25"/>
  <c r="CIC9" i="25"/>
  <c r="CGK9" i="25"/>
  <c r="CES9" i="25"/>
  <c r="CCW9" i="25"/>
  <c r="CBE9" i="25"/>
  <c r="BZI9" i="25"/>
  <c r="DWJ9" i="25"/>
  <c r="DUM9" i="25"/>
  <c r="DLK9" i="25"/>
  <c r="DAC9" i="25"/>
  <c r="COU9" i="25"/>
  <c r="CCX9" i="25"/>
  <c r="BRL9" i="25"/>
  <c r="BFO9" i="25"/>
  <c r="AUG9" i="25"/>
  <c r="AIY9" i="25"/>
  <c r="XT9" i="25"/>
  <c r="WK9" i="25"/>
  <c r="TE9" i="25"/>
  <c r="AA9" i="25"/>
  <c r="DOD9" i="25"/>
  <c r="DLA9" i="25"/>
  <c r="DIM9" i="25"/>
  <c r="DGD9" i="25"/>
  <c r="DDR9" i="25"/>
  <c r="DBK9" i="25"/>
  <c r="CZF9" i="25"/>
  <c r="CWP9" i="25"/>
  <c r="CUM9" i="25"/>
  <c r="CSD9" i="25"/>
  <c r="CPR9" i="25"/>
  <c r="CNK9" i="25"/>
  <c r="CLH9" i="25"/>
  <c r="CJH9" i="25"/>
  <c r="CHG9" i="25"/>
  <c r="CFD9" i="25"/>
  <c r="CCY9" i="25"/>
  <c r="CAV9" i="25"/>
  <c r="BYR9" i="25"/>
  <c r="BWW9" i="25"/>
  <c r="BVC9" i="25"/>
  <c r="BSW9" i="25"/>
  <c r="BRB9" i="25"/>
  <c r="BPD9" i="25"/>
  <c r="BNF9" i="25"/>
  <c r="BLK9" i="25"/>
  <c r="BJM9" i="25"/>
  <c r="BHO9" i="25"/>
  <c r="BFP9" i="25"/>
  <c r="BDV9" i="25"/>
  <c r="BBX9" i="25"/>
  <c r="AZY9" i="25"/>
  <c r="AXY9" i="25"/>
  <c r="AVZ9" i="25"/>
  <c r="AUF9" i="25"/>
  <c r="ASH9" i="25"/>
  <c r="AQI9" i="25"/>
  <c r="AOO9" i="25"/>
  <c r="AMM9" i="25"/>
  <c r="AKR9" i="25"/>
  <c r="AIX9" i="25"/>
  <c r="AGV9" i="25"/>
  <c r="AFA9" i="25"/>
  <c r="ACW9" i="25"/>
  <c r="ABB9" i="25"/>
  <c r="ZH9" i="25"/>
  <c r="DWI9" i="25"/>
  <c r="DTP9" i="25"/>
  <c r="DJH9" i="25"/>
  <c r="CXZ9" i="25"/>
  <c r="CMC9" i="25"/>
  <c r="CAU9" i="25"/>
  <c r="BOT9" i="25"/>
  <c r="BDL9" i="25"/>
  <c r="ASD9" i="25"/>
  <c r="AGG9" i="25"/>
  <c r="XM9" i="25"/>
  <c r="WA9" i="25"/>
  <c r="SY9" i="25"/>
  <c r="K9" i="25"/>
  <c r="DNK9" i="25"/>
  <c r="DKP9" i="25"/>
  <c r="DIE9" i="25"/>
  <c r="DFX9" i="25"/>
  <c r="DDP9" i="25"/>
  <c r="DBC9" i="25"/>
  <c r="CYZ9" i="25"/>
  <c r="CWN9" i="25"/>
  <c r="CUE9" i="25"/>
  <c r="CRX9" i="25"/>
  <c r="CPP9" i="25"/>
  <c r="CNC9" i="25"/>
  <c r="CLF9" i="25"/>
  <c r="CGX9" i="25"/>
  <c r="CEX9" i="25"/>
  <c r="CCQ9" i="25"/>
  <c r="CAT9" i="25"/>
  <c r="BYO9" i="25"/>
  <c r="BWU9" i="25"/>
  <c r="BST9" i="25"/>
  <c r="DWG9" i="25"/>
  <c r="DSV9" i="25"/>
  <c r="DIW9" i="25"/>
  <c r="CWZ9" i="25"/>
  <c r="CLR9" i="25"/>
  <c r="CAJ9" i="25"/>
  <c r="BOI9" i="25"/>
  <c r="BDA9" i="25"/>
  <c r="ARD9" i="25"/>
  <c r="AFV9" i="25"/>
  <c r="XL9" i="25"/>
  <c r="VZ9" i="25"/>
  <c r="QN9" i="25"/>
  <c r="DWE9" i="25"/>
  <c r="DST9" i="25"/>
  <c r="DIL9" i="25"/>
  <c r="CWO9" i="25"/>
  <c r="CLG9" i="25"/>
  <c r="BZY9" i="25"/>
  <c r="BNX9" i="25"/>
  <c r="BCP9" i="25"/>
  <c r="AQS9" i="25"/>
  <c r="AFK9" i="25"/>
  <c r="XK9" i="25"/>
  <c r="VY9" i="25"/>
  <c r="AY9" i="25"/>
  <c r="H9" i="25"/>
  <c r="DNF9" i="25"/>
  <c r="DKE9" i="25"/>
  <c r="DHZ9" i="25"/>
  <c r="DFJ9" i="25"/>
  <c r="DDG9" i="25"/>
  <c r="DAX9" i="25"/>
  <c r="CYL9" i="25"/>
  <c r="CWE9" i="25"/>
  <c r="CTZ9" i="25"/>
  <c r="CRJ9" i="25"/>
  <c r="CPG9" i="25"/>
  <c r="CMX9" i="25"/>
  <c r="CKW9" i="25"/>
  <c r="CIP9" i="25"/>
  <c r="CGP9" i="25"/>
  <c r="CEM9" i="25"/>
  <c r="CCL9" i="25"/>
  <c r="CAK9" i="25"/>
  <c r="BYD9" i="25"/>
  <c r="BWJ9" i="25"/>
  <c r="BSL9" i="25"/>
  <c r="BQQ9" i="25"/>
  <c r="BOS9" i="25"/>
  <c r="BMU9" i="25"/>
  <c r="BJB9" i="25"/>
  <c r="BHD9" i="25"/>
  <c r="BFE9" i="25"/>
  <c r="BDE9" i="25"/>
  <c r="AZL9" i="25"/>
  <c r="AXN9" i="25"/>
  <c r="AVO9" i="25"/>
  <c r="ATU9" i="25"/>
  <c r="ARW9" i="25"/>
  <c r="APX9" i="25"/>
  <c r="AOD9" i="25"/>
  <c r="AMB9" i="25"/>
  <c r="AKG9" i="25"/>
  <c r="AIG9" i="25"/>
  <c r="AGH9" i="25"/>
  <c r="AEN9" i="25"/>
  <c r="ACL9" i="25"/>
  <c r="AAQ9" i="25"/>
  <c r="YW9" i="25"/>
  <c r="DVJ9" i="25"/>
  <c r="BYY9" i="25"/>
  <c r="BCE9" i="25"/>
  <c r="AEZ9" i="25"/>
  <c r="XI9" i="25"/>
  <c r="AX9" i="25"/>
  <c r="DQJ9" i="25"/>
  <c r="DJW9" i="25"/>
  <c r="DHT9" i="25"/>
  <c r="DSR9" i="25"/>
  <c r="DIA9" i="25"/>
  <c r="CWD9" i="25"/>
  <c r="CKV9" i="25"/>
  <c r="BNM9" i="25"/>
  <c r="AQH9" i="25"/>
  <c r="VX9" i="25"/>
  <c r="DMZ9" i="25"/>
  <c r="DFH9" i="25"/>
  <c r="DAR9" i="25"/>
  <c r="DVI9" i="25"/>
  <c r="DSQ9" i="25"/>
  <c r="DHP9" i="25"/>
  <c r="CVS9" i="25"/>
  <c r="CKK9" i="25"/>
  <c r="BYN9" i="25"/>
  <c r="BNB9" i="25"/>
  <c r="BBT9" i="25"/>
  <c r="APW9" i="25"/>
  <c r="AEO9" i="25"/>
  <c r="XF9" i="25"/>
  <c r="DVF9" i="25"/>
  <c r="DSO9" i="25"/>
  <c r="DFT9" i="25"/>
  <c r="CUL9" i="25"/>
  <c r="CIO9" i="25"/>
  <c r="BXG9" i="25"/>
  <c r="BLU9" i="25"/>
  <c r="AZX9" i="25"/>
  <c r="AOP9" i="25"/>
  <c r="ACS9" i="25"/>
  <c r="XA9" i="25"/>
  <c r="VN9" i="25"/>
  <c r="AS9" i="25"/>
  <c r="DPV9" i="25"/>
  <c r="DUQ9" i="25"/>
  <c r="DNR9" i="25"/>
  <c r="DBU9" i="25"/>
  <c r="CQM9" i="25"/>
  <c r="CFE9" i="25"/>
  <c r="BTD9" i="25"/>
  <c r="BHV9" i="25"/>
  <c r="AVY9" i="25"/>
  <c r="AKQ9" i="25"/>
  <c r="ZI9" i="25"/>
  <c r="WP9" i="25"/>
  <c r="TJ9" i="25"/>
  <c r="AJ9" i="25"/>
  <c r="DOR9" i="25"/>
  <c r="DLJ9" i="25"/>
  <c r="DIV9" i="25"/>
  <c r="DGI9" i="25"/>
  <c r="DEF9" i="25"/>
  <c r="DBT9" i="25"/>
  <c r="CZK9" i="25"/>
  <c r="CXD9" i="25"/>
  <c r="CUV9" i="25"/>
  <c r="CSI9" i="25"/>
  <c r="CQF9" i="25"/>
  <c r="CNT9" i="25"/>
  <c r="CLS9" i="25"/>
  <c r="CJP9" i="25"/>
  <c r="CHL9" i="25"/>
  <c r="CFO9" i="25"/>
  <c r="CDH9" i="25"/>
  <c r="CBG9" i="25"/>
  <c r="BYZ9" i="25"/>
  <c r="BXF9" i="25"/>
  <c r="BVH9" i="25"/>
  <c r="BTH9" i="25"/>
  <c r="BRM9" i="25"/>
  <c r="BPI9" i="25"/>
  <c r="BNN9" i="25"/>
  <c r="BLT9" i="25"/>
  <c r="BJR9" i="25"/>
  <c r="BHW9" i="25"/>
  <c r="BFY9" i="25"/>
  <c r="BEA9" i="25"/>
  <c r="BCF9" i="25"/>
  <c r="BAH9" i="25"/>
  <c r="AYJ9" i="25"/>
  <c r="AUK9" i="25"/>
  <c r="ASP9" i="25"/>
  <c r="AQR9" i="25"/>
  <c r="AOT9" i="25"/>
  <c r="ALA9" i="25"/>
  <c r="AJC9" i="25"/>
  <c r="AHD9" i="25"/>
  <c r="AFJ9" i="25"/>
  <c r="ADL9" i="25"/>
  <c r="ABM9" i="25"/>
  <c r="ZM9" i="25"/>
  <c r="DVE9" i="25"/>
  <c r="CRT9" i="25"/>
  <c r="BJC9" i="25"/>
  <c r="AAP9" i="25"/>
  <c r="TH9" i="25"/>
  <c r="DNH9" i="25"/>
  <c r="DIX9" i="25"/>
  <c r="DEQ9" i="25"/>
  <c r="DAZ9" i="25"/>
  <c r="CTT9" i="25"/>
  <c r="CQN9" i="25"/>
  <c r="CMR9" i="25"/>
  <c r="CKA9" i="25"/>
  <c r="CGM9" i="25"/>
  <c r="CDS9" i="25"/>
  <c r="CAI9" i="25"/>
  <c r="BXK9" i="25"/>
  <c r="BUD9" i="25"/>
  <c r="BRV9" i="25"/>
  <c r="BOX9" i="25"/>
  <c r="BMP9" i="25"/>
  <c r="BJZ9" i="25"/>
  <c r="BHL9" i="25"/>
  <c r="BET9" i="25"/>
  <c r="BCO9" i="25"/>
  <c r="AZQ9" i="25"/>
  <c r="AXI9" i="25"/>
  <c r="AUV9" i="25"/>
  <c r="ASE9" i="25"/>
  <c r="APP9" i="25"/>
  <c r="ANH9" i="25"/>
  <c r="AKP9" i="25"/>
  <c r="AHX9" i="25"/>
  <c r="AFO9" i="25"/>
  <c r="ACT9" i="25"/>
  <c r="AAI9" i="25"/>
  <c r="CQB9" i="25"/>
  <c r="DAB9" i="25"/>
  <c r="CMD9" i="25"/>
  <c r="CFZ9" i="25"/>
  <c r="BTS9" i="25"/>
  <c r="BLY9" i="25"/>
  <c r="BBU9" i="25"/>
  <c r="APB9" i="25"/>
  <c r="ACG9" i="25"/>
  <c r="CVI9" i="25"/>
  <c r="CYD9" i="25"/>
  <c r="AFZ9" i="25"/>
  <c r="DVD9" i="25"/>
  <c r="CRI9" i="25"/>
  <c r="BIR9" i="25"/>
  <c r="AAE9" i="25"/>
  <c r="AV9" i="25"/>
  <c r="DMW9" i="25"/>
  <c r="DIP9" i="25"/>
  <c r="DEN9" i="25"/>
  <c r="DAO9" i="25"/>
  <c r="CXJ9" i="25"/>
  <c r="CTQ9" i="25"/>
  <c r="CQL9" i="25"/>
  <c r="CMO9" i="25"/>
  <c r="CJS9" i="25"/>
  <c r="CGE9" i="25"/>
  <c r="CDJ9" i="25"/>
  <c r="BZZ9" i="25"/>
  <c r="BXH9" i="25"/>
  <c r="BUA9" i="25"/>
  <c r="BRP9" i="25"/>
  <c r="BOU9" i="25"/>
  <c r="BMJ9" i="25"/>
  <c r="BJX9" i="25"/>
  <c r="BHJ9" i="25"/>
  <c r="BER9" i="25"/>
  <c r="BCI9" i="25"/>
  <c r="AZN9" i="25"/>
  <c r="AXC9" i="25"/>
  <c r="AUS9" i="25"/>
  <c r="ASC9" i="25"/>
  <c r="APM9" i="25"/>
  <c r="ANB9" i="25"/>
  <c r="AKJ9" i="25"/>
  <c r="AHR9" i="25"/>
  <c r="AFL9" i="25"/>
  <c r="ACR9" i="25"/>
  <c r="AAF9" i="25"/>
  <c r="AJY9" i="25"/>
  <c r="AHO9" i="25"/>
  <c r="AFD9" i="25"/>
  <c r="ACI9" i="25"/>
  <c r="AAD9" i="25"/>
  <c r="YX9" i="25"/>
  <c r="CPJ9" i="25"/>
  <c r="BWL9" i="25"/>
  <c r="BJG9" i="25"/>
  <c r="AZC9" i="25"/>
  <c r="AMJ9" i="25"/>
  <c r="AHM9" i="25"/>
  <c r="ZX9" i="25"/>
  <c r="VW9" i="25"/>
  <c r="DOZ9" i="25"/>
  <c r="BCZ9" i="25"/>
  <c r="DUR9" i="25"/>
  <c r="CQX9" i="25"/>
  <c r="BIG9" i="25"/>
  <c r="ZT9" i="25"/>
  <c r="AM9" i="25"/>
  <c r="DML9" i="25"/>
  <c r="DIB9" i="25"/>
  <c r="DEL9" i="25"/>
  <c r="DAD9" i="25"/>
  <c r="CXA9" i="25"/>
  <c r="CTF9" i="25"/>
  <c r="CQC9" i="25"/>
  <c r="CMM9" i="25"/>
  <c r="CJN9" i="25"/>
  <c r="CGB9" i="25"/>
  <c r="CDB9" i="25"/>
  <c r="BZX9" i="25"/>
  <c r="BWZ9" i="25"/>
  <c r="BTY9" i="25"/>
  <c r="BRE9" i="25"/>
  <c r="BOM9" i="25"/>
  <c r="BMG9" i="25"/>
  <c r="BJO9" i="25"/>
  <c r="BHA9" i="25"/>
  <c r="BEL9" i="25"/>
  <c r="BCD9" i="25"/>
  <c r="AZF9" i="25"/>
  <c r="AWZ9" i="25"/>
  <c r="AUH9" i="25"/>
  <c r="APE9" i="25"/>
  <c r="AMS9" i="25"/>
  <c r="AWX9" i="25"/>
  <c r="COK9" i="25"/>
  <c r="TN9" i="25"/>
  <c r="AVG9" i="25"/>
  <c r="DOY9" i="25"/>
  <c r="CGL9" i="25"/>
  <c r="AXU9" i="25"/>
  <c r="WS9" i="25"/>
  <c r="AK9" i="25"/>
  <c r="DLO9" i="25"/>
  <c r="DDJ9" i="25"/>
  <c r="CZV9" i="25"/>
  <c r="CVW9" i="25"/>
  <c r="CSX9" i="25"/>
  <c r="COY9" i="25"/>
  <c r="CMB9" i="25"/>
  <c r="CIN9" i="25"/>
  <c r="CFT9" i="25"/>
  <c r="CCF9" i="25"/>
  <c r="BWD9" i="25"/>
  <c r="BTP9" i="25"/>
  <c r="BQT9" i="25"/>
  <c r="BOH9" i="25"/>
  <c r="BLV9" i="25"/>
  <c r="BJD9" i="25"/>
  <c r="BGP9" i="25"/>
  <c r="BEG9" i="25"/>
  <c r="BBM9" i="25"/>
  <c r="AZA9" i="25"/>
  <c r="AWR9" i="25"/>
  <c r="ATW9" i="25"/>
  <c r="ARH9" i="25"/>
  <c r="AOZ9" i="25"/>
  <c r="AMH9" i="25"/>
  <c r="AJT9" i="25"/>
  <c r="AHG9" i="25"/>
  <c r="AEP9" i="25"/>
  <c r="ACA9" i="25"/>
  <c r="ZU9" i="25"/>
  <c r="ALX9" i="25"/>
  <c r="ALM9" i="25"/>
  <c r="CHR9" i="25"/>
  <c r="BPX9" i="25"/>
  <c r="ATA9" i="25"/>
  <c r="DON9" i="25"/>
  <c r="CGA9" i="25"/>
  <c r="AXJ9" i="25"/>
  <c r="WR9" i="25"/>
  <c r="AI9" i="25"/>
  <c r="DLL9" i="25"/>
  <c r="DGZ9" i="25"/>
  <c r="DCY9" i="25"/>
  <c r="CZS9" i="25"/>
  <c r="CVT9" i="25"/>
  <c r="COV9" i="25"/>
  <c r="CLV9" i="25"/>
  <c r="CIH9" i="25"/>
  <c r="CFQ9" i="25"/>
  <c r="CCC9" i="25"/>
  <c r="BZC9" i="25"/>
  <c r="BWA9" i="25"/>
  <c r="BTN9" i="25"/>
  <c r="BQO9" i="25"/>
  <c r="BOB9" i="25"/>
  <c r="BLN9" i="25"/>
  <c r="BIV9" i="25"/>
  <c r="BGN9" i="25"/>
  <c r="BDX9" i="25"/>
  <c r="BBD9" i="25"/>
  <c r="AYU9" i="25"/>
  <c r="AWC9" i="25"/>
  <c r="ATO9" i="25"/>
  <c r="ARE9" i="25"/>
  <c r="AOQ9" i="25"/>
  <c r="ALY9" i="25"/>
  <c r="AJN9" i="25"/>
  <c r="AHB9" i="25"/>
  <c r="AEH9" i="25"/>
  <c r="ABX9" i="25"/>
  <c r="ZJ9" i="25"/>
  <c r="CYJ9" i="25"/>
  <c r="ADW9" i="25"/>
  <c r="DJR9" i="25"/>
  <c r="BFN9" i="25"/>
  <c r="DOC9" i="25"/>
  <c r="CFP9" i="25"/>
  <c r="AWY9" i="25"/>
  <c r="WQ9" i="25"/>
  <c r="I9" i="25"/>
  <c r="DLD9" i="25"/>
  <c r="DGT9" i="25"/>
  <c r="DCV9" i="25"/>
  <c r="CZH9" i="25"/>
  <c r="CVR9" i="25"/>
  <c r="CSF9" i="25"/>
  <c r="COT9" i="25"/>
  <c r="CLK9" i="25"/>
  <c r="CIE9" i="25"/>
  <c r="CFF9" i="25"/>
  <c r="CCA9" i="25"/>
  <c r="BYX9" i="25"/>
  <c r="BVY9" i="25"/>
  <c r="BTE9" i="25"/>
  <c r="BQI9" i="25"/>
  <c r="BNY9" i="25"/>
  <c r="BLI9" i="25"/>
  <c r="BIS9" i="25"/>
  <c r="BGH9" i="25"/>
  <c r="BDP9" i="25"/>
  <c r="BAX9" i="25"/>
  <c r="AYR9" i="25"/>
  <c r="AVX9" i="25"/>
  <c r="ATL9" i="25"/>
  <c r="AQW9" i="25"/>
  <c r="AOI9" i="25"/>
  <c r="ALQ9" i="25"/>
  <c r="AJK9" i="25"/>
  <c r="AGS9" i="25"/>
  <c r="AEE9" i="25"/>
  <c r="ABV9" i="25"/>
  <c r="ZB9" i="25"/>
  <c r="BVD9" i="25"/>
  <c r="DGF9" i="25"/>
  <c r="CRH9" i="25"/>
  <c r="CKU9" i="25"/>
  <c r="BYB9" i="25"/>
  <c r="BSI9" i="25"/>
  <c r="BNL9" i="25"/>
  <c r="BIH9" i="25"/>
  <c r="BDB9" i="25"/>
  <c r="AYG9" i="25"/>
  <c r="ATD9" i="25"/>
  <c r="ANX9" i="25"/>
  <c r="AIZ9" i="25"/>
  <c r="YQ9" i="25"/>
  <c r="DDF9" i="25"/>
  <c r="CRB9" i="25"/>
  <c r="CKL9" i="25"/>
  <c r="CED9" i="25"/>
  <c r="BXV9" i="25"/>
  <c r="BSG9" i="25"/>
  <c r="BKN9" i="25"/>
  <c r="BAM9" i="25"/>
  <c r="AIR9" i="25"/>
  <c r="AAZ9" i="25"/>
  <c r="DNG9" i="25"/>
  <c r="CET9" i="25"/>
  <c r="AVN9" i="25"/>
  <c r="WO9" i="25"/>
  <c r="DQG9" i="25"/>
  <c r="DKH9" i="25"/>
  <c r="DGQ9" i="25"/>
  <c r="DCT9" i="25"/>
  <c r="CYW9" i="25"/>
  <c r="CVL9" i="25"/>
  <c r="CRU9" i="25"/>
  <c r="CON9" i="25"/>
  <c r="CKZ9" i="25"/>
  <c r="CHW9" i="25"/>
  <c r="CEU9" i="25"/>
  <c r="CBR9" i="25"/>
  <c r="BYM9" i="25"/>
  <c r="BVS9" i="25"/>
  <c r="BSR9" i="25"/>
  <c r="BQF9" i="25"/>
  <c r="BNQ9" i="25"/>
  <c r="BLC9" i="25"/>
  <c r="BIK9" i="25"/>
  <c r="BDM9" i="25"/>
  <c r="BAU9" i="25"/>
  <c r="AYP9" i="25"/>
  <c r="AVR9" i="25"/>
  <c r="ATJ9" i="25"/>
  <c r="AQT9" i="25"/>
  <c r="AOF9" i="25"/>
  <c r="ALN9" i="25"/>
  <c r="AJI9" i="25"/>
  <c r="AGK9" i="25"/>
  <c r="AEC9" i="25"/>
  <c r="ABP9" i="25"/>
  <c r="YY9" i="25"/>
  <c r="DDQ9" i="25"/>
  <c r="DJT9" i="25"/>
  <c r="CHT9" i="25"/>
  <c r="CBP9" i="25"/>
  <c r="BVP9" i="25"/>
  <c r="BQD9" i="25"/>
  <c r="BKT9" i="25"/>
  <c r="BFS9" i="25"/>
  <c r="BAS9" i="25"/>
  <c r="AVM9" i="25"/>
  <c r="AQL9" i="25"/>
  <c r="ALL9" i="25"/>
  <c r="AGF9" i="25"/>
  <c r="BTZ9" i="25"/>
  <c r="CUX9" i="25"/>
  <c r="CBJ9" i="25"/>
  <c r="BVN9" i="25"/>
  <c r="BNC9" i="25"/>
  <c r="BIF9" i="25"/>
  <c r="AXV9" i="25"/>
  <c r="ALF9" i="25"/>
  <c r="ADT9" i="25"/>
  <c r="DCU9" i="25"/>
  <c r="BTO9" i="25"/>
  <c r="ALB9" i="25"/>
  <c r="TM9" i="25"/>
  <c r="DOX9" i="25"/>
  <c r="DJL9" i="25"/>
  <c r="DFB9" i="25"/>
  <c r="DBV9" i="25"/>
  <c r="CYA9" i="25"/>
  <c r="CUP9" i="25"/>
  <c r="CQY9" i="25"/>
  <c r="CNN9" i="25"/>
  <c r="CKJ9" i="25"/>
  <c r="CHI9" i="25"/>
  <c r="CDX9" i="25"/>
  <c r="CAY9" i="25"/>
  <c r="BXS9" i="25"/>
  <c r="BVE9" i="25"/>
  <c r="BSA9" i="25"/>
  <c r="BNA9" i="25"/>
  <c r="BKK9" i="25"/>
  <c r="BHZ9" i="25"/>
  <c r="BFH9" i="25"/>
  <c r="BCT9" i="25"/>
  <c r="BAJ9" i="25"/>
  <c r="AXT9" i="25"/>
  <c r="AVD9" i="25"/>
  <c r="ASS9" i="25"/>
  <c r="AQA9" i="25"/>
  <c r="ANM9" i="25"/>
  <c r="ALC9" i="25"/>
  <c r="AIO9" i="25"/>
  <c r="AFW9" i="25"/>
  <c r="ADR9" i="25"/>
  <c r="AAT9" i="25"/>
  <c r="YH9" i="25"/>
  <c r="DUP9" i="25"/>
  <c r="DHQ9" i="25"/>
  <c r="CTD9" i="25"/>
  <c r="CCN9" i="25"/>
  <c r="BQZ9" i="25"/>
  <c r="BGS9" i="25"/>
  <c r="ATZ9" i="25"/>
  <c r="AJV9" i="25"/>
  <c r="DPC9" i="25"/>
  <c r="DFU9" i="25"/>
  <c r="ANU9" i="25"/>
  <c r="DBJ9" i="25"/>
  <c r="BSS9" i="25"/>
  <c r="AKF9" i="25"/>
  <c r="TL9" i="25"/>
  <c r="DOO9" i="25"/>
  <c r="DJI9" i="25"/>
  <c r="DEY9" i="25"/>
  <c r="DBN9" i="25"/>
  <c r="CXS9" i="25"/>
  <c r="CUB9" i="25"/>
  <c r="CQQ9" i="25"/>
  <c r="CMZ9" i="25"/>
  <c r="CKD9" i="25"/>
  <c r="CGV9" i="25"/>
  <c r="CDU9" i="25"/>
  <c r="CAN9" i="25"/>
  <c r="BXQ9" i="25"/>
  <c r="BUN9" i="25"/>
  <c r="BRX9" i="25"/>
  <c r="BPF9" i="25"/>
  <c r="BMR9" i="25"/>
  <c r="BKC9" i="25"/>
  <c r="BHU9" i="25"/>
  <c r="BEW9" i="25"/>
  <c r="BCQ9" i="25"/>
  <c r="BAB9" i="25"/>
  <c r="AXK9" i="25"/>
  <c r="AVB9" i="25"/>
  <c r="ASN9" i="25"/>
  <c r="APV9" i="25"/>
  <c r="ANJ9" i="25"/>
  <c r="AKU9" i="25"/>
  <c r="AFU9" i="25"/>
  <c r="AAO9" i="25"/>
  <c r="BHK9" i="25"/>
  <c r="AL9" i="25"/>
  <c r="DEC9" i="25"/>
  <c r="CWH9" i="25"/>
  <c r="CIY9" i="25"/>
  <c r="BZR9" i="25"/>
  <c r="BOJ9" i="25"/>
  <c r="BEI9" i="25"/>
  <c r="ARN9" i="25"/>
  <c r="AES9" i="25"/>
  <c r="DCN9" i="25"/>
  <c r="ABE9" i="25"/>
  <c r="AQG9" i="25"/>
  <c r="YJ9" i="25"/>
  <c r="YZ9" i="25"/>
  <c r="ZA9" i="25" s="1"/>
  <c r="E24" i="26"/>
  <c r="E25" i="26"/>
  <c r="E23" i="26"/>
  <c r="E22" i="26"/>
  <c r="G79" i="26" l="1"/>
  <c r="D34" i="3"/>
  <c r="D9" i="25" s="1"/>
  <c r="G162" i="29"/>
  <c r="G150" i="29"/>
  <c r="G138" i="29"/>
  <c r="G126" i="29"/>
  <c r="G114" i="29"/>
  <c r="G102" i="29"/>
  <c r="G90" i="29"/>
  <c r="G78" i="29"/>
  <c r="G66" i="29"/>
  <c r="G54" i="29"/>
  <c r="G163" i="26"/>
  <c r="G151" i="26"/>
  <c r="G139" i="26"/>
  <c r="G127" i="26"/>
  <c r="G115" i="26"/>
  <c r="G103" i="26"/>
  <c r="G91" i="26"/>
  <c r="G67" i="26"/>
  <c r="G55" i="26"/>
  <c r="BUL9" i="25"/>
  <c r="D26" i="26"/>
  <c r="E21" i="26" s="1"/>
  <c r="E19" i="26" l="1"/>
  <c r="E20" i="26"/>
  <c r="E17" i="26"/>
  <c r="E18" i="26"/>
  <c r="YG9" i="25"/>
  <c r="E16" i="26"/>
  <c r="D55" i="13"/>
  <c r="D54" i="13"/>
  <c r="D19" i="13"/>
  <c r="D18" i="13"/>
  <c r="M14" i="27"/>
  <c r="M13" i="27"/>
  <c r="L11" i="27"/>
  <c r="M11" i="27" s="1"/>
  <c r="L10" i="27"/>
  <c r="M10" i="27" s="1"/>
  <c r="L9" i="27"/>
  <c r="M9" i="27" s="1"/>
  <c r="L8" i="27"/>
  <c r="M8" i="27" s="1"/>
  <c r="L7" i="27"/>
  <c r="M7" i="27" s="1"/>
  <c r="L6" i="27"/>
  <c r="M6" i="27" s="1"/>
  <c r="L5" i="27"/>
  <c r="M5" i="27" s="1"/>
  <c r="L4" i="27"/>
  <c r="M4" i="27" s="1"/>
  <c r="L3" i="27"/>
  <c r="M3" i="27" s="1"/>
  <c r="G3" i="27"/>
  <c r="H14" i="27" s="1"/>
  <c r="G10" i="27"/>
  <c r="H10" i="27" s="1"/>
  <c r="G11" i="27"/>
  <c r="H11" i="27" s="1"/>
  <c r="G9" i="27"/>
  <c r="H9" i="27" s="1"/>
  <c r="G8" i="27"/>
  <c r="H8" i="27" s="1"/>
  <c r="G7" i="27"/>
  <c r="H7" i="27" s="1"/>
  <c r="G6" i="27"/>
  <c r="H6" i="27" s="1"/>
  <c r="G5" i="27"/>
  <c r="H5" i="27" s="1"/>
  <c r="G4" i="27"/>
  <c r="H4" i="27" s="1"/>
  <c r="B10" i="27"/>
  <c r="C10" i="27" s="1"/>
  <c r="B11" i="27"/>
  <c r="C11" i="27" s="1"/>
  <c r="B9" i="27"/>
  <c r="C9" i="27" s="1"/>
  <c r="B3" i="27"/>
  <c r="C3" i="27" s="1"/>
  <c r="B4" i="27"/>
  <c r="C4" i="27" s="1"/>
  <c r="B8" i="27"/>
  <c r="C8" i="27" s="1"/>
  <c r="B7" i="27"/>
  <c r="B5" i="27"/>
  <c r="C5" i="27" s="1"/>
  <c r="B6" i="27"/>
  <c r="C6" i="27" s="1"/>
  <c r="D38" i="26" l="1"/>
  <c r="YF9" i="25" s="1"/>
  <c r="H3" i="27"/>
  <c r="H13" i="27" s="1"/>
  <c r="C14" i="27"/>
  <c r="D37" i="9" s="1"/>
  <c r="C7" i="27"/>
  <c r="C13" i="27" s="1"/>
  <c r="D36" i="9" l="1"/>
  <c r="D31" i="13" l="1"/>
  <c r="D4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tc={98BB5A65-A86F-42BF-9C8B-279AFE939F19}</author>
    <author>tc={6D1F4736-8113-4B20-B85E-E6794C016B84}</author>
    <author>tc={578A6B4B-36C2-41EA-ABF6-84782D147024}</author>
    <author>tc={270E0737-8F7B-4B5A-9858-5630A116384C}</author>
  </authors>
  <commentList>
    <comment ref="D1" authorId="0" shapeId="0" xr:uid="{98BB5A65-A86F-42BF-9C8B-279AFE939F19}">
      <text>
        <t>[Threaded comment]
Your version of Excel allows you to read this threaded comment; however, any edits to it will get removed if the file is opened in a newer version of Excel. Learn more: https://go.microsoft.com/fwlink/?linkid=870924
Comment:
    https://www.youtube.com/watch?v=fsL57bvd7Pk
Da arket er lavet uden brug af makroer, så har jeg valgt at benytte denne metode (Se ark "Drop downs Lande"</t>
      </text>
    </comment>
    <comment ref="I1" authorId="1" shapeId="0" xr:uid="{6D1F4736-8113-4B20-B85E-E6794C016B84}">
      <text>
        <t>[Threaded comment]
Your version of Excel allows you to read this threaded comment; however, any edits to it will get removed if the file is opened in a newer version of Excel. Learn more: https://go.microsoft.com/fwlink/?linkid=870924
Comment:
    https://www.youtube.com/watch?v=fsL57bvd7Pk
Da arket er lavet uden brug af makroer, så har jeg valgt at benytte denne metode (Se ark "Drop downs Lande"</t>
      </text>
    </comment>
    <comment ref="E3" authorId="2" shapeId="0" xr:uid="{578A6B4B-36C2-41EA-ABF6-84782D147024}">
      <text>
        <t>[Threaded comment]
Your version of Excel allows you to read this threaded comment; however, any edits to it will get removed if the file is opened in a newer version of Excel. Learn more: https://go.microsoft.com/fwlink/?linkid=870924
Comment:
    Listen er lavet som en tabel så der løbene kan tilføjes flere lande, da jeg ikke er sikker på at listen er udtømmende</t>
      </text>
    </comment>
    <comment ref="J3" authorId="3" shapeId="0" xr:uid="{270E0737-8F7B-4B5A-9858-5630A116384C}">
      <text>
        <t>[Threaded comment]
Your version of Excel allows you to read this threaded comment; however, any edits to it will get removed if the file is opened in a newer version of Excel. Learn more: https://go.microsoft.com/fwlink/?linkid=870924
Comment:
    Listen er lavet som en tabel så der løbene kan tilføjes flere lande, da jeg ikke er sikker på at listen er udtømmende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Oliver Ørnfeld-Jensen</author>
    <author>Oliver Ørnfeld Jensen</author>
  </authors>
  <commentList>
    <comment ref="C8" authorId="0" shapeId="0" xr:uid="{B50DFB52-BA27-443E-9F04-04E5C1981C7D}">
      <text/>
    </comment>
    <comment ref="C18" authorId="0" shapeId="0" xr:uid="{692487A3-BD81-405E-A528-7BFF68793AF1}">
      <text/>
    </comment>
    <comment ref="C33" authorId="0" shapeId="0" xr:uid="{5820790B-BF43-4697-A5C6-600C82C9A461}">
      <text/>
    </comment>
    <comment ref="C43" authorId="0" shapeId="0" xr:uid="{2E7F35AC-143A-4A49-93BC-A9540E0E64FD}">
      <text/>
    </comment>
    <comment ref="C53" authorId="1" shapeId="0" xr:uid="{F9211FD1-10D9-4B98-98B9-91679D449187}">
      <text/>
    </comment>
    <comment ref="C63" authorId="1" shapeId="0" xr:uid="{80850C93-EBD8-42E9-87CB-0E4EF6DFBD08}">
      <text/>
    </comment>
    <comment ref="C73" authorId="1" shapeId="0" xr:uid="{5F432E1B-7ED3-417F-B4B0-532B29F22609}">
      <text>
        <r>
          <rPr>
            <sz val="9"/>
            <color indexed="81"/>
            <rFont val="Tahoma"/>
            <family val="2"/>
          </rPr>
          <t xml:space="preserve">
</t>
        </r>
      </text>
    </comment>
  </commentList>
</comments>
</file>

<file path=xl/sharedStrings.xml><?xml version="1.0" encoding="utf-8"?>
<sst xmlns="http://schemas.openxmlformats.org/spreadsheetml/2006/main" count="24570" uniqueCount="5414">
  <si>
    <t>Start</t>
  </si>
  <si>
    <t>Varebetegnelse og nettoindhold</t>
  </si>
  <si>
    <t>Forarbejdning</t>
  </si>
  <si>
    <t>Recept</t>
  </si>
  <si>
    <t>Næringsdeklaration</t>
  </si>
  <si>
    <t>Holdbarhed og opbevaring</t>
  </si>
  <si>
    <t>Pakkemetode og tilberedning</t>
  </si>
  <si>
    <t>Anprisninger</t>
  </si>
  <si>
    <t>Chokolade</t>
  </si>
  <si>
    <t>Fisk og fiskeprodukter</t>
  </si>
  <si>
    <t>Kaffe</t>
  </si>
  <si>
    <t>Te</t>
  </si>
  <si>
    <t>Ja/Nej</t>
  </si>
  <si>
    <t>Ja</t>
  </si>
  <si>
    <t>Nej</t>
  </si>
  <si>
    <t>Vælg</t>
  </si>
  <si>
    <t>Lande</t>
  </si>
  <si>
    <t>Afghanistan</t>
  </si>
  <si>
    <t>Albanien</t>
  </si>
  <si>
    <t>Algeriet</t>
  </si>
  <si>
    <t>Andorra</t>
  </si>
  <si>
    <t>Angola</t>
  </si>
  <si>
    <t>Antigua &amp;Barbuda</t>
  </si>
  <si>
    <t>Argentina</t>
  </si>
  <si>
    <t>Armenien</t>
  </si>
  <si>
    <t>Aserbajdsjan</t>
  </si>
  <si>
    <t>Australien</t>
  </si>
  <si>
    <t>Bahamas</t>
  </si>
  <si>
    <t>Bahrain</t>
  </si>
  <si>
    <t>Bangladesh</t>
  </si>
  <si>
    <t>Barbados</t>
  </si>
  <si>
    <t>Belgien</t>
  </si>
  <si>
    <t>Belize</t>
  </si>
  <si>
    <t>Benin</t>
  </si>
  <si>
    <t>Bhutan</t>
  </si>
  <si>
    <t>Bolivia</t>
  </si>
  <si>
    <t>Bosnien-Herzegovina</t>
  </si>
  <si>
    <t>Botswana</t>
  </si>
  <si>
    <t>Brasilien</t>
  </si>
  <si>
    <t>Brunei</t>
  </si>
  <si>
    <t>Bulgarien</t>
  </si>
  <si>
    <t>Burkina Faso</t>
  </si>
  <si>
    <t>Burma (Myanmar)</t>
  </si>
  <si>
    <t>Burundi</t>
  </si>
  <si>
    <t>Cambodja</t>
  </si>
  <si>
    <t>Cameroun</t>
  </si>
  <si>
    <t>Canada</t>
  </si>
  <si>
    <t>Centralafrika</t>
  </si>
  <si>
    <t>Chad</t>
  </si>
  <si>
    <t>Chile</t>
  </si>
  <si>
    <t>Colombia</t>
  </si>
  <si>
    <t>Comorerne</t>
  </si>
  <si>
    <t>Congo</t>
  </si>
  <si>
    <t>Costa Rica</t>
  </si>
  <si>
    <t>Cuba</t>
  </si>
  <si>
    <t>Cypern</t>
  </si>
  <si>
    <t>Darussalem</t>
  </si>
  <si>
    <t>Demokratiske rep. Congo</t>
  </si>
  <si>
    <t>Djibouti</t>
  </si>
  <si>
    <t>Dominica</t>
  </si>
  <si>
    <t>Dominikanske Republik</t>
  </si>
  <si>
    <t>Ecuador</t>
  </si>
  <si>
    <t>Egypten</t>
  </si>
  <si>
    <t>El Salvador</t>
  </si>
  <si>
    <t>Elfenbens- kysten</t>
  </si>
  <si>
    <t>Eritrea</t>
  </si>
  <si>
    <t>Estland</t>
  </si>
  <si>
    <t>Etiopien</t>
  </si>
  <si>
    <t>Fiji</t>
  </si>
  <si>
    <t>Filippinerne</t>
  </si>
  <si>
    <t>Finland</t>
  </si>
  <si>
    <t>Forenede Arab. Emirater</t>
  </si>
  <si>
    <t>Frankrig</t>
  </si>
  <si>
    <t>Gabon</t>
  </si>
  <si>
    <t>Gambia</t>
  </si>
  <si>
    <t>Georgien</t>
  </si>
  <si>
    <t>Ghana</t>
  </si>
  <si>
    <t>Grenada</t>
  </si>
  <si>
    <t>Grenadinerne</t>
  </si>
  <si>
    <t>Grækenland</t>
  </si>
  <si>
    <t>Guatemala</t>
  </si>
  <si>
    <t>Guinea</t>
  </si>
  <si>
    <t>Guinea-Bissau</t>
  </si>
  <si>
    <t>Guyana</t>
  </si>
  <si>
    <t>Haiti</t>
  </si>
  <si>
    <t>Honduras</t>
  </si>
  <si>
    <t>Indien</t>
  </si>
  <si>
    <t>Indonesien</t>
  </si>
  <si>
    <t>Irak</t>
  </si>
  <si>
    <t>Iran</t>
  </si>
  <si>
    <t>Irland</t>
  </si>
  <si>
    <t>Island</t>
  </si>
  <si>
    <t>Israel</t>
  </si>
  <si>
    <t>Italien</t>
  </si>
  <si>
    <t>Jamaica</t>
  </si>
  <si>
    <t>Japan</t>
  </si>
  <si>
    <t>Jordan</t>
  </si>
  <si>
    <t>Kapverdiske Øer</t>
  </si>
  <si>
    <t>Kasakhstan</t>
  </si>
  <si>
    <t>Kenya</t>
  </si>
  <si>
    <t>Kina</t>
  </si>
  <si>
    <t>Kirgisistan</t>
  </si>
  <si>
    <t>Kiribati</t>
  </si>
  <si>
    <t>Kroatien</t>
  </si>
  <si>
    <t>Kuwait</t>
  </si>
  <si>
    <t>Laos</t>
  </si>
  <si>
    <t>Lesotho</t>
  </si>
  <si>
    <t>Letland</t>
  </si>
  <si>
    <t>Libanon</t>
  </si>
  <si>
    <t>Liberia</t>
  </si>
  <si>
    <t>Libyen</t>
  </si>
  <si>
    <t>Liechtenstein</t>
  </si>
  <si>
    <t>Litauen</t>
  </si>
  <si>
    <t>Luxembourg</t>
  </si>
  <si>
    <t>Madagaskar</t>
  </si>
  <si>
    <t>Makedonien (FYROM)</t>
  </si>
  <si>
    <t>Malawi</t>
  </si>
  <si>
    <t>Malaysia</t>
  </si>
  <si>
    <t>Maldiverne</t>
  </si>
  <si>
    <t>Mali</t>
  </si>
  <si>
    <t>Malta</t>
  </si>
  <si>
    <t>Marokko</t>
  </si>
  <si>
    <t>Marshall-øerne</t>
  </si>
  <si>
    <t>Mauretanien</t>
  </si>
  <si>
    <t>Mauritius</t>
  </si>
  <si>
    <t>Mexico</t>
  </si>
  <si>
    <t>Mikronesien</t>
  </si>
  <si>
    <t>Moldova</t>
  </si>
  <si>
    <t>Monaco</t>
  </si>
  <si>
    <t>Mongoliet</t>
  </si>
  <si>
    <t>Mozambique</t>
  </si>
  <si>
    <t>Namibia</t>
  </si>
  <si>
    <t>Nauru</t>
  </si>
  <si>
    <t>Nepal</t>
  </si>
  <si>
    <t>New Zealand</t>
  </si>
  <si>
    <t>Nicaragua</t>
  </si>
  <si>
    <t>Niger</t>
  </si>
  <si>
    <t>Nigeria</t>
  </si>
  <si>
    <t>Nordkorea</t>
  </si>
  <si>
    <t>Norge</t>
  </si>
  <si>
    <t>Oman</t>
  </si>
  <si>
    <t>Pakistan</t>
  </si>
  <si>
    <t>Palau</t>
  </si>
  <si>
    <t>Palestina</t>
  </si>
  <si>
    <t>Panama</t>
  </si>
  <si>
    <t>Papua New Guinea</t>
  </si>
  <si>
    <t>Paraguay</t>
  </si>
  <si>
    <t>Peru</t>
  </si>
  <si>
    <t>Polen</t>
  </si>
  <si>
    <t>Portugal</t>
  </si>
  <si>
    <t>Qatar</t>
  </si>
  <si>
    <t>Rumænien</t>
  </si>
  <si>
    <t>Rusland</t>
  </si>
  <si>
    <t>Rwanda</t>
  </si>
  <si>
    <t>Salomonøerne</t>
  </si>
  <si>
    <t>Samoa</t>
  </si>
  <si>
    <t>San Marino</t>
  </si>
  <si>
    <t>Sao Tomé &amp; Principe</t>
  </si>
  <si>
    <t>Saudi Arabien</t>
  </si>
  <si>
    <t>Schweiz</t>
  </si>
  <si>
    <t>Senegal</t>
  </si>
  <si>
    <t>Seychellerne</t>
  </si>
  <si>
    <t>Sierra Leone</t>
  </si>
  <si>
    <t>Singapore</t>
  </si>
  <si>
    <t>Slovakiet</t>
  </si>
  <si>
    <t>Slovenien</t>
  </si>
  <si>
    <t>Somalia</t>
  </si>
  <si>
    <t>Spanien</t>
  </si>
  <si>
    <t>Sri Lanka</t>
  </si>
  <si>
    <t>St. Kitts-Nevis</t>
  </si>
  <si>
    <t>St. Lucia</t>
  </si>
  <si>
    <t>Sudan</t>
  </si>
  <si>
    <t>Surinam</t>
  </si>
  <si>
    <t>Sverige</t>
  </si>
  <si>
    <t>Swaziland</t>
  </si>
  <si>
    <t>Sydafrika</t>
  </si>
  <si>
    <t>Sydkorea</t>
  </si>
  <si>
    <t>Syrien</t>
  </si>
  <si>
    <t>Tadjikistan</t>
  </si>
  <si>
    <t>Taiwan</t>
  </si>
  <si>
    <t>Tanzania</t>
  </si>
  <si>
    <t>Thailand</t>
  </si>
  <si>
    <t>Tjekkiet</t>
  </si>
  <si>
    <t>Togo</t>
  </si>
  <si>
    <t>Tonga</t>
  </si>
  <si>
    <t>Trinidad &amp; Tobago</t>
  </si>
  <si>
    <t>Tunesien</t>
  </si>
  <si>
    <t>Turkmenistan</t>
  </si>
  <si>
    <t>Tuvalu</t>
  </si>
  <si>
    <t>Tyrkiet</t>
  </si>
  <si>
    <t>Tyskland</t>
  </si>
  <si>
    <t>Uganda</t>
  </si>
  <si>
    <t>Ukraine</t>
  </si>
  <si>
    <t>Ungarn</t>
  </si>
  <si>
    <t>Uruguay</t>
  </si>
  <si>
    <t>USA</t>
  </si>
  <si>
    <t>Usbekistan</t>
  </si>
  <si>
    <t>Vanuatu</t>
  </si>
  <si>
    <t>Vatikanet</t>
  </si>
  <si>
    <t>Venezuela</t>
  </si>
  <si>
    <t>Vietnam</t>
  </si>
  <si>
    <t>Yemen</t>
  </si>
  <si>
    <t>Zambia</t>
  </si>
  <si>
    <t>Zimbabwe</t>
  </si>
  <si>
    <t>Ækvatorial Guinea</t>
  </si>
  <si>
    <t>Østrig</t>
  </si>
  <si>
    <t>Østtimor</t>
  </si>
  <si>
    <t>Lande (dansk)</t>
  </si>
  <si>
    <t>Danmark</t>
  </si>
  <si>
    <t>Storbritannien (England)</t>
  </si>
  <si>
    <t>Land 1</t>
  </si>
  <si>
    <t>Land 4</t>
  </si>
  <si>
    <t>Land 5</t>
  </si>
  <si>
    <t>Land 3</t>
  </si>
  <si>
    <t>Firma</t>
  </si>
  <si>
    <t>Adresse</t>
  </si>
  <si>
    <t>Ny vare hos Varefakta</t>
  </si>
  <si>
    <t>Eksisterende vare hos Varefakta</t>
  </si>
  <si>
    <t>Er producent identisk med leverandør</t>
  </si>
  <si>
    <t>Producenten adresse</t>
  </si>
  <si>
    <t>Producentens identifikationsmærke (aut. nr.)</t>
  </si>
  <si>
    <t>Pakkes varen et andet sted end hos den anførte producent?</t>
  </si>
  <si>
    <t>Hvis ja, pakkevirksomhedens navn:</t>
  </si>
  <si>
    <t>Identifikationsmærke (aut. nr.):</t>
  </si>
  <si>
    <t xml:space="preserve">Varebetegnelse: </t>
  </si>
  <si>
    <t>Evt. Serienavn:</t>
  </si>
  <si>
    <t>Beskrivelse af varen</t>
  </si>
  <si>
    <t>Evt. karakteristiske smage ved varen:</t>
  </si>
  <si>
    <t>Nettoindhold enheder:</t>
  </si>
  <si>
    <t>g</t>
  </si>
  <si>
    <t>ml</t>
  </si>
  <si>
    <t>Tiltrykkes efterfølgende</t>
  </si>
  <si>
    <t>Enhed:</t>
  </si>
  <si>
    <t>Stk.:</t>
  </si>
  <si>
    <t>Skiver:</t>
  </si>
  <si>
    <t>Nettovægt (indsæt mængde):</t>
  </si>
  <si>
    <t>Antal pr. angivet nettoindhold:</t>
  </si>
  <si>
    <t>℮-mærke</t>
  </si>
  <si>
    <t xml:space="preserve">Er kravene overholdt? </t>
  </si>
  <si>
    <t>Vægt ekskl. glasering:</t>
  </si>
  <si>
    <t>Drænet vægt</t>
  </si>
  <si>
    <t>Stegt</t>
  </si>
  <si>
    <t>Røget</t>
  </si>
  <si>
    <t>Bagt</t>
  </si>
  <si>
    <t>Pasteuriseret</t>
  </si>
  <si>
    <t>Kogt</t>
  </si>
  <si>
    <t>Tørret</t>
  </si>
  <si>
    <t>Blancheret</t>
  </si>
  <si>
    <t>Optøet</t>
  </si>
  <si>
    <t>Ingen/fersk</t>
  </si>
  <si>
    <t>Isglaseret:</t>
  </si>
  <si>
    <t>Dybfrossen:</t>
  </si>
  <si>
    <t>Må produktet indfryses igen efter optøning:</t>
  </si>
  <si>
    <t>Hvis der kun er svind på en del af varen angiven delen:</t>
  </si>
  <si>
    <t>Er kravene opfyldt:</t>
  </si>
  <si>
    <t>Nedfrysningsdato tiltrykkes</t>
  </si>
  <si>
    <t>Angiv hvor</t>
  </si>
  <si>
    <t xml:space="preserve">Svind </t>
  </si>
  <si>
    <t>Svindet i % på varedelen</t>
  </si>
  <si>
    <t>Svindet i % på hele varen:</t>
  </si>
  <si>
    <t>Protein</t>
  </si>
  <si>
    <t>Salt:</t>
  </si>
  <si>
    <r>
      <t xml:space="preserve">Oprindelse </t>
    </r>
    <r>
      <rPr>
        <u/>
        <sz val="11"/>
        <rFont val="Calibri"/>
        <family val="2"/>
        <scheme val="minor"/>
      </rPr>
      <t>(søg i felterne)</t>
    </r>
  </si>
  <si>
    <t>Ingrediens 1</t>
  </si>
  <si>
    <t>Ingrediens 2</t>
  </si>
  <si>
    <t>Ingrediens 3</t>
  </si>
  <si>
    <t>Ingrediens 4</t>
  </si>
  <si>
    <t>Ingrediens 5</t>
  </si>
  <si>
    <t>Ingrediens 6</t>
  </si>
  <si>
    <t>Ingrediens 7</t>
  </si>
  <si>
    <t>Ingrediens 8</t>
  </si>
  <si>
    <t>Ingrediens 9</t>
  </si>
  <si>
    <t>Ingrediens 10</t>
  </si>
  <si>
    <t>Ingrediens 11</t>
  </si>
  <si>
    <t>Ingrediens 12</t>
  </si>
  <si>
    <t>Ingrediens 13</t>
  </si>
  <si>
    <t>Ingrediens 14</t>
  </si>
  <si>
    <t>Ingrediens 15</t>
  </si>
  <si>
    <t>Ingrediens 16</t>
  </si>
  <si>
    <t>Ingrediens 17</t>
  </si>
  <si>
    <t>Ingrediens 18</t>
  </si>
  <si>
    <t>Ingrediens 19</t>
  </si>
  <si>
    <t>Ingrediens 20</t>
  </si>
  <si>
    <t>Ingrediens 21</t>
  </si>
  <si>
    <t>Ingrediens 22</t>
  </si>
  <si>
    <t>Ingrediens 23</t>
  </si>
  <si>
    <t>Ingrediens 24</t>
  </si>
  <si>
    <t>Ingrediens 25</t>
  </si>
  <si>
    <t>Ingrediens 26</t>
  </si>
  <si>
    <t>Ingrediens 27</t>
  </si>
  <si>
    <t>Ingrediens 28</t>
  </si>
  <si>
    <t>Ingrediens 29</t>
  </si>
  <si>
    <t>Ingrediens 30</t>
  </si>
  <si>
    <t>Ingrediens 31</t>
  </si>
  <si>
    <t>Ingrediens 32</t>
  </si>
  <si>
    <t>Ingrediens 33</t>
  </si>
  <si>
    <t>Ingrediens 34</t>
  </si>
  <si>
    <t>Ingrediens 35</t>
  </si>
  <si>
    <t>Ingrediens 36</t>
  </si>
  <si>
    <t>Ingrediens 37</t>
  </si>
  <si>
    <t>Ingrediens 38</t>
  </si>
  <si>
    <t>Ingrediens 39</t>
  </si>
  <si>
    <t>Ingrediens 40</t>
  </si>
  <si>
    <t>Ingrediens 41</t>
  </si>
  <si>
    <t>Ingrediens 42</t>
  </si>
  <si>
    <t>Ingrediens 43</t>
  </si>
  <si>
    <t>Ingrediens 44</t>
  </si>
  <si>
    <t>Ingrediens 45</t>
  </si>
  <si>
    <t>Ingrediens 46</t>
  </si>
  <si>
    <t>Ingrediens 47</t>
  </si>
  <si>
    <t>Ingrediens 48</t>
  </si>
  <si>
    <t>Ingrediens 49</t>
  </si>
  <si>
    <t>Ingrediens 50</t>
  </si>
  <si>
    <t>Ingrediens 51</t>
  </si>
  <si>
    <t>Ingrediens 52</t>
  </si>
  <si>
    <t>Ingrediens 53</t>
  </si>
  <si>
    <t>Ingrediens 54</t>
  </si>
  <si>
    <t>Ingrediens 55</t>
  </si>
  <si>
    <t>Ingrediens 56</t>
  </si>
  <si>
    <t>Ingrediens 57</t>
  </si>
  <si>
    <t>Ingrediens 58</t>
  </si>
  <si>
    <t>Ingrediens 59</t>
  </si>
  <si>
    <t>Ingrediens 60</t>
  </si>
  <si>
    <t>Ingrediens 61</t>
  </si>
  <si>
    <t>Ingrediens 62</t>
  </si>
  <si>
    <t>Ingrediens 63</t>
  </si>
  <si>
    <t>Ingrediens 64</t>
  </si>
  <si>
    <t>Ingrediens 65</t>
  </si>
  <si>
    <t>Ingrediens 66</t>
  </si>
  <si>
    <t>Ingrediens 67</t>
  </si>
  <si>
    <t>Ingrediens 68</t>
  </si>
  <si>
    <t>Ingrediens 69</t>
  </si>
  <si>
    <t>Ingrediens 70</t>
  </si>
  <si>
    <t>Ingrediens 71</t>
  </si>
  <si>
    <t>Ingrediens 72</t>
  </si>
  <si>
    <t>Ingrediens 73</t>
  </si>
  <si>
    <t>Ingrediens 74</t>
  </si>
  <si>
    <t>Ingrediens 75</t>
  </si>
  <si>
    <t>Ingrediens 76</t>
  </si>
  <si>
    <t>Ingrediens 77</t>
  </si>
  <si>
    <t>Ingrediens 78</t>
  </si>
  <si>
    <t>Ingrediens 79</t>
  </si>
  <si>
    <t>Ingrediens 80</t>
  </si>
  <si>
    <t>Ingrediens 81</t>
  </si>
  <si>
    <t>Ingrediens 82</t>
  </si>
  <si>
    <t>Ingrediens 83</t>
  </si>
  <si>
    <t>Ingrediens 84</t>
  </si>
  <si>
    <t>Ingrediens 85</t>
  </si>
  <si>
    <t>Ingrediens 86</t>
  </si>
  <si>
    <t>Ingrediens 87</t>
  </si>
  <si>
    <t>Ingrediens 88</t>
  </si>
  <si>
    <t>Ingrediens 89</t>
  </si>
  <si>
    <t>Ingrediens 90</t>
  </si>
  <si>
    <t>Ingrediens 91</t>
  </si>
  <si>
    <t>Ingrediens 92</t>
  </si>
  <si>
    <t>Ingrediens 93</t>
  </si>
  <si>
    <t>Ingrediens 94</t>
  </si>
  <si>
    <t>Ingrediens 95</t>
  </si>
  <si>
    <t>Ingrediens 96</t>
  </si>
  <si>
    <t>Ingrediens 97</t>
  </si>
  <si>
    <t>Ingrediens 98</t>
  </si>
  <si>
    <t>Ingrediens 99</t>
  </si>
  <si>
    <t>Ingrediens 100</t>
  </si>
  <si>
    <t>Ingrediens 101</t>
  </si>
  <si>
    <t>Ingrediens 102</t>
  </si>
  <si>
    <t>Ingrediens 103</t>
  </si>
  <si>
    <t>Ingrediens 104</t>
  </si>
  <si>
    <t>Ingrediens 105</t>
  </si>
  <si>
    <t>Ingrediens 106</t>
  </si>
  <si>
    <t>Ingrediens 107</t>
  </si>
  <si>
    <t>Ingrediens 108</t>
  </si>
  <si>
    <t>Ingrediens 109</t>
  </si>
  <si>
    <t>Ingrediens 110</t>
  </si>
  <si>
    <t>Ingrediens 111</t>
  </si>
  <si>
    <t>Ingrediens 112</t>
  </si>
  <si>
    <t>Ingrediens 113</t>
  </si>
  <si>
    <t>Ingrediens 114</t>
  </si>
  <si>
    <t>Ingrediens 115</t>
  </si>
  <si>
    <t>Ingrediens 116</t>
  </si>
  <si>
    <t>Ingrediens 117</t>
  </si>
  <si>
    <t>Ingrediens 118</t>
  </si>
  <si>
    <t>Ingrediens 119</t>
  </si>
  <si>
    <t>Ingrediens 120</t>
  </si>
  <si>
    <t>Ingrediens 121</t>
  </si>
  <si>
    <t>Ingrediens 122</t>
  </si>
  <si>
    <t>Ingrediens 123</t>
  </si>
  <si>
    <t>Ingrediens 124</t>
  </si>
  <si>
    <t>Ingrediens 125</t>
  </si>
  <si>
    <t>Ingrediens 126</t>
  </si>
  <si>
    <t>Ingrediens 127</t>
  </si>
  <si>
    <t>Ingrediens 128</t>
  </si>
  <si>
    <t>Ingrediens 129</t>
  </si>
  <si>
    <t>Ingrediens 130</t>
  </si>
  <si>
    <t>Ingrediens 131</t>
  </si>
  <si>
    <t>Ingrediens 132</t>
  </si>
  <si>
    <t>Ingrediens 133</t>
  </si>
  <si>
    <t>Ingrediens 134</t>
  </si>
  <si>
    <t>Ingrediens 135</t>
  </si>
  <si>
    <t>Ingrediens 136</t>
  </si>
  <si>
    <t>Ingrediens 137</t>
  </si>
  <si>
    <t>Ingrediens 138</t>
  </si>
  <si>
    <t>Ingrediens 139</t>
  </si>
  <si>
    <t>Ingrediens 140</t>
  </si>
  <si>
    <t>Ingrediens 141</t>
  </si>
  <si>
    <t>Ingrediens 142</t>
  </si>
  <si>
    <t>Ingrediens 143</t>
  </si>
  <si>
    <t>Ingrediens 144</t>
  </si>
  <si>
    <t>Ingrediens 145</t>
  </si>
  <si>
    <t>Ingrediens 146</t>
  </si>
  <si>
    <t>Ingrediens 147</t>
  </si>
  <si>
    <t>Ingrediens 148</t>
  </si>
  <si>
    <t>Ingrediens 149</t>
  </si>
  <si>
    <t>Ingrediens 150</t>
  </si>
  <si>
    <t>Ingrediens 151</t>
  </si>
  <si>
    <t>Ingrediens 152</t>
  </si>
  <si>
    <t>Ingrediens 153</t>
  </si>
  <si>
    <t>Ingrediens 154</t>
  </si>
  <si>
    <t>Ingrediens 155</t>
  </si>
  <si>
    <t>Ingrediens 156</t>
  </si>
  <si>
    <t>Ingrediens 157</t>
  </si>
  <si>
    <t>Ingrediens 158</t>
  </si>
  <si>
    <t>Ingrediens 159</t>
  </si>
  <si>
    <t>Ingrediens 160</t>
  </si>
  <si>
    <t>Ingrediens 161</t>
  </si>
  <si>
    <t>Ingrediens 162</t>
  </si>
  <si>
    <t>Ingrediens 163</t>
  </si>
  <si>
    <t>Ingrediens 164</t>
  </si>
  <si>
    <t>Ingrediens 165</t>
  </si>
  <si>
    <t>Ingrediens 166</t>
  </si>
  <si>
    <t>Ingrediens 167</t>
  </si>
  <si>
    <t>Ingrediens 168</t>
  </si>
  <si>
    <t>Ingrediens 169</t>
  </si>
  <si>
    <t>Ingrediens 170</t>
  </si>
  <si>
    <t>Ingrediens 171</t>
  </si>
  <si>
    <t>Ingrediens 172</t>
  </si>
  <si>
    <t>Ingrediens 173</t>
  </si>
  <si>
    <t>Ingrediens 174</t>
  </si>
  <si>
    <t>Ingrediens 175</t>
  </si>
  <si>
    <t>Ingrediens 176</t>
  </si>
  <si>
    <t>Ingrediens 177</t>
  </si>
  <si>
    <t>Ingrediens 178</t>
  </si>
  <si>
    <t>Ingrediens 179</t>
  </si>
  <si>
    <t>Ingrediens 180</t>
  </si>
  <si>
    <t>Ingrediens 181</t>
  </si>
  <si>
    <t>Ingrediens 182</t>
  </si>
  <si>
    <t>Ingrediens 183</t>
  </si>
  <si>
    <t>Ingrediens 184</t>
  </si>
  <si>
    <t>Ingrediens 185</t>
  </si>
  <si>
    <t>Ingrediens 186</t>
  </si>
  <si>
    <t>Ingrediens 187</t>
  </si>
  <si>
    <t>Ingrediens 188</t>
  </si>
  <si>
    <t>Ingrediens 189</t>
  </si>
  <si>
    <t>Ingrediens 190</t>
  </si>
  <si>
    <t>Ingrediens 191</t>
  </si>
  <si>
    <t>Ingrediens 192</t>
  </si>
  <si>
    <t>Ingrediens 193</t>
  </si>
  <si>
    <t>Ingrediens 194</t>
  </si>
  <si>
    <t>Ingrediens 195</t>
  </si>
  <si>
    <t>Ingrediens 196</t>
  </si>
  <si>
    <t>Ingrediens 197</t>
  </si>
  <si>
    <t>Ingrediens 198</t>
  </si>
  <si>
    <t>Ingrediens 199</t>
  </si>
  <si>
    <t>Lande (norsk)</t>
  </si>
  <si>
    <t>Lande (Engelsk)</t>
  </si>
  <si>
    <t>Albania</t>
  </si>
  <si>
    <t>Algerie</t>
  </si>
  <si>
    <t>Antigua og Barbuda</t>
  </si>
  <si>
    <t>Armenia</t>
  </si>
  <si>
    <t>Australia</t>
  </si>
  <si>
    <t>Belgia</t>
  </si>
  <si>
    <t>Bosnia og Herzegovina</t>
  </si>
  <si>
    <t>Brasil</t>
  </si>
  <si>
    <t>Bulgaria</t>
  </si>
  <si>
    <t>Kambodsja</t>
  </si>
  <si>
    <t>Kamerun</t>
  </si>
  <si>
    <t>Sentral-Afrika</t>
  </si>
  <si>
    <t>Tsjad</t>
  </si>
  <si>
    <t>Komorene</t>
  </si>
  <si>
    <t>Kongo</t>
  </si>
  <si>
    <t>Kypros</t>
  </si>
  <si>
    <t>Demokratisk rep. Kongo</t>
  </si>
  <si>
    <t>den dominikanske republikk</t>
  </si>
  <si>
    <t>Egypt</t>
  </si>
  <si>
    <t>Elfenbenskysten</t>
  </si>
  <si>
    <t>Etiopia</t>
  </si>
  <si>
    <t>Filippinene</t>
  </si>
  <si>
    <t>De forente arabiske. Emirater</t>
  </si>
  <si>
    <t>Frankrike</t>
  </si>
  <si>
    <t>Georgia</t>
  </si>
  <si>
    <t>Grenadinene</t>
  </si>
  <si>
    <t>Hellas</t>
  </si>
  <si>
    <t>India</t>
  </si>
  <si>
    <t>Indonesia</t>
  </si>
  <si>
    <t>Italia</t>
  </si>
  <si>
    <t>Kapp Verde-øyene</t>
  </si>
  <si>
    <t>Kroatia</t>
  </si>
  <si>
    <t>Latvia</t>
  </si>
  <si>
    <t>Libya</t>
  </si>
  <si>
    <t>Makedonia (FYROM)</t>
  </si>
  <si>
    <t>Maldivene</t>
  </si>
  <si>
    <t>Marshalløyene</t>
  </si>
  <si>
    <t>Mauritania</t>
  </si>
  <si>
    <t>Mikronesia</t>
  </si>
  <si>
    <t>Mongolia</t>
  </si>
  <si>
    <t>Mosambik</t>
  </si>
  <si>
    <t>Nederland</t>
  </si>
  <si>
    <t>Nord-Korea</t>
  </si>
  <si>
    <t>Papua Ny-Guinea</t>
  </si>
  <si>
    <t>Romania</t>
  </si>
  <si>
    <t>Russland</t>
  </si>
  <si>
    <t>Solomon øyene</t>
  </si>
  <si>
    <t>São Tomé og Principe</t>
  </si>
  <si>
    <t>Saudi-Arabia</t>
  </si>
  <si>
    <t>Sveits</t>
  </si>
  <si>
    <t>Seychellene</t>
  </si>
  <si>
    <t>Slovakia</t>
  </si>
  <si>
    <t>Slovenia</t>
  </si>
  <si>
    <t>Spania</t>
  </si>
  <si>
    <t>Storbritannia</t>
  </si>
  <si>
    <t>Sør-Afrika</t>
  </si>
  <si>
    <t>Sør-Korea</t>
  </si>
  <si>
    <t>Syria</t>
  </si>
  <si>
    <t>Tadsjikistan</t>
  </si>
  <si>
    <t>Tsjekkisk Republikk</t>
  </si>
  <si>
    <t>Trinidad og Tobago</t>
  </si>
  <si>
    <t>Tunisia</t>
  </si>
  <si>
    <t>Tyrkia</t>
  </si>
  <si>
    <t>Ukraina</t>
  </si>
  <si>
    <t>Jemen</t>
  </si>
  <si>
    <t>Ekvatorial-Guinea</t>
  </si>
  <si>
    <t>Østerrike</t>
  </si>
  <si>
    <t>Øst-Timor</t>
  </si>
  <si>
    <t>Algeria</t>
  </si>
  <si>
    <t>Antigua &amp; Barbuda</t>
  </si>
  <si>
    <t>Azerbaijan</t>
  </si>
  <si>
    <t>Belgium</t>
  </si>
  <si>
    <t>Bosnia and Herzegovina</t>
  </si>
  <si>
    <t>Brazil</t>
  </si>
  <si>
    <t>Cambodia</t>
  </si>
  <si>
    <t>Cameroon</t>
  </si>
  <si>
    <t>Central Africa</t>
  </si>
  <si>
    <t>Comoros</t>
  </si>
  <si>
    <t>Cyprus</t>
  </si>
  <si>
    <t>Denmark</t>
  </si>
  <si>
    <t>Democratic rep. Congo</t>
  </si>
  <si>
    <t>Dominican Republic</t>
  </si>
  <si>
    <t>Ivory Coast</t>
  </si>
  <si>
    <t>Estonia</t>
  </si>
  <si>
    <t>Ethiopia</t>
  </si>
  <si>
    <t>Phillipines</t>
  </si>
  <si>
    <t>United Arab. Emirates</t>
  </si>
  <si>
    <t>France</t>
  </si>
  <si>
    <t>The Grenadines</t>
  </si>
  <si>
    <t>Greece</t>
  </si>
  <si>
    <t>Belarus</t>
  </si>
  <si>
    <t>Iraq</t>
  </si>
  <si>
    <t>Ireland</t>
  </si>
  <si>
    <t>Iceland</t>
  </si>
  <si>
    <t>Italy</t>
  </si>
  <si>
    <t>Cape Verde Islands</t>
  </si>
  <si>
    <t>Kazakhstan</t>
  </si>
  <si>
    <t>China</t>
  </si>
  <si>
    <t>Kyrgyzstan</t>
  </si>
  <si>
    <t>Croatia</t>
  </si>
  <si>
    <t>Lebanon</t>
  </si>
  <si>
    <t>Lithuania</t>
  </si>
  <si>
    <t>Madagascar</t>
  </si>
  <si>
    <t>Macedonia (FYROM)</t>
  </si>
  <si>
    <t>Maldives</t>
  </si>
  <si>
    <t>Morocco</t>
  </si>
  <si>
    <t>The Marshall Islands</t>
  </si>
  <si>
    <t>Micronesia</t>
  </si>
  <si>
    <t>The Netherlands</t>
  </si>
  <si>
    <t>North Korea</t>
  </si>
  <si>
    <t>Norway</t>
  </si>
  <si>
    <t>Palestine</t>
  </si>
  <si>
    <t>Poland</t>
  </si>
  <si>
    <t>Russia</t>
  </si>
  <si>
    <t>Solomon Islands</t>
  </si>
  <si>
    <t>Sao Tome &amp; Principe</t>
  </si>
  <si>
    <t>Saudi Arabia</t>
  </si>
  <si>
    <t>Switzerland</t>
  </si>
  <si>
    <t>Seychelles</t>
  </si>
  <si>
    <t>Spain</t>
  </si>
  <si>
    <t>United Kingdom</t>
  </si>
  <si>
    <t>Suriname</t>
  </si>
  <si>
    <t>Sweden</t>
  </si>
  <si>
    <t>South Africa</t>
  </si>
  <si>
    <t>South Korea</t>
  </si>
  <si>
    <t>Tajikistan</t>
  </si>
  <si>
    <t>Czech Republic</t>
  </si>
  <si>
    <t>Turkey</t>
  </si>
  <si>
    <t>Germany</t>
  </si>
  <si>
    <t>Hungary</t>
  </si>
  <si>
    <t>Uzbekistan</t>
  </si>
  <si>
    <t>Vatican</t>
  </si>
  <si>
    <t>Equatorial Guinea</t>
  </si>
  <si>
    <t>Austria</t>
  </si>
  <si>
    <t>East Timor</t>
  </si>
  <si>
    <t>E 101</t>
  </si>
  <si>
    <t>E 104a</t>
  </si>
  <si>
    <t>E 160a</t>
  </si>
  <si>
    <t>E 160g</t>
  </si>
  <si>
    <t>E 252</t>
  </si>
  <si>
    <t>E 270</t>
  </si>
  <si>
    <t>E 304</t>
  </si>
  <si>
    <t>E 322</t>
  </si>
  <si>
    <t>E 325</t>
  </si>
  <si>
    <t>E 326</t>
  </si>
  <si>
    <t xml:space="preserve">E 327 </t>
  </si>
  <si>
    <t>E 328</t>
  </si>
  <si>
    <t>E 329</t>
  </si>
  <si>
    <t>E 422</t>
  </si>
  <si>
    <t>E 431</t>
  </si>
  <si>
    <t>E 432</t>
  </si>
  <si>
    <t>E 433</t>
  </si>
  <si>
    <t>E 434</t>
  </si>
  <si>
    <t>E 435</t>
  </si>
  <si>
    <t>E 436</t>
  </si>
  <si>
    <t>E 442</t>
  </si>
  <si>
    <t>E 445</t>
  </si>
  <si>
    <t>E 470a</t>
  </si>
  <si>
    <t>E 470b</t>
  </si>
  <si>
    <t>E 471</t>
  </si>
  <si>
    <t>E 472a</t>
  </si>
  <si>
    <t>E 472b</t>
  </si>
  <si>
    <t>E 472c</t>
  </si>
  <si>
    <t>E 472d</t>
  </si>
  <si>
    <t>E 472e</t>
  </si>
  <si>
    <t>E 472f</t>
  </si>
  <si>
    <t xml:space="preserve">E 473 </t>
  </si>
  <si>
    <t>E 474</t>
  </si>
  <si>
    <t>E 475</t>
  </si>
  <si>
    <t>E 476</t>
  </si>
  <si>
    <t>E 477</t>
  </si>
  <si>
    <t>E 479b</t>
  </si>
  <si>
    <t>E 481</t>
  </si>
  <si>
    <t>E 482</t>
  </si>
  <si>
    <t>E 483</t>
  </si>
  <si>
    <t>E 491</t>
  </si>
  <si>
    <t>E 492</t>
  </si>
  <si>
    <t>E 493</t>
  </si>
  <si>
    <t>E 494</t>
  </si>
  <si>
    <t>E 495</t>
  </si>
  <si>
    <t>E 570</t>
  </si>
  <si>
    <t>E 585</t>
  </si>
  <si>
    <t>E 626</t>
  </si>
  <si>
    <t>E 627</t>
  </si>
  <si>
    <t>E 628</t>
  </si>
  <si>
    <t>E 629</t>
  </si>
  <si>
    <t>E 630</t>
  </si>
  <si>
    <t>E 631</t>
  </si>
  <si>
    <t>E 632</t>
  </si>
  <si>
    <t>E 633</t>
  </si>
  <si>
    <t>E 634</t>
  </si>
  <si>
    <t>E 635</t>
  </si>
  <si>
    <t>E 640</t>
  </si>
  <si>
    <t>E 920</t>
  </si>
  <si>
    <t>E 1517</t>
  </si>
  <si>
    <t>E 1518</t>
  </si>
  <si>
    <t>Tilsætning oprindelser:</t>
  </si>
  <si>
    <t>Vegetabilsk</t>
  </si>
  <si>
    <t>Animalsk</t>
  </si>
  <si>
    <t>Mikrobiel</t>
  </si>
  <si>
    <t>Syntetisk</t>
  </si>
  <si>
    <t>Tekniske hjælpestoffer/carryovers</t>
  </si>
  <si>
    <t>Hvilke?</t>
  </si>
  <si>
    <t>Type</t>
  </si>
  <si>
    <t>Glycyrrhizinsyre</t>
  </si>
  <si>
    <t>4 g/kg eller derover for konfekture</t>
  </si>
  <si>
    <t>Under 4 g/kg for konfekture</t>
  </si>
  <si>
    <t>100 mg/kg eller 10 mg/l eller derover på konfekture eller drikkevarer</t>
  </si>
  <si>
    <t>Under 100 mg/kg eller 10 mg/l for konfekture eller drikkevarer</t>
  </si>
  <si>
    <t>Anvendt aromaer</t>
  </si>
  <si>
    <t>Anvendt naturlige aromaer</t>
  </si>
  <si>
    <t>Lever op til 95 %</t>
  </si>
  <si>
    <t>Eddike syrestyrke</t>
  </si>
  <si>
    <t>Kød tilsat vand/lage</t>
  </si>
  <si>
    <t>berigede ingredienser</t>
  </si>
  <si>
    <t>Sammensatte stykker af kød</t>
  </si>
  <si>
    <t>maskinsepareret kød</t>
  </si>
  <si>
    <t>Salt tilsat jod</t>
  </si>
  <si>
    <t>Jod mængde</t>
  </si>
  <si>
    <t>Lovligt markedsført i EU/EØS</t>
  </si>
  <si>
    <t>glycyrrizinsyre</t>
  </si>
  <si>
    <t>Novelfood</t>
  </si>
  <si>
    <t>GMO</t>
  </si>
  <si>
    <t>Nanomateriale</t>
  </si>
  <si>
    <t>Særlige ingrediensspecifikationer</t>
  </si>
  <si>
    <t>Hvede</t>
  </si>
  <si>
    <t xml:space="preserve">Rug </t>
  </si>
  <si>
    <t xml:space="preserve">Byg </t>
  </si>
  <si>
    <t>Havre</t>
  </si>
  <si>
    <t>Krebsdyr</t>
  </si>
  <si>
    <t>Æg</t>
  </si>
  <si>
    <t>Fisk</t>
  </si>
  <si>
    <t>Jordnødder</t>
  </si>
  <si>
    <t>Soja</t>
  </si>
  <si>
    <t>Mælk</t>
  </si>
  <si>
    <t>Mandler</t>
  </si>
  <si>
    <t>Hasselnødder</t>
  </si>
  <si>
    <t>Valnødder</t>
  </si>
  <si>
    <t>Cashewnødder</t>
  </si>
  <si>
    <t>Pekannødder</t>
  </si>
  <si>
    <t>Paranødder</t>
  </si>
  <si>
    <t>Pistacienødder</t>
  </si>
  <si>
    <t>Queenslandnødder (Macadamia)</t>
  </si>
  <si>
    <t>Selleri</t>
  </si>
  <si>
    <t>Sennep</t>
  </si>
  <si>
    <t>Sesamfrø</t>
  </si>
  <si>
    <t>Svovldioxid i en koncentration over 10 mg/kg eller 10 mg/l, udtrykt som SO2</t>
  </si>
  <si>
    <t xml:space="preserve">Sulfitter i en koncentration over 10 mg/kg eller 10 mg/l, udtrykt som SO2 </t>
  </si>
  <si>
    <t>Lupin</t>
  </si>
  <si>
    <t>Bløddyr</t>
  </si>
  <si>
    <t>Fedt</t>
  </si>
  <si>
    <t>Protein:</t>
  </si>
  <si>
    <t>Organiske syrer</t>
  </si>
  <si>
    <t>Alkohol</t>
  </si>
  <si>
    <t>Næringsstof</t>
  </si>
  <si>
    <t>Enhed</t>
  </si>
  <si>
    <t>Pr. 100 g</t>
  </si>
  <si>
    <t>Næringsindhold</t>
  </si>
  <si>
    <t>Pr. 100 ml</t>
  </si>
  <si>
    <t>Pr. 100 g drænet vare</t>
  </si>
  <si>
    <t>mg</t>
  </si>
  <si>
    <t>µg</t>
  </si>
  <si>
    <t>Næringsindhold angivet</t>
  </si>
  <si>
    <t>Korrigeret for glycerol</t>
  </si>
  <si>
    <t xml:space="preserve">Fedt </t>
  </si>
  <si>
    <t>Mættede fedtsyrer</t>
  </si>
  <si>
    <t>Enkeltumættede fedtsyrer</t>
  </si>
  <si>
    <t>Flerumættede fedtsyrer</t>
  </si>
  <si>
    <t>Kulhydrat</t>
  </si>
  <si>
    <t>Sukkerarter</t>
  </si>
  <si>
    <t>Sukkeralkoholer</t>
  </si>
  <si>
    <t>Kostfibre</t>
  </si>
  <si>
    <t>Natrium</t>
  </si>
  <si>
    <t>Salt</t>
  </si>
  <si>
    <t>Vand</t>
  </si>
  <si>
    <t>Næringsstof mængde</t>
  </si>
  <si>
    <t>Næringsstof enhed</t>
  </si>
  <si>
    <t>Opbygning af datomærkning</t>
  </si>
  <si>
    <t>DDMM(ÅÅ)ÅÅ</t>
  </si>
  <si>
    <t>MM(ÅÅ)ÅÅ</t>
  </si>
  <si>
    <t>ÅÅÅÅ</t>
  </si>
  <si>
    <t>DDMM</t>
  </si>
  <si>
    <t xml:space="preserve">Opbevaring temp før åbning </t>
  </si>
  <si>
    <t>I dybfryser ved -18 °C eller koldere</t>
  </si>
  <si>
    <t>På frost ved -18 °C</t>
  </si>
  <si>
    <t>I køleskab ved højst +4 °C</t>
  </si>
  <si>
    <t>Ved stuetemperatur (20-25 °C)</t>
  </si>
  <si>
    <t>Holdbarhed i samme synsfelt</t>
  </si>
  <si>
    <t>Holdbarhed andet sted</t>
  </si>
  <si>
    <t>Sidste anvendelsesdato</t>
  </si>
  <si>
    <t>Fremstillingsdato tiltrykkes</t>
  </si>
  <si>
    <t>Pakke/tappe dato tiltrykkes</t>
  </si>
  <si>
    <t>Opbygning pakke/fremstillingsdato</t>
  </si>
  <si>
    <t>anden opbygning af pakke/fremstillingsdato</t>
  </si>
  <si>
    <t>Fremstillet (dage)</t>
  </si>
  <si>
    <t>pakket samme dag som fremstillet</t>
  </si>
  <si>
    <t>Opbevaringstemperatur (uåbnet)</t>
  </si>
  <si>
    <t>Anden temperatur (uåbnet)</t>
  </si>
  <si>
    <t>Opbevaringskrav (ingen)</t>
  </si>
  <si>
    <t>Opbevaringskrav (tørt)</t>
  </si>
  <si>
    <t>Opbevaringskrav (sollys)</t>
  </si>
  <si>
    <t>Opbevaringskrav (lugtende varer)</t>
  </si>
  <si>
    <t>Opbevaringskrav (omhældt)</t>
  </si>
  <si>
    <t>Drænet vægt (vægt)</t>
  </si>
  <si>
    <t>Ekskl. glasering (Vægt)</t>
  </si>
  <si>
    <t>Antal (andet)</t>
  </si>
  <si>
    <t>Forarbejdning (andet)</t>
  </si>
  <si>
    <t>Holdbarhed efter åbning svarer til bedst før</t>
  </si>
  <si>
    <t>Antal dags holdbarhed efter åbning ved uåbnet opbevaringstemperatur</t>
  </si>
  <si>
    <t>Holdbarhed efter åbning (dage ved anden temp)</t>
  </si>
  <si>
    <t xml:space="preserve">Anden opbevaringstemperatur efter åbning </t>
  </si>
  <si>
    <t>Opbevaring efter åbning (ingen)</t>
  </si>
  <si>
    <t>Opbevaring efter åbning (Tørt)</t>
  </si>
  <si>
    <t>Opbevaring efter åbning (sollys)</t>
  </si>
  <si>
    <t>Opbevaring efter åbning (lugtende varer)</t>
  </si>
  <si>
    <t>Opbevaring efter åbning (Omhældt)</t>
  </si>
  <si>
    <t>Opbevaring efter åbning (tætlukket)</t>
  </si>
  <si>
    <t>Fremstilling/pakke dato tiltrykkes i samme synsfelt</t>
  </si>
  <si>
    <t>Fremstillings/pakkedato tiltrykkes andet sted</t>
  </si>
  <si>
    <t>Helkonserves</t>
  </si>
  <si>
    <t>MAP</t>
  </si>
  <si>
    <t>Vakuum</t>
  </si>
  <si>
    <t>Tilberedningsanvisning</t>
  </si>
  <si>
    <t>Nøglehul</t>
  </si>
  <si>
    <t>Fuldkorn</t>
  </si>
  <si>
    <t>Glutenfri</t>
  </si>
  <si>
    <t>MSC</t>
  </si>
  <si>
    <t>ASC</t>
  </si>
  <si>
    <t>RFA certificeringsgrad</t>
  </si>
  <si>
    <t>IP</t>
  </si>
  <si>
    <t>SG</t>
  </si>
  <si>
    <t>MB</t>
  </si>
  <si>
    <t>Nøglehulgruppe</t>
  </si>
  <si>
    <t>Økologi (hele varen)</t>
  </si>
  <si>
    <t>Landbrugsoprindelse</t>
  </si>
  <si>
    <t>EU-jordbrug</t>
  </si>
  <si>
    <t>EU/ikke-EU-jordbrug</t>
  </si>
  <si>
    <t>ikke-EU-jordbrug</t>
  </si>
  <si>
    <t>Økologi (dele af varen)</t>
  </si>
  <si>
    <t>Grænse 20 mg/kg</t>
  </si>
  <si>
    <t xml:space="preserve">Laktosefri </t>
  </si>
  <si>
    <t>Grænse 0,01g</t>
  </si>
  <si>
    <t>RFA</t>
  </si>
  <si>
    <t>Certificeringsgrad</t>
  </si>
  <si>
    <t>Fairtrade</t>
  </si>
  <si>
    <t>Certificerede ingredienser (RFA)</t>
  </si>
  <si>
    <t>Certificerede ingredienser (Fairtrade)</t>
  </si>
  <si>
    <t>Cøliaki</t>
  </si>
  <si>
    <t>Andre logoer</t>
  </si>
  <si>
    <t>Kontrolinstans</t>
  </si>
  <si>
    <t xml:space="preserve">Land 2 </t>
  </si>
  <si>
    <t>Ekstra 1 Næringsindhold angivet</t>
  </si>
  <si>
    <t>Ekstra 1 Korrigeret for glycerol</t>
  </si>
  <si>
    <t xml:space="preserve">Ekstra 1 Fedt </t>
  </si>
  <si>
    <t>Ekstra 1 Mættede fedtsyrer</t>
  </si>
  <si>
    <t>Ekstra 1 Enkeltumættede fedtsyrer</t>
  </si>
  <si>
    <t>Ekstra 1 Flerumættede fedtsyrer</t>
  </si>
  <si>
    <t>Ekstra 1 Kulhydrat</t>
  </si>
  <si>
    <t>Ekstra 1 Sukkerarter</t>
  </si>
  <si>
    <t>Ekstra 1 Sukkeralkoholer</t>
  </si>
  <si>
    <t>Ekstra 1 Kostfibre</t>
  </si>
  <si>
    <t>Ekstra 1 Protein</t>
  </si>
  <si>
    <t>Ekstra 1 Natrium</t>
  </si>
  <si>
    <t>Ekstra 1 Salt</t>
  </si>
  <si>
    <t>Ekstra 1 Vand</t>
  </si>
  <si>
    <t>Ekstra 1 Organiske syrer</t>
  </si>
  <si>
    <t>Ekstra 1 Alkohol</t>
  </si>
  <si>
    <t>Ekstra 1 Næringsstof</t>
  </si>
  <si>
    <t>Ekstra 1 Næringsstof mængde</t>
  </si>
  <si>
    <t>Ekstra 1 Næringsstof enhed</t>
  </si>
  <si>
    <t>Ekstra 2 Næringsindhold angivet</t>
  </si>
  <si>
    <t>Ekstra 2 Korrigeret for glycerol</t>
  </si>
  <si>
    <t xml:space="preserve">Ekstra 2 Fedt </t>
  </si>
  <si>
    <t>Ekstra 2 Mættede fedtsyrer</t>
  </si>
  <si>
    <t>Ekstra 2 Enkeltumættede fedtsyrer</t>
  </si>
  <si>
    <t>Ekstra 2 Flerumættede fedtsyrer</t>
  </si>
  <si>
    <t>Ekstra 2 Kulhydrat</t>
  </si>
  <si>
    <t>Ekstra 2 Sukkerarter</t>
  </si>
  <si>
    <t>Ekstra 2 Sukkeralkoholer</t>
  </si>
  <si>
    <t>Ekstra 2 Kostfibre</t>
  </si>
  <si>
    <t>Ekstra 2 Protein</t>
  </si>
  <si>
    <t>Ekstra 2 Natrium</t>
  </si>
  <si>
    <t>Ekstra 2 Salt</t>
  </si>
  <si>
    <t>Ekstra 2 Vand</t>
  </si>
  <si>
    <t>Ekstra 2 Organiske syrer</t>
  </si>
  <si>
    <t>Ekstra 2 Alkohol</t>
  </si>
  <si>
    <t>Ekstra 2 Næringsstof</t>
  </si>
  <si>
    <t>Ekstra 2 Næringsstof mængde</t>
  </si>
  <si>
    <t>Ekstra 2 Næringsstof enhed</t>
  </si>
  <si>
    <t>Del af varen 1</t>
  </si>
  <si>
    <t>Del af varen 2</t>
  </si>
  <si>
    <t>Bilag I</t>
  </si>
  <si>
    <t>Kød</t>
  </si>
  <si>
    <t>Slagtealder</t>
  </si>
  <si>
    <t>Alder under 8 måneder</t>
  </si>
  <si>
    <t>Alder 8-12 måneder</t>
  </si>
  <si>
    <t>Varebetegnelse (kød)</t>
  </si>
  <si>
    <t>Skåret fra</t>
  </si>
  <si>
    <t>Født i</t>
  </si>
  <si>
    <t>Tiltrykkes (født i)</t>
  </si>
  <si>
    <t>Opvokset i</t>
  </si>
  <si>
    <t>Tiltrykkes (opvokset i)</t>
  </si>
  <si>
    <t xml:space="preserve">Slagtet i </t>
  </si>
  <si>
    <t>Tiltrykkes (slagtet i)</t>
  </si>
  <si>
    <t>Opskåret i</t>
  </si>
  <si>
    <t>Tiltrykkes (opskåret i)</t>
  </si>
  <si>
    <t>Opbygning af reference</t>
  </si>
  <si>
    <t>Anden opbygning af reference</t>
  </si>
  <si>
    <t>reference tiltrykkes</t>
  </si>
  <si>
    <t>Aut nr slagteri</t>
  </si>
  <si>
    <t>Aut nr slagteri (Tiltrykkes)</t>
  </si>
  <si>
    <t>Aut nr opskæring</t>
  </si>
  <si>
    <t>Aut nr opskæring (tiltrykkes)</t>
  </si>
  <si>
    <t>Kalvekød (alder)</t>
  </si>
  <si>
    <t>Kød fedtindhold</t>
  </si>
  <si>
    <t>Kød collagenindhold</t>
  </si>
  <si>
    <t>Optøet (kød)</t>
  </si>
  <si>
    <t>Må nedfryses efter optøning</t>
  </si>
  <si>
    <t>Skal ompakkes</t>
  </si>
  <si>
    <t>Gennemsteges</t>
  </si>
  <si>
    <t>Ingen ostemasse</t>
  </si>
  <si>
    <t>Lagring</t>
  </si>
  <si>
    <t>Forarbejdningsmåde</t>
  </si>
  <si>
    <t>Modning</t>
  </si>
  <si>
    <t>Mælk forarbejdning</t>
  </si>
  <si>
    <t>Højpasteuriseret</t>
  </si>
  <si>
    <t>Steriliseret</t>
  </si>
  <si>
    <t>Homogeniseret</t>
  </si>
  <si>
    <t>Ost lagring</t>
  </si>
  <si>
    <t>Mild (5-8 uger)</t>
  </si>
  <si>
    <t>Mellemlagret (10-14 uger)</t>
  </si>
  <si>
    <t>Lagret (15-20 uger)</t>
  </si>
  <si>
    <t>Ekstra lagret (ca. 35 uger)</t>
  </si>
  <si>
    <t>Ekstra, ekstra lagret (ca. 50 uger)</t>
  </si>
  <si>
    <t>Ost modning</t>
  </si>
  <si>
    <t>Umodnet</t>
  </si>
  <si>
    <t>Modnet</t>
  </si>
  <si>
    <t>Skimmelmodnet</t>
  </si>
  <si>
    <t>Æg vægtklasse</t>
  </si>
  <si>
    <t>XL</t>
  </si>
  <si>
    <t>L</t>
  </si>
  <si>
    <t>M</t>
  </si>
  <si>
    <t>S</t>
  </si>
  <si>
    <t>Æg Kvalitetsklasse</t>
  </si>
  <si>
    <t xml:space="preserve">A </t>
  </si>
  <si>
    <t>A Ekstra</t>
  </si>
  <si>
    <t>B eller øvrig</t>
  </si>
  <si>
    <t>Vægtklasse</t>
  </si>
  <si>
    <t>Kvalitetsklasse</t>
  </si>
  <si>
    <t>Læggedato tiltrykkes</t>
  </si>
  <si>
    <t>Vand i fedtfri ostemasse</t>
  </si>
  <si>
    <t>Kun mælkedelen er forarbejdet</t>
  </si>
  <si>
    <t>Varebetegnelse (mælk/ost)</t>
  </si>
  <si>
    <t>Mælk/ost</t>
  </si>
  <si>
    <t>Varebetegnelse (æg)</t>
  </si>
  <si>
    <t>Produktionsforhold</t>
  </si>
  <si>
    <t>Varebetegnelse (chokolade)</t>
  </si>
  <si>
    <t>Chokolade 1 (Betegnelse)</t>
  </si>
  <si>
    <t>Chokolade 1 (Kakaotørstof)</t>
  </si>
  <si>
    <t>Chokolade 1 (Mælketørstof)</t>
  </si>
  <si>
    <t>Chokolade 1 (Affedtet kakaotørstof)</t>
  </si>
  <si>
    <t>Chokolade 1 (Mælkefedt)</t>
  </si>
  <si>
    <t>Chokolade 1 (Kakaosmør)</t>
  </si>
  <si>
    <t>Chokolade 2 (Betegnelse)</t>
  </si>
  <si>
    <t>Chokolade 2 (Kakaotørstof)</t>
  </si>
  <si>
    <t>Chokolade 3 (Mælketørstof)</t>
  </si>
  <si>
    <t>Chokolade 2 (Mælketørstof)</t>
  </si>
  <si>
    <t>Chokolade 2 (Affedtet kakaotørstof)</t>
  </si>
  <si>
    <t>Chokolade 2 (Mælkefedt)</t>
  </si>
  <si>
    <t>Chokolade 2 (Kakaosmør)</t>
  </si>
  <si>
    <t>Chokolade 3 (Betegnelse)</t>
  </si>
  <si>
    <t>Chokolade 3 (Kakaotørstof)</t>
  </si>
  <si>
    <t>Chokolade 3 (Affedtet kakaotørstof)</t>
  </si>
  <si>
    <t>Chokolade 3 (Mælkefedt)</t>
  </si>
  <si>
    <t>Chokolade 3 (Kakaosmør)</t>
  </si>
  <si>
    <t>Vod</t>
  </si>
  <si>
    <t>Trawl</t>
  </si>
  <si>
    <t>Garn og lignende net</t>
  </si>
  <si>
    <t>Skrabere</t>
  </si>
  <si>
    <t>Tejner (ruser)</t>
  </si>
  <si>
    <t>Kroge og liner</t>
  </si>
  <si>
    <t>Havfiskeri</t>
  </si>
  <si>
    <t xml:space="preserve">Konserveringsmetode </t>
  </si>
  <si>
    <t>Halvkonserves</t>
  </si>
  <si>
    <t>Letkonserves</t>
  </si>
  <si>
    <t>Gammeldags modning</t>
  </si>
  <si>
    <t>Kryddersild</t>
  </si>
  <si>
    <t>Syremodning</t>
  </si>
  <si>
    <t>Varebetegnelse (fisk)</t>
  </si>
  <si>
    <t>Konserveringsmetode</t>
  </si>
  <si>
    <t>Sælges fisken optøet</t>
  </si>
  <si>
    <t>Handelsbetegnelse</t>
  </si>
  <si>
    <t>Latinske navn</t>
  </si>
  <si>
    <t>ferskvandsfiskeri</t>
  </si>
  <si>
    <t>akvakultur</t>
  </si>
  <si>
    <t>oprindelse (akvakultur)</t>
  </si>
  <si>
    <t>Fangstområde</t>
  </si>
  <si>
    <t>Underområde</t>
  </si>
  <si>
    <t>afsnit (underområde)</t>
  </si>
  <si>
    <t>Indespærringsnoter og løftenet</t>
  </si>
  <si>
    <t>Anden modning</t>
  </si>
  <si>
    <t>Varebetegnelse (juice)</t>
  </si>
  <si>
    <t>Pasteuriseret (juice)</t>
  </si>
  <si>
    <t>"Frugtjuice"</t>
  </si>
  <si>
    <t>"Frugtjuice fra koncentrat"</t>
  </si>
  <si>
    <t>"Koncentreret frugtjuice"</t>
  </si>
  <si>
    <t>Andet (Juice)</t>
  </si>
  <si>
    <t>Juice</t>
  </si>
  <si>
    <t>Instantkaffe</t>
  </si>
  <si>
    <t>Ristningsgrad</t>
  </si>
  <si>
    <t>Formalingsgrad</t>
  </si>
  <si>
    <t>Lys</t>
  </si>
  <si>
    <t>Mellem</t>
  </si>
  <si>
    <t>Mørk</t>
  </si>
  <si>
    <t>Ekstra mørk</t>
  </si>
  <si>
    <t>Ekstra fin</t>
  </si>
  <si>
    <t>Fin</t>
  </si>
  <si>
    <t>Grov</t>
  </si>
  <si>
    <t>Ekstra grov</t>
  </si>
  <si>
    <t>Varebetegnelse (kaffe)</t>
  </si>
  <si>
    <t>Dosering</t>
  </si>
  <si>
    <t>Andet (pakkemetode kaffe)</t>
  </si>
  <si>
    <t>Sort te</t>
  </si>
  <si>
    <t>Grøn te</t>
  </si>
  <si>
    <t>Sortering te</t>
  </si>
  <si>
    <t>Storbladet (min 25 % af bladene er 5 mm eller mere)</t>
  </si>
  <si>
    <t>Småbladet</t>
  </si>
  <si>
    <t>Findelt te/meget småbladet te (fannings/dust)</t>
  </si>
  <si>
    <t>Varebetegnelse (te)</t>
  </si>
  <si>
    <t>Løs te</t>
  </si>
  <si>
    <t>dosering pr kop</t>
  </si>
  <si>
    <t>Tebreve</t>
  </si>
  <si>
    <t>antal tebreve</t>
  </si>
  <si>
    <t>Instant te</t>
  </si>
  <si>
    <t>opløsningstid (s)</t>
  </si>
  <si>
    <t>Trækketid</t>
  </si>
  <si>
    <t>Sortering (te)</t>
  </si>
  <si>
    <t>Semifermenteret te</t>
  </si>
  <si>
    <t>Hvid te</t>
  </si>
  <si>
    <t>Andet (tetype)</t>
  </si>
  <si>
    <t>Specialbehandling (røget)</t>
  </si>
  <si>
    <t>Ingen specialbehandling</t>
  </si>
  <si>
    <t>Anden specialbehandling</t>
  </si>
  <si>
    <t>Select</t>
  </si>
  <si>
    <t>Yes</t>
  </si>
  <si>
    <t>No</t>
  </si>
  <si>
    <t>Vegetable</t>
  </si>
  <si>
    <t>Animal</t>
  </si>
  <si>
    <t>Microbial</t>
  </si>
  <si>
    <t>Synthetic</t>
  </si>
  <si>
    <t>4 g/kg or more for confectionery</t>
  </si>
  <si>
    <t>Under 4 g/kg for confectionery</t>
  </si>
  <si>
    <t>100 mg/kg or 10 mg/l or more for confectionery or beverages</t>
  </si>
  <si>
    <t>Under 100 mg/kg or 10 mg/l for confectionery or beverages</t>
  </si>
  <si>
    <t>Per 100 g</t>
  </si>
  <si>
    <t>Per 100 ml</t>
  </si>
  <si>
    <t>Per 100 g drained product</t>
  </si>
  <si>
    <t>DDMM(YY)YY</t>
  </si>
  <si>
    <t>MM(YY)YY</t>
  </si>
  <si>
    <t>YYYY</t>
  </si>
  <si>
    <t>In freezer at -18 °C or colder</t>
  </si>
  <si>
    <t>Frozen at -18 °C</t>
  </si>
  <si>
    <t>In refrigerator at max. +4 °C</t>
  </si>
  <si>
    <t>At room temperature (20-25 °C)</t>
  </si>
  <si>
    <t>EU</t>
  </si>
  <si>
    <t>non-EU</t>
  </si>
  <si>
    <t>EU/non-EU</t>
  </si>
  <si>
    <t>Age under 8 months</t>
  </si>
  <si>
    <t>Age 8-12 months</t>
  </si>
  <si>
    <t>Pasteurised</t>
  </si>
  <si>
    <t>High temperature pasteurisation</t>
  </si>
  <si>
    <t>Sterilised</t>
  </si>
  <si>
    <t>Homogenised</t>
  </si>
  <si>
    <t>Mild (5-8 weeks)</t>
  </si>
  <si>
    <t>Medium aged (10-14 weeks)</t>
  </si>
  <si>
    <t>Aged (15-20 weeks)</t>
  </si>
  <si>
    <t>Extra aged (approx. 35 weeks)</t>
  </si>
  <si>
    <t>Extra, extra aged (approx. 50 weeks)</t>
  </si>
  <si>
    <t>Unmatured</t>
  </si>
  <si>
    <t>Matured</t>
  </si>
  <si>
    <t>Mould</t>
  </si>
  <si>
    <t>A Extra</t>
  </si>
  <si>
    <t>B or other</t>
  </si>
  <si>
    <t>Perishables</t>
  </si>
  <si>
    <t>Lightly preserved</t>
  </si>
  <si>
    <t>Light</t>
  </si>
  <si>
    <t>Medium</t>
  </si>
  <si>
    <t xml:space="preserve">Dark </t>
  </si>
  <si>
    <t>Extra dark</t>
  </si>
  <si>
    <t>Extra fine</t>
  </si>
  <si>
    <t>Fine</t>
  </si>
  <si>
    <t>Coarse</t>
  </si>
  <si>
    <t>Extra coarse</t>
  </si>
  <si>
    <t>Large leaved (min. 25% of leaves are 5 mm or more)</t>
  </si>
  <si>
    <t>Small leaved</t>
  </si>
  <si>
    <t>Fine tea/very small-leave tea (fannings/dust)</t>
  </si>
  <si>
    <t>Engelsk oversættelse</t>
  </si>
  <si>
    <t>VK nummer</t>
  </si>
  <si>
    <t>VK Nummer (eksisterende)</t>
  </si>
  <si>
    <t>GTIN nummer</t>
  </si>
  <si>
    <t>Ikke-EU</t>
  </si>
  <si>
    <t>EU/ikke-EU</t>
  </si>
  <si>
    <t>AFG</t>
  </si>
  <si>
    <t>ALB</t>
  </si>
  <si>
    <t>AND</t>
  </si>
  <si>
    <t>ARG</t>
  </si>
  <si>
    <t>ARM</t>
  </si>
  <si>
    <t>AUS</t>
  </si>
  <si>
    <t>BEL</t>
  </si>
  <si>
    <t>BEN</t>
  </si>
  <si>
    <t>BOL</t>
  </si>
  <si>
    <t>BRA</t>
  </si>
  <si>
    <t>CAN</t>
  </si>
  <si>
    <t>DZA</t>
  </si>
  <si>
    <t>AGO</t>
  </si>
  <si>
    <t>ATG</t>
  </si>
  <si>
    <t>AZE</t>
  </si>
  <si>
    <t>BHS</t>
  </si>
  <si>
    <t>BHR</t>
  </si>
  <si>
    <t>BGD</t>
  </si>
  <si>
    <t>BRB</t>
  </si>
  <si>
    <t>BLZ</t>
  </si>
  <si>
    <t>BTN</t>
  </si>
  <si>
    <t>BIH</t>
  </si>
  <si>
    <t>BWA</t>
  </si>
  <si>
    <t>BRN</t>
  </si>
  <si>
    <t>BGR</t>
  </si>
  <si>
    <t>BFA</t>
  </si>
  <si>
    <t>MMR</t>
  </si>
  <si>
    <t>BDI</t>
  </si>
  <si>
    <t>KHM</t>
  </si>
  <si>
    <t>CMR</t>
  </si>
  <si>
    <t>CAF</t>
  </si>
  <si>
    <t>TCD</t>
  </si>
  <si>
    <t>CHL</t>
  </si>
  <si>
    <t>COL</t>
  </si>
  <si>
    <t>COM</t>
  </si>
  <si>
    <t>COG</t>
  </si>
  <si>
    <t>CRI</t>
  </si>
  <si>
    <t>CUB</t>
  </si>
  <si>
    <t>CYP</t>
  </si>
  <si>
    <t>DNK</t>
  </si>
  <si>
    <t>COD</t>
  </si>
  <si>
    <t>DJI</t>
  </si>
  <si>
    <t>DMA</t>
  </si>
  <si>
    <t>DOM</t>
  </si>
  <si>
    <t>ECU</t>
  </si>
  <si>
    <t>EGY</t>
  </si>
  <si>
    <t>SLV</t>
  </si>
  <si>
    <t>CIV</t>
  </si>
  <si>
    <t>ERI</t>
  </si>
  <si>
    <t>EST</t>
  </si>
  <si>
    <t>ETH</t>
  </si>
  <si>
    <t>FJI</t>
  </si>
  <si>
    <t>PHL</t>
  </si>
  <si>
    <t>FIN</t>
  </si>
  <si>
    <t>ARE</t>
  </si>
  <si>
    <t>FRA</t>
  </si>
  <si>
    <t>GAB</t>
  </si>
  <si>
    <t>GMB</t>
  </si>
  <si>
    <t>GEO</t>
  </si>
  <si>
    <t>GHA</t>
  </si>
  <si>
    <t>GRD</t>
  </si>
  <si>
    <t>VCT</t>
  </si>
  <si>
    <t>GRC</t>
  </si>
  <si>
    <t>GTM</t>
  </si>
  <si>
    <t>GIN</t>
  </si>
  <si>
    <t>GNB</t>
  </si>
  <si>
    <t>GUY</t>
  </si>
  <si>
    <t>HTI</t>
  </si>
  <si>
    <t>HND</t>
  </si>
  <si>
    <t>BLR</t>
  </si>
  <si>
    <t>IND</t>
  </si>
  <si>
    <t>IDN</t>
  </si>
  <si>
    <t>IRQ</t>
  </si>
  <si>
    <t>IRN</t>
  </si>
  <si>
    <t>IRL</t>
  </si>
  <si>
    <t>ISL</t>
  </si>
  <si>
    <t>ISR</t>
  </si>
  <si>
    <t>ITA</t>
  </si>
  <si>
    <t>JAM</t>
  </si>
  <si>
    <t>JPN</t>
  </si>
  <si>
    <t>JOR</t>
  </si>
  <si>
    <t>CPV</t>
  </si>
  <si>
    <t>KAZ</t>
  </si>
  <si>
    <t>KEN</t>
  </si>
  <si>
    <t>CHN</t>
  </si>
  <si>
    <t>KGZ</t>
  </si>
  <si>
    <t>KIR</t>
  </si>
  <si>
    <t>HRV</t>
  </si>
  <si>
    <t>KWT</t>
  </si>
  <si>
    <t>LAO</t>
  </si>
  <si>
    <t>LSO</t>
  </si>
  <si>
    <t>LVA</t>
  </si>
  <si>
    <t>LBN</t>
  </si>
  <si>
    <t>LBR</t>
  </si>
  <si>
    <t>LBY</t>
  </si>
  <si>
    <t>LIE</t>
  </si>
  <si>
    <t>LTU</t>
  </si>
  <si>
    <t>LUX</t>
  </si>
  <si>
    <t>MDG</t>
  </si>
  <si>
    <t>MKD</t>
  </si>
  <si>
    <t>MWI</t>
  </si>
  <si>
    <t>MYS</t>
  </si>
  <si>
    <t>MDV</t>
  </si>
  <si>
    <t>MLI</t>
  </si>
  <si>
    <t>MLT</t>
  </si>
  <si>
    <t>MAR</t>
  </si>
  <si>
    <t>MHL</t>
  </si>
  <si>
    <t>MRT</t>
  </si>
  <si>
    <t>MUS</t>
  </si>
  <si>
    <t>MEX</t>
  </si>
  <si>
    <t>FSM</t>
  </si>
  <si>
    <t>MDA</t>
  </si>
  <si>
    <t>MCO</t>
  </si>
  <si>
    <t>MNG</t>
  </si>
  <si>
    <t>MOZ</t>
  </si>
  <si>
    <t>NAM</t>
  </si>
  <si>
    <t>NRU</t>
  </si>
  <si>
    <t>NLD</t>
  </si>
  <si>
    <t>NPL</t>
  </si>
  <si>
    <t>NZL</t>
  </si>
  <si>
    <t>NIC</t>
  </si>
  <si>
    <t>NER</t>
  </si>
  <si>
    <t>NGA</t>
  </si>
  <si>
    <t>PRK</t>
  </si>
  <si>
    <t>NOR</t>
  </si>
  <si>
    <t>OMN</t>
  </si>
  <si>
    <t>PAK</t>
  </si>
  <si>
    <t>PLW</t>
  </si>
  <si>
    <t>PSE</t>
  </si>
  <si>
    <t>PAN</t>
  </si>
  <si>
    <t>PNG</t>
  </si>
  <si>
    <t>PRY</t>
  </si>
  <si>
    <t>PER</t>
  </si>
  <si>
    <t>POL</t>
  </si>
  <si>
    <t>PRT</t>
  </si>
  <si>
    <t>QAT</t>
  </si>
  <si>
    <t>ROU</t>
  </si>
  <si>
    <t>RUS</t>
  </si>
  <si>
    <t>RWA</t>
  </si>
  <si>
    <t>SLB</t>
  </si>
  <si>
    <t>WSM</t>
  </si>
  <si>
    <t>SMR</t>
  </si>
  <si>
    <t>STP</t>
  </si>
  <si>
    <t>SAU</t>
  </si>
  <si>
    <t>CHE</t>
  </si>
  <si>
    <t>SEN</t>
  </si>
  <si>
    <t>SRB</t>
  </si>
  <si>
    <t>SYC</t>
  </si>
  <si>
    <t>SLE</t>
  </si>
  <si>
    <t>SGP</t>
  </si>
  <si>
    <t>SVK</t>
  </si>
  <si>
    <t>SVN</t>
  </si>
  <si>
    <t>SOM</t>
  </si>
  <si>
    <t>ESP</t>
  </si>
  <si>
    <t>LKA</t>
  </si>
  <si>
    <t>KAN</t>
  </si>
  <si>
    <t>LCA</t>
  </si>
  <si>
    <t>GBR</t>
  </si>
  <si>
    <t>SDN</t>
  </si>
  <si>
    <t>SUR</t>
  </si>
  <si>
    <t>SWE</t>
  </si>
  <si>
    <t>SWZ</t>
  </si>
  <si>
    <t>ZAF</t>
  </si>
  <si>
    <t>SYR</t>
  </si>
  <si>
    <t>TJK</t>
  </si>
  <si>
    <t>TWN</t>
  </si>
  <si>
    <t>TZA</t>
  </si>
  <si>
    <t>THA</t>
  </si>
  <si>
    <t>CZE</t>
  </si>
  <si>
    <t>TGO</t>
  </si>
  <si>
    <t>TON</t>
  </si>
  <si>
    <t>TTO</t>
  </si>
  <si>
    <t>TUN</t>
  </si>
  <si>
    <t>TKM</t>
  </si>
  <si>
    <t>TUV</t>
  </si>
  <si>
    <t>TUR</t>
  </si>
  <si>
    <t>DEU</t>
  </si>
  <si>
    <t>UGA</t>
  </si>
  <si>
    <t>UKR</t>
  </si>
  <si>
    <t>HUN</t>
  </si>
  <si>
    <t>URY</t>
  </si>
  <si>
    <t>UZB</t>
  </si>
  <si>
    <t>VUT</t>
  </si>
  <si>
    <t>VAT</t>
  </si>
  <si>
    <t>VEN</t>
  </si>
  <si>
    <t>VNM</t>
  </si>
  <si>
    <t>YEM</t>
  </si>
  <si>
    <t>ZMB</t>
  </si>
  <si>
    <t>ZWE</t>
  </si>
  <si>
    <t>GNQ</t>
  </si>
  <si>
    <t>AUT</t>
  </si>
  <si>
    <t>TLS</t>
  </si>
  <si>
    <t>Non-EU</t>
  </si>
  <si>
    <t>ISO 3166-1</t>
  </si>
  <si>
    <r>
      <t>Produktionsland</t>
    </r>
    <r>
      <rPr>
        <u/>
        <sz val="11"/>
        <rFont val="Calibri"/>
        <family val="2"/>
        <scheme val="minor"/>
      </rPr>
      <t xml:space="preserve"> (søg i felterne)</t>
    </r>
  </si>
  <si>
    <t>Total</t>
  </si>
  <si>
    <t>Bakke</t>
  </si>
  <si>
    <t>Bøtte</t>
  </si>
  <si>
    <t>Dåse</t>
  </si>
  <si>
    <t>Flaske</t>
  </si>
  <si>
    <t>Hætte</t>
  </si>
  <si>
    <t>Karton</t>
  </si>
  <si>
    <t>Låg</t>
  </si>
  <si>
    <t>Sleeve</t>
  </si>
  <si>
    <t>Æske</t>
  </si>
  <si>
    <t>Sorteres som plast</t>
  </si>
  <si>
    <t>Sorteres som pap</t>
  </si>
  <si>
    <t>Sorteres som papir</t>
  </si>
  <si>
    <t>Sorteres som restaffald</t>
  </si>
  <si>
    <t>Sorteres som metal</t>
  </si>
  <si>
    <t>Pap</t>
  </si>
  <si>
    <t>Papir</t>
  </si>
  <si>
    <t>PEFC</t>
  </si>
  <si>
    <t>Sorteres som glas</t>
  </si>
  <si>
    <t>Emballagedel 1: navn</t>
  </si>
  <si>
    <t>Emballagedel 1: vægt</t>
  </si>
  <si>
    <t>Emballagedel 1: Sortering</t>
  </si>
  <si>
    <t>Emballagedel 1: Land 1</t>
  </si>
  <si>
    <t>Emballagedel 1: Land 2</t>
  </si>
  <si>
    <t>Emballagedel 1: Land 3</t>
  </si>
  <si>
    <t>Emballagedel 1: Land 4</t>
  </si>
  <si>
    <t>Emballagedel 1: Land 5</t>
  </si>
  <si>
    <t>Paper</t>
  </si>
  <si>
    <t>Allergener</t>
  </si>
  <si>
    <t>I recept</t>
  </si>
  <si>
    <t>Spor af</t>
  </si>
  <si>
    <t>In recipe</t>
  </si>
  <si>
    <t>Tarces of</t>
  </si>
  <si>
    <t>Dyrevelfærdsmærket</t>
  </si>
  <si>
    <t>Antal hjerter</t>
  </si>
  <si>
    <t>Anbefalet af dyrenes beskyttelse</t>
  </si>
  <si>
    <t>Fully Segregated (SG)</t>
  </si>
  <si>
    <t>Mass Balance (MB)</t>
  </si>
  <si>
    <t>Book and Claim</t>
  </si>
  <si>
    <t>Dansk vegetarisk forening</t>
  </si>
  <si>
    <t>RSPO</t>
  </si>
  <si>
    <t>Certificeringsgrad (RSPO)</t>
  </si>
  <si>
    <t>Leverandør medlem RSPO</t>
  </si>
  <si>
    <t>Producentens licensnummer (RSPO)</t>
  </si>
  <si>
    <t>Samtykke til deling af data</t>
  </si>
  <si>
    <t>heraf sukkeralkoholer</t>
  </si>
  <si>
    <t>Organisk syre</t>
  </si>
  <si>
    <t>Salatrim</t>
  </si>
  <si>
    <t>Erythritol</t>
  </si>
  <si>
    <t>Kj</t>
  </si>
  <si>
    <t>Kcal</t>
  </si>
  <si>
    <t>kJ</t>
  </si>
  <si>
    <t>Til næringsfane</t>
  </si>
  <si>
    <t>Afrundet</t>
  </si>
  <si>
    <t>kJ/g</t>
  </si>
  <si>
    <t>Til supplerende næringsfane</t>
  </si>
  <si>
    <t>Til extra næringsfane</t>
  </si>
  <si>
    <t>Ekstra 1 Salatrim</t>
  </si>
  <si>
    <t>Ekstra 1 Erythritol</t>
  </si>
  <si>
    <t>Ekstra 2 Salatrim</t>
  </si>
  <si>
    <t>Ekstra 2 Erythritol</t>
  </si>
  <si>
    <t>0. - Alle kategorier af fødevarer</t>
  </si>
  <si>
    <t>0. - All categories of foods</t>
  </si>
  <si>
    <t>01. - Mejeriprodukter og mejeriproduktanaloger</t>
  </si>
  <si>
    <t>01. - Dairy products and analogues</t>
  </si>
  <si>
    <t>01.1 - Ikke-aromatiseret, pasteuriseret og steriliseret (herunder UHT-behandlet) mælk</t>
  </si>
  <si>
    <t>01.1 - Unflavoured pasteurised and sterilised (including UHT) milk</t>
  </si>
  <si>
    <t>01.2 - Ikke-aromatiserede, fermenterede mælkeprodukter, herunder naturlig ikke-aromati-seret kærnemælk (undtagen steriliseret kærnemælk), ikke varmebehandlet efter fermentering</t>
  </si>
  <si>
    <t>01.2 - Unflavoured fermented milk products, including natural unflavoured buttermilk (excluding sterilised buttermilk) non-heat-treated after fermentation</t>
  </si>
  <si>
    <t>01.3 - Ikke-aromatiserede, fermenterede mælkeprodukter, varmebehandlet efter fermente-ring</t>
  </si>
  <si>
    <t>01.3 - Unflavoured fermented milk products, heat-treated after fermentation</t>
  </si>
  <si>
    <t>01.4 - Aromatiserede, fermenterede mælkeprodukter, herunder varmebehandlede produk-ter</t>
  </si>
  <si>
    <t>01.4 - Flavoured fermented milk products including heat-treated products</t>
  </si>
  <si>
    <t>01.5 - Inddampet mælk som defineret i direktiv 2001/114/EF</t>
  </si>
  <si>
    <t>01.5 - Dehydrated milk as defined by Directive 2001/114/EC</t>
  </si>
  <si>
    <t>01.6 - Fløde og flødepulver</t>
  </si>
  <si>
    <t>01.6 - Cream and cream powder</t>
  </si>
  <si>
    <t>01.6.1 - Ikke-aromatiseret, pasteuriseret fløde (undtagen fedtreduceret fløde)</t>
  </si>
  <si>
    <t>01.6.1 - Unflavoured pasteurised cream (excluding reduced fat creams)</t>
  </si>
  <si>
    <t>01.6.2 - Ikke-aromatiserede, fermenterede flødeprodukter med levende mikroorganismer og substitutionsprodukter med et fedtindhold på under 20 %</t>
  </si>
  <si>
    <t>01.6.2 - Unflavoured live fermented cream products and substitute products with a fat content of less than 20 %</t>
  </si>
  <si>
    <t>01.6.3 - Andre typer fløde</t>
  </si>
  <si>
    <t>01.6.3 - Other creams</t>
  </si>
  <si>
    <t>01.7 - Ost og osteprodukter</t>
  </si>
  <si>
    <t>01.7 - Cheese and cheese products</t>
  </si>
  <si>
    <t>01.7.1 - Umodnet ost, undtagen produkter, der er omfattet af kategori 16</t>
  </si>
  <si>
    <t>01.7.1 - Unripened cheese excluding products falling in category 16</t>
  </si>
  <si>
    <t>01.7.2 - Modnet ost</t>
  </si>
  <si>
    <t>01.7.2 - Ripened cheese</t>
  </si>
  <si>
    <t>01.7.3 - Spiselig osteskorpe</t>
  </si>
  <si>
    <t>01.7.3 - Edible cheese rind</t>
  </si>
  <si>
    <t>01.7.4 - Valleost</t>
  </si>
  <si>
    <t>01.7.4 - Whey cheese</t>
  </si>
  <si>
    <t>01.7.5 - Smelteost</t>
  </si>
  <si>
    <t>01.7.5 - Processed cheese</t>
  </si>
  <si>
    <t>01.7.6 - Osteprodukter (undtagen produkter, der er omfattet af kategori 16)</t>
  </si>
  <si>
    <t>01.7.6 - Cheese products (excluding products falling in category 16)</t>
  </si>
  <si>
    <t>01.8 - Mejeriproduktanaloger, herunder »beverage whiteners«</t>
  </si>
  <si>
    <t>01.8 - Dairy analogues, including beverage whiteners</t>
  </si>
  <si>
    <t>02. - Fedtstoffer og olier samt fedt- og olieemulsioner</t>
  </si>
  <si>
    <t>02. - Fats and oils and fat and oil emulsions</t>
  </si>
  <si>
    <t>02.1 - Fedtstoffer og olier, der i det væsentlige er vandfrie (undtagen vandfrit mælkefedt)</t>
  </si>
  <si>
    <t>02.1 - Fats and oils essentially free from water (excluding anhydrous milkfat)</t>
  </si>
  <si>
    <t>02.2 - Fedt- og olieemulsioner primært af typen vand i olie</t>
  </si>
  <si>
    <t>02.2 - Fat and oil emulsions mainly of type water-in-oil</t>
  </si>
  <si>
    <t>02.2.1 - Smør og koncentreret smør samt smørolie og vandfrit mælkefedt</t>
  </si>
  <si>
    <t>02.2.1 - Butter and concentrated butter and butter oil and anhydrous milkfat</t>
  </si>
  <si>
    <t>02.2.2 - Andre fedt- og olieemulsioner, herunder smørbare fedtstoffer, jf. definitionerne i forordning (EF) nr. 1234/2007, og flydende emulsioner</t>
  </si>
  <si>
    <t>02.2.2 - Other fat and oil emulsions including spreads as defined by Regulation (EC) No 1234/2007 and liquid emulsions</t>
  </si>
  <si>
    <t>02.3 - Smøremiddel af vegetabilsk olie i sprayform til pander, plader og forme</t>
  </si>
  <si>
    <t>02.3 - Vegetable oil pan spray</t>
  </si>
  <si>
    <t>03. - Konsumis</t>
  </si>
  <si>
    <t>03. - Edible ices</t>
  </si>
  <si>
    <t>04. - Frugt og grøntsager</t>
  </si>
  <si>
    <t>04. - Fruit and vegetables</t>
  </si>
  <si>
    <t>04.1 - Uforarbejdede frugter og grøntsager</t>
  </si>
  <si>
    <t>04.1 - Unprocessed fruit and vegetables</t>
  </si>
  <si>
    <t>04.1.1 - Hele friske frugter og grøntsager</t>
  </si>
  <si>
    <t>04.1.1 - Entire fresh fruit and vegetables</t>
  </si>
  <si>
    <t>04.1.2 - Frugt og grøntsager, skrællet, overskåret, findelt</t>
  </si>
  <si>
    <t>04.1.2 - Peeled, cut and shredded fruit and vegetables</t>
  </si>
  <si>
    <t>04.1.3 - Frosne frugter og grøntsager</t>
  </si>
  <si>
    <t>04.1.3 - Frozen fruit and vegetables</t>
  </si>
  <si>
    <t>04.2 - Forarbejdede frugter og grøntsager</t>
  </si>
  <si>
    <t>04.2 - Processed fruit and vegetables</t>
  </si>
  <si>
    <t>04.2.1 - Tørrede frugter og grøntsager</t>
  </si>
  <si>
    <t>04.2.1 - Dried fruit and vegetables</t>
  </si>
  <si>
    <t>04.2.2 - Frugt og grøntsager i eddike, olie eller saltlage</t>
  </si>
  <si>
    <t>04.2.2 - Fruit and vegetables in vinegar, oil, or brine</t>
  </si>
  <si>
    <t>04.2.3 - Frugt og grøntsager på dåse eller i glas</t>
  </si>
  <si>
    <t>04.2.3 - Canned or bottled fruit and vegetables</t>
  </si>
  <si>
    <t>04.2.4 - Tilberedninger af frugt og grøntsager, undtagen produkter, der er omfattet af kategori 5.4</t>
  </si>
  <si>
    <t>04.2.4 - Fruit and vegetable preparations, excluding products covered by 5.4</t>
  </si>
  <si>
    <t>04.2.4.1 - Tilberedninger af frugt og grøntsager, undtagen kompot</t>
  </si>
  <si>
    <t>04.2.4.1 - Fruit and vegetable preparations excluding compote</t>
  </si>
  <si>
    <t>04.2.4.2 - Kompot, undtagen produkter, der er omfattet af kategori 16</t>
  </si>
  <si>
    <t>04.2.4.2 - Compote, excluding products covered by category 16</t>
  </si>
  <si>
    <t>04.2.5 - Syltetøj, gelé og marmelade og lignende produkter</t>
  </si>
  <si>
    <t>04.2.5 - Jam, jellies and marmalades and similar products</t>
  </si>
  <si>
    <t>04.2.5.1 - Marmelade ekstra og gelé ekstra som defineret i direktiv 2001/113/EF</t>
  </si>
  <si>
    <t>04.2.5.1 - Extra jam and extra jelly as defined by Directive 2001/113/EC</t>
  </si>
  <si>
    <t>04.2.5.2 - Syltetøj, gelé og marmelade og kastanjecreme, jf. definitionerne i direktiv 2001/ 113/EF</t>
  </si>
  <si>
    <t>04.2.5.2 - Jam, jellies and marmalades and sweetened chestnut puree as defined by Directive 2001/113/EC</t>
  </si>
  <si>
    <t>04.2.5.3 - Andre lignende smørbare frugt- eller grøntsagsprodukter</t>
  </si>
  <si>
    <t>04.2.5.3 - Other similar fruit or vegetable spreads</t>
  </si>
  <si>
    <t>04.2.5.4 - Nøddesmør og andre smørbare nøddeprodukter</t>
  </si>
  <si>
    <t>04.2.5.4 - Nut butters and nut spreads</t>
  </si>
  <si>
    <t>04.2.6 - Forarbejdede kartoffelprodukter</t>
  </si>
  <si>
    <t>04.2.6 - Processed potato products</t>
  </si>
  <si>
    <t>05. - Konfektureprodukter</t>
  </si>
  <si>
    <t>05. - Confectionery</t>
  </si>
  <si>
    <t>05.1 - Kakao- og chokoladevarer, der er omfattet af direktiv 2000/36/EF</t>
  </si>
  <si>
    <t>05.1 - Cocoa and chocolate products as covered by Directive 2000/36/EC</t>
  </si>
  <si>
    <t>05.2 - Andre konfektureprodukter, herunder mikropastiller til at give frisk ånde</t>
  </si>
  <si>
    <t>05.2 - Other confectionery including breath refreshening microsweets</t>
  </si>
  <si>
    <t>05.3 - Tyggegummi</t>
  </si>
  <si>
    <t>05.3 - Chewing gum</t>
  </si>
  <si>
    <t>05.4 - Pynt, overtræk og fyld, undtagen fyld på basis af frugt omfattet af kategori 4.2.4</t>
  </si>
  <si>
    <t>05.4 - Decorations, coatings and fillings, except fruit based fillings covered by category 4.2.4</t>
  </si>
  <si>
    <t>06. - Cerealier og cerealieprodukter</t>
  </si>
  <si>
    <t>06. - Cereals and cereal products</t>
  </si>
  <si>
    <t>06.1 - Hele eller knækkede korn samt korn i flager</t>
  </si>
  <si>
    <t>06.1 - Whole, broken, or flaked grain</t>
  </si>
  <si>
    <t>06.2 - Mel og andre formalede produkter samt stivelse</t>
  </si>
  <si>
    <t>06.2 - Flours and other milled products and starches</t>
  </si>
  <si>
    <t>06.2.1 - Mel</t>
  </si>
  <si>
    <t>06.2.1 - Flours</t>
  </si>
  <si>
    <t>06.2.2 - Stivelse</t>
  </si>
  <si>
    <t>06.2.2 - Starches</t>
  </si>
  <si>
    <t>06.3 - Morgenmadscerealier</t>
  </si>
  <si>
    <t>06.3 - Breakfast cereals</t>
  </si>
  <si>
    <t>06.4 - Pastaprodukter</t>
  </si>
  <si>
    <t>06.4 - Pasta</t>
  </si>
  <si>
    <t>06.4.1 - Frisk pasta</t>
  </si>
  <si>
    <t>06.4.1 - Fresh pasta</t>
  </si>
  <si>
    <t>06.4.2 - Tørpasta</t>
  </si>
  <si>
    <t>06.4.2 - Dry pasta</t>
  </si>
  <si>
    <t>06.4.3 - Friske, forkogte pastaprodukter</t>
  </si>
  <si>
    <t>06.4.3 - Fresh pre-cooked pasta</t>
  </si>
  <si>
    <t>06.4.4 - Kartoffelgnocchi</t>
  </si>
  <si>
    <t>06.4.4 - Potato gnocchi</t>
  </si>
  <si>
    <t>06.4.5 - Fyld til pasta (ravioli og lignende)</t>
  </si>
  <si>
    <t>06.4.5 - Fillings of stuffed pasta (ravioli and similar)</t>
  </si>
  <si>
    <t>06.5 - Nudler</t>
  </si>
  <si>
    <t>06.5 - Noodles</t>
  </si>
  <si>
    <t>06.6 - Flydende dej (battere)</t>
  </si>
  <si>
    <t>06.6 - Batters</t>
  </si>
  <si>
    <t>06.7 - Forkogte eller forarbejdede cerealier</t>
  </si>
  <si>
    <t>06.7 - Pre-cooked or processed cereals</t>
  </si>
  <si>
    <t>07. - Bagværk</t>
  </si>
  <si>
    <t>07. - Bakery wares</t>
  </si>
  <si>
    <t>07.1 - Brød, boller og rundstykker</t>
  </si>
  <si>
    <t>07.1 - Bread and rolls</t>
  </si>
  <si>
    <t>07.1.1 - Brød, udelukkende tilberedt af ingredienserne hvedemel, vand, gær eller surdej samt salt</t>
  </si>
  <si>
    <t>07.1.1 - Bread prepared solely with the following ingredients: wheat flour, water, yeast or leaven, salt</t>
  </si>
  <si>
    <t>07.1.2 - Pain courant français, friss búzakenyér, fehér és félbarna kenyerek</t>
  </si>
  <si>
    <t>07.1.2 - Pain courant français; Friss búzakenyér, fehér és félbarna kenyerek</t>
  </si>
  <si>
    <t>07.2 - Finere bagværk</t>
  </si>
  <si>
    <t>07.2 - Fine bakery wares</t>
  </si>
  <si>
    <t>08.1 - Fersk kød, undtagen tilberedt kød som defineret i forordning (EF) nr. 853/2004</t>
  </si>
  <si>
    <t>08.1 - Fresh meat, excluding meat preparations as defined by Regulation (EC) No 853/ 2004</t>
  </si>
  <si>
    <t>08.2 - Tilberedt kød som defineret i forordning (EF) nr. 853/2004</t>
  </si>
  <si>
    <t>08.2 - Meat preparations as defined by Regulation (EC) No 853/2004</t>
  </si>
  <si>
    <t>08.3 - Kødprodukter</t>
  </si>
  <si>
    <t>08.3 - Meat products</t>
  </si>
  <si>
    <t>08.3.1 - Ikke-varmebehandlede kødprodukter</t>
  </si>
  <si>
    <t>08.3.1 - Non-heat-treated meat products</t>
  </si>
  <si>
    <t>08.3.2 - Varmebehandlede kødprodukter</t>
  </si>
  <si>
    <t>08.3.2 - Heat-treated meat products</t>
  </si>
  <si>
    <t>08.3.3 - Tarme samt overtræk og pynt til kød</t>
  </si>
  <si>
    <t>08.3.3 - Casings and coatings and decorations for meat</t>
  </si>
  <si>
    <t>08.3.4 - Traditionelt saltede kødprodukter, der er omfattet af særlige bestemmelser vedrørende nitritter og nitrater</t>
  </si>
  <si>
    <t>08.3.4 - Traditionally cured meat products with specific provisions concerning nitrites and nitrates</t>
  </si>
  <si>
    <t>08.3.4.1 - Traditionelt kummesaltede produkter (kødprodukter saltet ved nedsænkning i en saltopløsning, der indeholder salt, nitritter og/eller nitrater og andre bestanddele)</t>
  </si>
  <si>
    <t>08.3.4.1 - Traditional immersion cured products (Meat products cured by immersion in a curing solution containing nitrites and/or nitrates, salt and other components)</t>
  </si>
  <si>
    <t>08.3.4.2 - Traditionelt tørsaltede kødprodukter (tørsaltningsprocessen indebærer tør påføring af en saltblanding, der indeholder salt, nitritter og/eller nitrater og andre bestand-dele, på kødets overflade, fulgt af en stabiliserings-/modningstid)</t>
  </si>
  <si>
    <t>08.3.4.2 - Traditional dry cured products. (Dry curing process involves dry application of curing mixture containing nitrites and/or nitrates, salt and other components to the surface of the meat followed by a period of stabilisation/maturation)</t>
  </si>
  <si>
    <t>08.3.4.3 - Andre traditionelt tørsaltede kødprodukter (kummesaltning og tørsaltning, der er anvendt i kombination, eller når nitrit og/eller nitrat indgår i et sammensat produkt, eller når saltopløsningen indsprøjtes i produktet inden kogning)</t>
  </si>
  <si>
    <t>08.3.4.3 - Other traditionally cured products. (Immersion and dry cured processes used in combination or where nitrite and/or nitrate is included in a compound product or where the curing solution is injected into the product prior to cooking)</t>
  </si>
  <si>
    <t>09. - Fisk og fiskevarer</t>
  </si>
  <si>
    <t>09. - Fish and fisheries products</t>
  </si>
  <si>
    <t>09.1 - Uforarbejdede fisk og fiskevarer</t>
  </si>
  <si>
    <t>09.1 - Unprocessed fish and fisheries products</t>
  </si>
  <si>
    <t>09.1.1 - Uforarbejdede fisk</t>
  </si>
  <si>
    <t>09.1.1 - Unprocessed fish</t>
  </si>
  <si>
    <t>09.1.2 - Uforarbejdede bløddyr og krebsdyr</t>
  </si>
  <si>
    <t>09.1.2 - Unprocessed molluscs and crustaceans</t>
  </si>
  <si>
    <t>09.2 - Forarbejdede fisk og fiskevarer, herunder bløddyr og krebsdyr</t>
  </si>
  <si>
    <t>09.2 - Processed fish and fishery products including mollusks and crustaceans</t>
  </si>
  <si>
    <t>09.3 - Fiskerogn</t>
  </si>
  <si>
    <t>09.3 - Fish roe</t>
  </si>
  <si>
    <t>10. - Æg og ægprodukter</t>
  </si>
  <si>
    <t>10. - Eggs and egg products</t>
  </si>
  <si>
    <t>10.1 - Uforarbejdede æg</t>
  </si>
  <si>
    <t>10.1 - Unprocessed eggs</t>
  </si>
  <si>
    <t>10.2 - Forarbejdede æg og ægprodukter</t>
  </si>
  <si>
    <t>10.2 - Processed eggs and egg products</t>
  </si>
  <si>
    <t>11. - Sukker, sirup, honning og sødestoffer til bordbrug</t>
  </si>
  <si>
    <t>11. - Sugars, syrups, honey and table-top sweeteners</t>
  </si>
  <si>
    <t>11.1 - Sukker og sirup som defineret i direktiv 2001/111/EF</t>
  </si>
  <si>
    <t>11.1 - Sugars and syrups as defined by Directive 2001/111/EC</t>
  </si>
  <si>
    <t>11.2 - Andre former for sukker og sirup</t>
  </si>
  <si>
    <t>11.2 - Other sugars and syrups</t>
  </si>
  <si>
    <t>11.3 - Honning som defineret i direktiv 2001/110/EF</t>
  </si>
  <si>
    <t>11.3 - Honey as defined in Directive 2001/110/EC</t>
  </si>
  <si>
    <t>11.4 - Sødestoffer til bordbrug</t>
  </si>
  <si>
    <t>11.4 - Table-top sweeteners</t>
  </si>
  <si>
    <t>11.4.1 - Sødestoffer til bordbrug i flydende form</t>
  </si>
  <si>
    <t>11.4.1 - Table-top sweeteners in liquid form</t>
  </si>
  <si>
    <t>11.4.2 - Sødestoffer til bordbrug i pulverform</t>
  </si>
  <si>
    <t>11.4.2 - Table-top sweeteners in powder form</t>
  </si>
  <si>
    <t>11.4.3 - Sødestoffer til bordbrug i tabletform</t>
  </si>
  <si>
    <t>11.4.3 - Table-top sweeteners in tablets</t>
  </si>
  <si>
    <t>12. - Salt, krydderier, supper, saucer, salater og proteinprodukter</t>
  </si>
  <si>
    <t>12. - Salts, spices, soups, sauces, salads and protein products</t>
  </si>
  <si>
    <t>12.1 - Salt og erstatninger herfor</t>
  </si>
  <si>
    <t>12.1 - Salt and salt substitutes</t>
  </si>
  <si>
    <t>12.1.1 - Salt</t>
  </si>
  <si>
    <t>12.1.2 - Salterstatninger</t>
  </si>
  <si>
    <t>12.1.2 - Salt substitutes</t>
  </si>
  <si>
    <t>12.2 - Urter, krydderier og smagspræparater</t>
  </si>
  <si>
    <t>12.2 - Herbs, spices, seasonings</t>
  </si>
  <si>
    <t>12.2.1 - Urter og krydderier</t>
  </si>
  <si>
    <t>12.2.1 - Herbs and spices</t>
  </si>
  <si>
    <t>12.2.2 - Smagspræparater</t>
  </si>
  <si>
    <t>12.2.2 - Seasonings and condiments</t>
  </si>
  <si>
    <t>12.3 - Eddike og fortyndet eddikesyre (fortyndet med vand til 4-30 % vol.)</t>
  </si>
  <si>
    <t>12.3 - Vinegars and diluted acetic acid (diluted with water to 4-30 % by volume)</t>
  </si>
  <si>
    <t>12.4 - Sennep</t>
  </si>
  <si>
    <t>12.4 - Mustard</t>
  </si>
  <si>
    <t>12.5 - Suppe og bouillon</t>
  </si>
  <si>
    <t>12.5 - Soups and broths</t>
  </si>
  <si>
    <t>12.6 - Saucer</t>
  </si>
  <si>
    <t>12.6 - Sauces</t>
  </si>
  <si>
    <t>12.7 - Salater og krydderibaseret smørepålæg</t>
  </si>
  <si>
    <t>12.7 - Salads and savoury based sandwich spreads</t>
  </si>
  <si>
    <t>12.8 - Gær og gærprodukter</t>
  </si>
  <si>
    <t>12.8 - Yeast and yeast products</t>
  </si>
  <si>
    <t>12.9 - Proteinprodukter, undtagen produkter, der er omfattet af kategori 1.8</t>
  </si>
  <si>
    <t>12.9 - Protein products, excluding products covered in category 1.8</t>
  </si>
  <si>
    <t>13. - Fødevarer bestemt til særlig ernæring som defineret i direktiv 2009/39/EF</t>
  </si>
  <si>
    <t>13. - Foods intended for particular nutritional uses as defined by Directive 2009/39/ EC</t>
  </si>
  <si>
    <t>13.1 - Fødevarer til spædbørn og småbørn</t>
  </si>
  <si>
    <t>13.1 - Foods for infants and young children</t>
  </si>
  <si>
    <t>13.1.1 - Modermælkserstatninger som defineret i Kommissionens direktiv 2006/141/EF ( 1 )</t>
  </si>
  <si>
    <t>13.1.1 - Infant formulae as defined by Commission Directive 2006/141/EC ( 1 )</t>
  </si>
  <si>
    <t>13.1.2 - Tilskudsblandinger som defineret i direktiv 2006/141/EF</t>
  </si>
  <si>
    <t>13.1.2 - Follow-on formulae as defined by Directive 2006/141/EC</t>
  </si>
  <si>
    <t>13.1.3 - Forarbejdede fødevarer baseret på cerealier og babymad til spædbørn og småbørn, jf. definitionerne i Kommissionens direktiv 2006/125/EF ( 2 )</t>
  </si>
  <si>
    <t>13.1.3 - Processed cereal-based foods and baby foods for infants and young children as defined by Commission Directive 2006/125/EC ( 2 )</t>
  </si>
  <si>
    <t>13.1.4 - Andre fødevarer til småbørn</t>
  </si>
  <si>
    <t>13.1.4 - Other foods for young children</t>
  </si>
  <si>
    <t>13.1.5 - Diætpræparater til særlige medicinske formål til spædbørn og småbørn, jf. defini-tionerne i Kommissionens direktiv 1999/21/EF ( 3 ), og specialprodukter til spæd-børn</t>
  </si>
  <si>
    <t>13.1.5 - Dietary foods for infants and young children for special medical purposes as defined by Commission Directive 1999/21/EC ( 3 ) and special formulae for infants</t>
  </si>
  <si>
    <t>13.1.5.1 - Diætpræparater til særlige medicinske formål til spædbørn og specialmodermælk-serstatninger og -tilskudsblandinger</t>
  </si>
  <si>
    <t>13.1.5.1 - Dietary foods for infants for special medical purposes and special formulae for infants</t>
  </si>
  <si>
    <t>13.1.5.2 - Diætpræparater til særlige medicinske formål til babyer og småbørn, jf. definitio-nerne i direktiv 1999/21/EF</t>
  </si>
  <si>
    <t>13.1.5.2 - Dietary foods for babies and young children for special medical purposes as defined in Directive 1999/21/EC</t>
  </si>
  <si>
    <t>13.2 - Diætpræparater til særlige medicinske formål som defineret i direktiv 1999/21/EF (undtagen produkter i fødevarekategori 13.1.5)</t>
  </si>
  <si>
    <t>13.2 - Dietary foods for special medical purposes defined in Directive 1999/21/EC (excluding products from food category 13.1.5)</t>
  </si>
  <si>
    <t>13.3 - Slankekostprodukter beregnet til at erstatte hele den daglige fødeindtagelse eller et enkelt måltid (hele den daglige kost eller dele af den)</t>
  </si>
  <si>
    <t>13.3 - Dietary foods for weight control diets intended to replace total daily food intake or an individual meal (the whole or part of the total daily diet)</t>
  </si>
  <si>
    <t>13.4 - Fødevarer, der er egnede til personer med glutenintolerans, jf. definitionerne i Kommissionens forordning (EF) nr. 41/2009 ( 4 )</t>
  </si>
  <si>
    <t>13.4 - Foods suitable for people intolerant to gluten as defined by Commission Regulation (EC) No 41/2009 ( 4 )</t>
  </si>
  <si>
    <t>14. - Drikkevarer</t>
  </si>
  <si>
    <t>14. - Beverages</t>
  </si>
  <si>
    <t>14.1 - Ikke-alkoholholdige drikkevarer</t>
  </si>
  <si>
    <t>14.1 - Non-alcoholic beverages</t>
  </si>
  <si>
    <t>14.1.1 - Vand, herunder naturligt mineralvand som defineret i direktiv 2009/54/EF samt kildevand og alle andre former for vand på flaske eller emballeret på anden vis</t>
  </si>
  <si>
    <t>14.1.1 - Water, including natural mineral water as defined in Directive 2009/54/EC and spring water and all other bottled or packed waters</t>
  </si>
  <si>
    <t>14.1.2 - Frugtsaft som defineret i direktiv 2001/112/EF samt grøntsagssaft</t>
  </si>
  <si>
    <t>14.1.2 - Fruit juices as defined by Directive 2001/112/EC and vegetable juices</t>
  </si>
  <si>
    <t>14.1.3 - Frugtnektar som defineret i direktiv 2001/112/EF samt grøntsagsnektar og lignende produkter</t>
  </si>
  <si>
    <t>14.1.3 - Fruit nectars as defined by Directive 2001/112/EC and vegetable nectars and similar products</t>
  </si>
  <si>
    <t>14.1.4 - Aromatiserede drikkevarer</t>
  </si>
  <si>
    <t>14.1.4 - Flavoured drinks</t>
  </si>
  <si>
    <t>14.1.5 - Kaffe, te, urte- og frugtte og cikorie; ekstrakter af te, urte- og frugtte og cikorie; te- , plante-, frugt- og cerealietilberedninger til urtete samt blandinger og instantblan-dinger af disse produkter</t>
  </si>
  <si>
    <t>14.1.5 - Coffee, tea, herbal and fruit infusions, chicory; tea, herbal and fruit infusions and chicory extracts; tea, plant, fruit and cereal preparations for infusions, as well as mixes and instant mixes of these products</t>
  </si>
  <si>
    <t>14.1.5.1 - Kaffe og kaffeekstrakter</t>
  </si>
  <si>
    <t>14.1.5.1 - Coffee, coffee extracts</t>
  </si>
  <si>
    <t>14.1.5.2 - Andre varer</t>
  </si>
  <si>
    <t>14.1.5.2 - Other</t>
  </si>
  <si>
    <t>14.2 - Alkoholholdige drikkevarer, også tilsvarende drikkevarer uden alkohol eller med lavt alkoholindhold</t>
  </si>
  <si>
    <t>14.2 - Alcoholic beverages, including alcohol-free and low-alcohol counterparts</t>
  </si>
  <si>
    <t>14.2.1 - Øl og maltbaserede drikkevarer</t>
  </si>
  <si>
    <t>14.2.1 - Beer and malt beverages</t>
  </si>
  <si>
    <t>14.2.2 - Vin og andre produkter som defineret i forordning (EF) nr. 1234/2007 samt alkoholfrie produkter</t>
  </si>
  <si>
    <t>14.2.2 - Wine and other products defined by Regulation (EEC) No 1234/2007, and alcohol-free counterparts</t>
  </si>
  <si>
    <t>14.2.3 - Æblecider og pærecider</t>
  </si>
  <si>
    <t>14.2.3 - Cider and perry</t>
  </si>
  <si>
    <t>14.2.4 - Frugtvin og Made wine</t>
  </si>
  <si>
    <t>14.2.4 - Fruit wine and made wine</t>
  </si>
  <si>
    <t>14.2.5 - Mjød</t>
  </si>
  <si>
    <t>14.2.5 - Mead</t>
  </si>
  <si>
    <t>14.2.6 - Spiritus som defineret i forordning (EF) nr. 110/2008</t>
  </si>
  <si>
    <t>14.2.6 - Spirit drinks as defined in Regulation (EC) No 110/2008</t>
  </si>
  <si>
    <t>14.2.7 - Aromatiserede vinbaserede produkter, jf. definitionerne i forordning (EØF) nr. 1601/91</t>
  </si>
  <si>
    <t>14.2.7 - Aromatised wine-based products as defined by Regulation (EEC) No 1601/91</t>
  </si>
  <si>
    <t>14.2.7.1 - Aromatiserede vine</t>
  </si>
  <si>
    <t>14.2.7.1 - Aromatised wines</t>
  </si>
  <si>
    <t>14.2.7.2 - Aromatiserede vinbaserede drikkevarer</t>
  </si>
  <si>
    <t>14.2.7.2 - Aromatised wine-based drinks</t>
  </si>
  <si>
    <t>14.2.7.3 - Aromatiserede cocktails af vinprodukter</t>
  </si>
  <si>
    <t>14.2.7.3 - Aromatised wine-product cocktails</t>
  </si>
  <si>
    <t>14.2.8 - Andre alkoholholdige drikkevarer, herunder blandinger af alkoholholdige drikke-varer og ikke-alkoholholdige drikkevarer samt brændevin med et alkoholindhold på under 15 %</t>
  </si>
  <si>
    <t>14.2.8 - Other alcoholic drinks including mixtures of alcoholic drinks with non-alcoholic drinks and spirits with less than 15 % of alcohol</t>
  </si>
  <si>
    <t>15. - Spiseklare snacks</t>
  </si>
  <si>
    <t>15. - Ready-to-eat savouries and snacks</t>
  </si>
  <si>
    <t>15.1 - Snacks på basis af kartofler, cerealier, mel eller stivelse</t>
  </si>
  <si>
    <t>15.1 - Potato-, cereal-, flour- or starch-based snacks</t>
  </si>
  <si>
    <t>15.2 - Forarbejdede nødder</t>
  </si>
  <si>
    <t>15.2 - Processed nuts</t>
  </si>
  <si>
    <t>16. - Desserter, undtagen produkter, der er omfattet af kategori 1, 3 og 4</t>
  </si>
  <si>
    <t>16. - Desserts excluding products covered in categories 1, 3 and 4</t>
  </si>
  <si>
    <t>17. - Kosttilskud som defineret i direktiv 2002/46/EF</t>
  </si>
  <si>
    <t>17. - Food supplements as defined in Directive 2002/46/EC</t>
  </si>
  <si>
    <t>17.1 - Kosttilskud i fast form, undtagen kosttilskud til spædbørn og småbørn</t>
  </si>
  <si>
    <t>17.1 - Food supplements supplied in a solid form, excluding food supplements for infants and young children</t>
  </si>
  <si>
    <t>17.2 - Kosttilskud i flydende form, undtagen kosttilskud til spædbørn og småbørn</t>
  </si>
  <si>
    <t>17.2 - Food supplements supplied in a liquid form, excluding food supplements for infants and young children</t>
  </si>
  <si>
    <t>18. - Forarbejdede fødevarer, der ikke er omfattet af kategori 1-17, undtagen fødevarer til spædbørn og småbørn</t>
  </si>
  <si>
    <t>18. - Processed foods not covered by categories 1 to 17, excluding foods for infants and young children</t>
  </si>
  <si>
    <t>Fødevarekategori 1333/2008</t>
  </si>
  <si>
    <t>08. - Kød</t>
  </si>
  <si>
    <t>08. - Meat</t>
  </si>
  <si>
    <t>Overordnet kategori</t>
  </si>
  <si>
    <t>Buræg</t>
  </si>
  <si>
    <t>Tilsætningstof gruppe</t>
  </si>
  <si>
    <t>Overordnet fødevarekategori</t>
  </si>
  <si>
    <t>REMA 1000 Varenr.</t>
  </si>
  <si>
    <t>Kategoriansvarlig</t>
  </si>
  <si>
    <t>Jonas Garly Sørensen</t>
  </si>
  <si>
    <t>Christina Burgsø Martens</t>
  </si>
  <si>
    <t>Torben Lund</t>
  </si>
  <si>
    <t>Soja i varen</t>
  </si>
  <si>
    <t>Oprindelse på soja i varen</t>
  </si>
  <si>
    <t>Soja i foder</t>
  </si>
  <si>
    <t>Oprindelse på soja i foder</t>
  </si>
  <si>
    <t>Kvalitet</t>
  </si>
  <si>
    <t>Sikkerhed</t>
  </si>
  <si>
    <t>Quality</t>
  </si>
  <si>
    <t>Safety</t>
  </si>
  <si>
    <t>Holdbarhed efter åbning (Kvalitet/sikkerhed)</t>
  </si>
  <si>
    <t>Ernæringsanprisninger</t>
  </si>
  <si>
    <t>Ernæringsanprisning 1:</t>
  </si>
  <si>
    <t>Ernæringsanprisning 2:</t>
  </si>
  <si>
    <t>Ernæringsanprisning 3:</t>
  </si>
  <si>
    <t>Sukkerfri</t>
  </si>
  <si>
    <t>Uden tilsat sukker</t>
  </si>
  <si>
    <t>Lavt natriumindhold / Lavt saltindhold</t>
  </si>
  <si>
    <t>Meget lavt natriumindhold / Meget lavt saltindhold</t>
  </si>
  <si>
    <t>Natriumfri eller saltfri</t>
  </si>
  <si>
    <t>Ikke tilsat natrium/salt</t>
  </si>
  <si>
    <t>Fiberkilde</t>
  </si>
  <si>
    <t>Højt fiberindhold</t>
  </si>
  <si>
    <t>Proteinkilde</t>
  </si>
  <si>
    <t>Højt proteinindhold</t>
  </si>
  <si>
    <t>Højt indhold af enkeltumættet fedt</t>
  </si>
  <si>
    <t>Højt indhold af flerumættet fedt</t>
  </si>
  <si>
    <t>Højt indhold af umættet fedt</t>
  </si>
  <si>
    <t>Kilde til omega-3-fedtsyrer</t>
  </si>
  <si>
    <t>Højt indhold af omega-3-fedtsyrer</t>
  </si>
  <si>
    <t>Vitamin- og/eller mineralkilde</t>
  </si>
  <si>
    <t>Højt indhold af vitamin og/eller mineral</t>
  </si>
  <si>
    <t>Indeholder "næringsstof"</t>
  </si>
  <si>
    <t>Forøget indhold af "næringsstof"</t>
  </si>
  <si>
    <t>Reduceret indhold af "næringsstof"</t>
  </si>
  <si>
    <t>Reduceret indhold af mættet fedt</t>
  </si>
  <si>
    <t>Reduceret sukkerindhold</t>
  </si>
  <si>
    <t>Light / Let</t>
  </si>
  <si>
    <t>Naturligt / Naturlig</t>
  </si>
  <si>
    <t>Lavt energiindhold</t>
  </si>
  <si>
    <t>Energireduceret</t>
  </si>
  <si>
    <t>Energifri</t>
  </si>
  <si>
    <t>Lavt fedtindhold</t>
  </si>
  <si>
    <t>Fedtfri</t>
  </si>
  <si>
    <t>Lavt indhold af mættet fedt</t>
  </si>
  <si>
    <t>Uden mættet fedt</t>
  </si>
  <si>
    <t xml:space="preserve">Lavt sukkerindhold </t>
  </si>
  <si>
    <t>Low energy</t>
  </si>
  <si>
    <t>Energy-reduced</t>
  </si>
  <si>
    <t>Energy-free</t>
  </si>
  <si>
    <t>Low-fat</t>
  </si>
  <si>
    <t>Fat-free</t>
  </si>
  <si>
    <t>Low-saturated fat</t>
  </si>
  <si>
    <t>Saturated fat-free</t>
  </si>
  <si>
    <t>Low sugar</t>
  </si>
  <si>
    <t>Sugar-free</t>
  </si>
  <si>
    <t>With no added suger</t>
  </si>
  <si>
    <t>Low sodium/salt</t>
  </si>
  <si>
    <t>Very low sodium/salt</t>
  </si>
  <si>
    <t>Sodium-free or salt-free</t>
  </si>
  <si>
    <t>Not added sodium/salt</t>
  </si>
  <si>
    <t>Source of fibre</t>
  </si>
  <si>
    <t>High fibre</t>
  </si>
  <si>
    <t>Source of protein</t>
  </si>
  <si>
    <t>High protein</t>
  </si>
  <si>
    <t xml:space="preserve">Source of (name of vitamin/s) and/or (name of mineral/s) </t>
  </si>
  <si>
    <t xml:space="preserve">High (name of vitamin/s) and/or (name of mineral/s) </t>
  </si>
  <si>
    <t>Contains (name of the nutrient or other substance)</t>
  </si>
  <si>
    <t>Increased (name of the nutrient)</t>
  </si>
  <si>
    <t>Reduced (name of the nutrient)</t>
  </si>
  <si>
    <t>Reduced sugar</t>
  </si>
  <si>
    <t>Reduced saturated fat</t>
  </si>
  <si>
    <t>Light/lite</t>
  </si>
  <si>
    <t>Naturally/natural</t>
  </si>
  <si>
    <t>High monounsaturated fat</t>
  </si>
  <si>
    <t>High polyunsaturated fat</t>
  </si>
  <si>
    <t>High unsaturated fat</t>
  </si>
  <si>
    <t>Source of omega-3-fatty acids</t>
  </si>
  <si>
    <t>High omega-3-fatty acids</t>
  </si>
  <si>
    <t>E-mail:</t>
  </si>
  <si>
    <t>Salatrim:</t>
  </si>
  <si>
    <t>Erythritol:</t>
  </si>
  <si>
    <r>
      <t>MSC</t>
    </r>
    <r>
      <rPr>
        <sz val="11"/>
        <rFont val="Calibri"/>
        <family val="2"/>
        <scheme val="minor"/>
      </rPr>
      <t>:</t>
    </r>
  </si>
  <si>
    <r>
      <t>ASC</t>
    </r>
    <r>
      <rPr>
        <sz val="11"/>
        <rFont val="Calibri"/>
        <family val="2"/>
        <scheme val="minor"/>
      </rPr>
      <t>:</t>
    </r>
  </si>
  <si>
    <t>Mellem mørk</t>
  </si>
  <si>
    <t>Medium dark</t>
  </si>
  <si>
    <t>Pakkemetode kaffe</t>
  </si>
  <si>
    <t>Hård vakuum</t>
  </si>
  <si>
    <t>Blød vakuum</t>
  </si>
  <si>
    <t>Løst pakket</t>
  </si>
  <si>
    <t>Pakket i beskyttende atmosfære</t>
  </si>
  <si>
    <t>Hard vacuum</t>
  </si>
  <si>
    <t>Soft vacuum</t>
  </si>
  <si>
    <t>Loosely packed</t>
  </si>
  <si>
    <t>Packed in modified atmosphere</t>
  </si>
  <si>
    <t>Pakkemetode (Kaffe)</t>
  </si>
  <si>
    <t>Printed afterwards</t>
  </si>
  <si>
    <t>Tray</t>
  </si>
  <si>
    <t>Can</t>
  </si>
  <si>
    <t>Label</t>
  </si>
  <si>
    <t>Bottle</t>
  </si>
  <si>
    <t>Carton</t>
  </si>
  <si>
    <t>Jar</t>
  </si>
  <si>
    <t>Lid</t>
  </si>
  <si>
    <t>Tube</t>
  </si>
  <si>
    <t>Box</t>
  </si>
  <si>
    <t>Lasse Lindner</t>
  </si>
  <si>
    <t>Rikke Witting Thomsen</t>
  </si>
  <si>
    <t>Dansk</t>
  </si>
  <si>
    <t>Engelsk</t>
  </si>
  <si>
    <t>GdsnCode</t>
  </si>
  <si>
    <t>Lukkeklemme</t>
  </si>
  <si>
    <t>Bestik, service</t>
  </si>
  <si>
    <t>Håndtag</t>
  </si>
  <si>
    <t>Plombering, beskyttelse</t>
  </si>
  <si>
    <t>Omslag</t>
  </si>
  <si>
    <t>Vindue</t>
  </si>
  <si>
    <t>Stor fast beholder</t>
  </si>
  <si>
    <t>Spraydåse</t>
  </si>
  <si>
    <t>Ampul</t>
  </si>
  <si>
    <t>Tønde</t>
  </si>
  <si>
    <t>Bag-In-Box</t>
  </si>
  <si>
    <t>Pose</t>
  </si>
  <si>
    <t>Spand</t>
  </si>
  <si>
    <t>Kurv</t>
  </si>
  <si>
    <t>Indbundet pakke</t>
  </si>
  <si>
    <t>Blister pakke</t>
  </si>
  <si>
    <t>Brik</t>
  </si>
  <si>
    <t>Bur</t>
  </si>
  <si>
    <t>Kort</t>
  </si>
  <si>
    <t>Clamshell beholder</t>
  </si>
  <si>
    <t>Kasse uden låg</t>
  </si>
  <si>
    <t>Kasse</t>
  </si>
  <si>
    <t>Kop/bæger</t>
  </si>
  <si>
    <t>Cylinder</t>
  </si>
  <si>
    <t>Kuvert/brev</t>
  </si>
  <si>
    <t>Karton (Gable-top)</t>
  </si>
  <si>
    <t>Dunk</t>
  </si>
  <si>
    <t>Glas/Krukke</t>
  </si>
  <si>
    <t>Multipack</t>
  </si>
  <si>
    <t>Not packed</t>
  </si>
  <si>
    <t>Net</t>
  </si>
  <si>
    <t>Pallekasse</t>
  </si>
  <si>
    <t>Peel Pack</t>
  </si>
  <si>
    <t>Ståpose</t>
  </si>
  <si>
    <t>Pakket, uspecificeret</t>
  </si>
  <si>
    <t>Palle</t>
  </si>
  <si>
    <t>Stativ</t>
  </si>
  <si>
    <t>Spole</t>
  </si>
  <si>
    <t>Viklet ind i plastikfilm</t>
  </si>
  <si>
    <t>Krympefolieret</t>
  </si>
  <si>
    <t>Fleksible midlertidig beholder</t>
  </si>
  <si>
    <t>Patron</t>
  </si>
  <si>
    <t>Rulle</t>
  </si>
  <si>
    <t>Lynlås</t>
  </si>
  <si>
    <t>Cap</t>
  </si>
  <si>
    <t>Closing clips</t>
  </si>
  <si>
    <t>Disposable cutlery</t>
  </si>
  <si>
    <t>Hanger</t>
  </si>
  <si>
    <t>Sealing</t>
  </si>
  <si>
    <t>Tap/dispenser/pump</t>
  </si>
  <si>
    <t>Window</t>
  </si>
  <si>
    <t>Intermediate Bulk Container, rigid plastic</t>
  </si>
  <si>
    <t>Aerosol</t>
  </si>
  <si>
    <t>Ampoule</t>
  </si>
  <si>
    <t>Barrel</t>
  </si>
  <si>
    <t>Bag in Box</t>
  </si>
  <si>
    <t>Bag</t>
  </si>
  <si>
    <t>Bucket</t>
  </si>
  <si>
    <t>Basket</t>
  </si>
  <si>
    <t>Banded package</t>
  </si>
  <si>
    <t>Blister pack</t>
  </si>
  <si>
    <t>Brick</t>
  </si>
  <si>
    <t>Cage</t>
  </si>
  <si>
    <t>Card</t>
  </si>
  <si>
    <t>Clam Shell</t>
  </si>
  <si>
    <t>Crate</t>
  </si>
  <si>
    <t>Case</t>
  </si>
  <si>
    <t>Cup\Tub</t>
  </si>
  <si>
    <t>Envelope</t>
  </si>
  <si>
    <t>Gable Top</t>
  </si>
  <si>
    <t>Jug</t>
  </si>
  <si>
    <t>Pallet Box</t>
  </si>
  <si>
    <t>Pouch</t>
  </si>
  <si>
    <t>Pot</t>
  </si>
  <si>
    <t>Packed, unspecified</t>
  </si>
  <si>
    <t>Pallet</t>
  </si>
  <si>
    <t>Rack</t>
  </si>
  <si>
    <t>Reel</t>
  </si>
  <si>
    <t>Stretchwrapped</t>
  </si>
  <si>
    <t>Shrinkwrapped</t>
  </si>
  <si>
    <t>Wrapper</t>
  </si>
  <si>
    <t>Flexible Intermediate Bulk Container</t>
  </si>
  <si>
    <t>Cartridge</t>
  </si>
  <si>
    <t>Roll</t>
  </si>
  <si>
    <t>Zipper</t>
  </si>
  <si>
    <t>CAP</t>
  </si>
  <si>
    <t>CLOSING_CLIPS</t>
  </si>
  <si>
    <t>CONSUMPTION_UTENSIL</t>
  </si>
  <si>
    <t>HANDLE</t>
  </si>
  <si>
    <t>LABEL</t>
  </si>
  <si>
    <t>LID</t>
  </si>
  <si>
    <t>SEALING</t>
  </si>
  <si>
    <t>SLEEVE</t>
  </si>
  <si>
    <t>DISPENSER</t>
  </si>
  <si>
    <t>WINDOW</t>
  </si>
  <si>
    <t>AA</t>
  </si>
  <si>
    <t>AE</t>
  </si>
  <si>
    <t>AM</t>
  </si>
  <si>
    <t>BA</t>
  </si>
  <si>
    <t>BBG</t>
  </si>
  <si>
    <t>BG</t>
  </si>
  <si>
    <t>BJ</t>
  </si>
  <si>
    <t>BK</t>
  </si>
  <si>
    <t>X11</t>
  </si>
  <si>
    <t>BO</t>
  </si>
  <si>
    <t>BPG</t>
  </si>
  <si>
    <t>BRI</t>
  </si>
  <si>
    <t>BX</t>
  </si>
  <si>
    <t>CG</t>
  </si>
  <si>
    <t>CM</t>
  </si>
  <si>
    <t>CMS</t>
  </si>
  <si>
    <t>CNG</t>
  </si>
  <si>
    <t>CR</t>
  </si>
  <si>
    <t>CS</t>
  </si>
  <si>
    <t>CT</t>
  </si>
  <si>
    <t>CU</t>
  </si>
  <si>
    <t>CY</t>
  </si>
  <si>
    <t>EN</t>
  </si>
  <si>
    <t>GTG</t>
  </si>
  <si>
    <t>JG</t>
  </si>
  <si>
    <t>JR</t>
  </si>
  <si>
    <t>MPG</t>
  </si>
  <si>
    <t>NE</t>
  </si>
  <si>
    <t>NT</t>
  </si>
  <si>
    <t>PB</t>
  </si>
  <si>
    <t>PLP</t>
  </si>
  <si>
    <t>PO</t>
  </si>
  <si>
    <t>PT</t>
  </si>
  <si>
    <t>PU</t>
  </si>
  <si>
    <t>PUG</t>
  </si>
  <si>
    <t>PX</t>
  </si>
  <si>
    <t>RK</t>
  </si>
  <si>
    <t>RL</t>
  </si>
  <si>
    <t>STR</t>
  </si>
  <si>
    <t>SW</t>
  </si>
  <si>
    <t>TU</t>
  </si>
  <si>
    <t>WRP</t>
  </si>
  <si>
    <t>ZU</t>
  </si>
  <si>
    <t>CQ</t>
  </si>
  <si>
    <t>RO</t>
  </si>
  <si>
    <t>ZPP</t>
  </si>
  <si>
    <t>Emballagetype (PackagingPartCodeList)</t>
  </si>
  <si>
    <t>ID</t>
  </si>
  <si>
    <t>Materialetype (PackagingMaterialeTypeCodeList)</t>
  </si>
  <si>
    <t>CERAMIC</t>
  </si>
  <si>
    <t>CLOTH_OR_FABRIC</t>
  </si>
  <si>
    <t>COMPOSITE</t>
  </si>
  <si>
    <t>CORRUGATED_BOARD_DOUBLE_WALL</t>
  </si>
  <si>
    <t>CORRUGATED_BOARD_OTHER</t>
  </si>
  <si>
    <t>CORRUGATED_BOARD_SINGLE_WALL</t>
  </si>
  <si>
    <t>CORRUGATED_BOARD_TRIPLE_WALL</t>
  </si>
  <si>
    <t>FIBRE_BURLAP</t>
  </si>
  <si>
    <t>FIBRE_COTTON</t>
  </si>
  <si>
    <t>FIBRE_FLAX</t>
  </si>
  <si>
    <t>FIBRE_HEMP</t>
  </si>
  <si>
    <t>FIBRE_JUTE</t>
  </si>
  <si>
    <t>FIBRE_OTHER</t>
  </si>
  <si>
    <t>FOAM</t>
  </si>
  <si>
    <t>GLASS</t>
  </si>
  <si>
    <t>GLASS_COLOURED</t>
  </si>
  <si>
    <t>LAMINATED_CARTON</t>
  </si>
  <si>
    <t>METAL_ALUMINUM</t>
  </si>
  <si>
    <t>METAL_BRASS</t>
  </si>
  <si>
    <t>METAL_IRON</t>
  </si>
  <si>
    <t>METAL_LEAD</t>
  </si>
  <si>
    <t>METAL_OTHER</t>
  </si>
  <si>
    <t>METAL_STAINLESS_STEEL</t>
  </si>
  <si>
    <t>METAL_STEEL</t>
  </si>
  <si>
    <t>METAL_TIN</t>
  </si>
  <si>
    <t>MINERAL_CALCIUM_CARBONATE</t>
  </si>
  <si>
    <t>MINERAL_OTHER</t>
  </si>
  <si>
    <t>MINERAL_TALC</t>
  </si>
  <si>
    <t>NATURAL_RUBBER</t>
  </si>
  <si>
    <t>OTHER</t>
  </si>
  <si>
    <t>PAPER_CORRUGATED</t>
  </si>
  <si>
    <t>PAPER_MOLDED_PULP</t>
  </si>
  <si>
    <t>PAPER_OTHER</t>
  </si>
  <si>
    <t>PAPER_PAPER</t>
  </si>
  <si>
    <t>PAPER_PAPERBOARD</t>
  </si>
  <si>
    <t>PAPER_RAYON</t>
  </si>
  <si>
    <t>PLASTIC_BIO_PLASTIC</t>
  </si>
  <si>
    <t>PLASTIC_OTHER</t>
  </si>
  <si>
    <t>PLASTIC_THERMOPLASTICS</t>
  </si>
  <si>
    <t>POLYMER_CELLULOSE_ACETATE</t>
  </si>
  <si>
    <t>POLYMER_EPOXY</t>
  </si>
  <si>
    <t>POLYMER_EVA</t>
  </si>
  <si>
    <t>POLYMER_EVOH</t>
  </si>
  <si>
    <t>POLYMER_HDPE</t>
  </si>
  <si>
    <t>POLYMER_LDPE</t>
  </si>
  <si>
    <t>POLYMER_LLDPE</t>
  </si>
  <si>
    <t>POLYMER_MDPE</t>
  </si>
  <si>
    <t>POLYMER_NYLON</t>
  </si>
  <si>
    <t>POLYMER_OTHER</t>
  </si>
  <si>
    <t>POLYMER_PAN</t>
  </si>
  <si>
    <t>POLYMER_PC</t>
  </si>
  <si>
    <t>POLYMER_PCL</t>
  </si>
  <si>
    <t>POLYMER_PE</t>
  </si>
  <si>
    <t>POLYMER_PEN</t>
  </si>
  <si>
    <t>POLYMER_PET</t>
  </si>
  <si>
    <t>POLYMER_PHA</t>
  </si>
  <si>
    <t>POLYMER_PLA</t>
  </si>
  <si>
    <t>POLYMER_PP</t>
  </si>
  <si>
    <t>POLYMER_PS</t>
  </si>
  <si>
    <t>POLYMER_PU</t>
  </si>
  <si>
    <t>POLYMER_PVA</t>
  </si>
  <si>
    <t>POLYMER_PVC</t>
  </si>
  <si>
    <t>POLYMER_PVDC</t>
  </si>
  <si>
    <t>POLYMER_TPS</t>
  </si>
  <si>
    <t>RUBBER</t>
  </si>
  <si>
    <t>VINYL</t>
  </si>
  <si>
    <t>WOOD_HARDWOOD</t>
  </si>
  <si>
    <t>WOOD_OTHER</t>
  </si>
  <si>
    <t>WOOD_SOFTWOOD</t>
  </si>
  <si>
    <t>WOOD_HARDBOARD</t>
  </si>
  <si>
    <t>WOOD_ORIENTED_STRANDBOARD</t>
  </si>
  <si>
    <t>WOOD_PARTICLE_BOARD</t>
  </si>
  <si>
    <t>WOOD_PLYWOOD</t>
  </si>
  <si>
    <t>WOOD_MEDIUM_DENSITY_FIBREBOARD</t>
  </si>
  <si>
    <t>METAL_COMPOSITE</t>
  </si>
  <si>
    <t>PLANT_LEAVES</t>
  </si>
  <si>
    <t>CORK_NATURAL</t>
  </si>
  <si>
    <t>CELLULOSE_HYDRATE</t>
  </si>
  <si>
    <t>PAPER_KRAFT</t>
  </si>
  <si>
    <t>PAPER_KRAFT_WET_STRENGTH</t>
  </si>
  <si>
    <t>POLYMER_APET</t>
  </si>
  <si>
    <t>POLYMER_BOPP</t>
  </si>
  <si>
    <t>POLYMER_PA</t>
  </si>
  <si>
    <t>POLYMER_PETG</t>
  </si>
  <si>
    <t>POLYMER_PMMA</t>
  </si>
  <si>
    <t>POLYMER_POM</t>
  </si>
  <si>
    <t>POLYMER_SAN</t>
  </si>
  <si>
    <t>POLYMER_EPS</t>
  </si>
  <si>
    <t>POLYMER_XPS</t>
  </si>
  <si>
    <t>POLYMER_OPP</t>
  </si>
  <si>
    <t>BAMBOO</t>
  </si>
  <si>
    <t>POLYMER_CPET</t>
  </si>
  <si>
    <t>Ceramic</t>
  </si>
  <si>
    <t>Cloth or Fabric</t>
  </si>
  <si>
    <t>Composite</t>
  </si>
  <si>
    <t>Double Wall Corrugated Board</t>
  </si>
  <si>
    <t>Corrugated Board Other</t>
  </si>
  <si>
    <t>Single Wall Corrugated Board</t>
  </si>
  <si>
    <t>Triple Wall Corrugated Board</t>
  </si>
  <si>
    <t>Burlap</t>
  </si>
  <si>
    <t>Cotton</t>
  </si>
  <si>
    <t>Flax</t>
  </si>
  <si>
    <t>Hemp</t>
  </si>
  <si>
    <t>Jute</t>
  </si>
  <si>
    <t>Fibre Other</t>
  </si>
  <si>
    <t>Foam</t>
  </si>
  <si>
    <t>Glass</t>
  </si>
  <si>
    <t>Coloured Glass</t>
  </si>
  <si>
    <t>Laminated Carton</t>
  </si>
  <si>
    <t>Aluminum</t>
  </si>
  <si>
    <t>Brass</t>
  </si>
  <si>
    <t>Iron</t>
  </si>
  <si>
    <t>Lead</t>
  </si>
  <si>
    <t>Metal other</t>
  </si>
  <si>
    <t>Stainless Steel</t>
  </si>
  <si>
    <t>Steel</t>
  </si>
  <si>
    <t>Tin</t>
  </si>
  <si>
    <t>Calcium Carbonate</t>
  </si>
  <si>
    <t>Mineral Other</t>
  </si>
  <si>
    <t>Talc</t>
  </si>
  <si>
    <t>Natural rubber</t>
  </si>
  <si>
    <t>Other</t>
  </si>
  <si>
    <t>Corrugated</t>
  </si>
  <si>
    <t>Molded Pulp</t>
  </si>
  <si>
    <t>Paper Other</t>
  </si>
  <si>
    <t>Rayon Paper</t>
  </si>
  <si>
    <t>Bio-plastic</t>
  </si>
  <si>
    <t>Plastic Other</t>
  </si>
  <si>
    <t>Thermoplastics</t>
  </si>
  <si>
    <t>Cellulose Acetate</t>
  </si>
  <si>
    <t>Epoxy</t>
  </si>
  <si>
    <t>Ethylene vinyl acetate, (EVA)</t>
  </si>
  <si>
    <t>Ethylene vinyl alcohol, (EVOH)</t>
  </si>
  <si>
    <t>High Density Polyethylene (HDPE)</t>
  </si>
  <si>
    <t>Low-density polyethylene (LDPE)</t>
  </si>
  <si>
    <t>Linear Low Density Polyethylene</t>
  </si>
  <si>
    <t>Medium-density Polyethylene</t>
  </si>
  <si>
    <t>Nylon</t>
  </si>
  <si>
    <t>Polymers Other</t>
  </si>
  <si>
    <t>Polyacrylonitril (PAN)</t>
  </si>
  <si>
    <t>Polycarbonate (PC)</t>
  </si>
  <si>
    <t>Polycaprolactone (PCL)</t>
  </si>
  <si>
    <t>Polyethylene (PE)</t>
  </si>
  <si>
    <t>Polyethylene Naphthalate (PEN)</t>
  </si>
  <si>
    <t>Polyethylene Terephthalate (PET)</t>
  </si>
  <si>
    <t>Polyhydroxyalkanoates (PHA)</t>
  </si>
  <si>
    <t>Polylactic Acid or Polylactide (PLA)</t>
  </si>
  <si>
    <t>Polypropylene (PP)</t>
  </si>
  <si>
    <t>Polystyrene (PS)</t>
  </si>
  <si>
    <t>Polyurethanes (PU)</t>
  </si>
  <si>
    <t>Polyvinyl Alcohol (PVA)</t>
  </si>
  <si>
    <t>Polyvinylchlorid (PVC)</t>
  </si>
  <si>
    <t>Polyvinylidene Chloride (PVDC)</t>
  </si>
  <si>
    <t>Thermoplastic Starch (TPS)</t>
  </si>
  <si>
    <t>Rubber</t>
  </si>
  <si>
    <t>Vinyl</t>
  </si>
  <si>
    <t>Hardwood</t>
  </si>
  <si>
    <t>Wood other</t>
  </si>
  <si>
    <t>Softwood</t>
  </si>
  <si>
    <t>Hardboard</t>
  </si>
  <si>
    <t>Oriented strand board (OSB)</t>
  </si>
  <si>
    <t>Particle board</t>
  </si>
  <si>
    <t>Plywood</t>
  </si>
  <si>
    <t>Medium density fibreboard</t>
  </si>
  <si>
    <t>Metal Composite</t>
  </si>
  <si>
    <t>Plant Leaves</t>
  </si>
  <si>
    <t>Natural cork</t>
  </si>
  <si>
    <t>Cellulose hydrate</t>
  </si>
  <si>
    <t>Kraft paper</t>
  </si>
  <si>
    <t>Kraft paper (wet strength)</t>
  </si>
  <si>
    <t>Polyethylene Terephthalate, amorphous (APET)</t>
  </si>
  <si>
    <t>Polypropylene, longitudinally and laterally stretched (BOPP)</t>
  </si>
  <si>
    <t>Polyamide (PA)</t>
  </si>
  <si>
    <t>Polyethylene Terephthalate Glycol (PETG)</t>
  </si>
  <si>
    <t>Polymethyl Methacrylate (PMMA)</t>
  </si>
  <si>
    <t>Polyoxymethylene (POM)</t>
  </si>
  <si>
    <t>Styrene acrylonitrile (SAN)</t>
  </si>
  <si>
    <t>Expanded polystyrene (EPS)</t>
  </si>
  <si>
    <t>Extruded polystyrene (XPS)</t>
  </si>
  <si>
    <t>Oriented polypropylene (OPP)</t>
  </si>
  <si>
    <t>Bamboo</t>
  </si>
  <si>
    <t>Crystallized polyethylene terephthalate (CPET)</t>
  </si>
  <si>
    <t>Keramik og stentøj</t>
  </si>
  <si>
    <t>Tekstil</t>
  </si>
  <si>
    <t>Sammensat materiale, Komposit</t>
  </si>
  <si>
    <t>Doublevægget bølgepap</t>
  </si>
  <si>
    <t>Bølget pap, andet</t>
  </si>
  <si>
    <t>Enkeltvægget bølgepap</t>
  </si>
  <si>
    <t>Tripplevægget bølgepap</t>
  </si>
  <si>
    <t>Sækkelærred</t>
  </si>
  <si>
    <t>Bomuldsfibre</t>
  </si>
  <si>
    <t>Hørfibre</t>
  </si>
  <si>
    <t>Hampfibre</t>
  </si>
  <si>
    <t>Jutefibre</t>
  </si>
  <si>
    <t>Fiber, andet</t>
  </si>
  <si>
    <t>Skum</t>
  </si>
  <si>
    <t>Glas</t>
  </si>
  <si>
    <t>Farvet Glas</t>
  </si>
  <si>
    <t>Lamineret Karton</t>
  </si>
  <si>
    <t>Aluminium</t>
  </si>
  <si>
    <t>Messing</t>
  </si>
  <si>
    <t>Jern</t>
  </si>
  <si>
    <t>Bly</t>
  </si>
  <si>
    <t>Metal andet</t>
  </si>
  <si>
    <t>Rustfrit stål</t>
  </si>
  <si>
    <t>Stål</t>
  </si>
  <si>
    <t>Calciumcarbonat</t>
  </si>
  <si>
    <t>Mineraler, andre</t>
  </si>
  <si>
    <t>Talkum</t>
  </si>
  <si>
    <t>Naturgummi</t>
  </si>
  <si>
    <t>Andet</t>
  </si>
  <si>
    <t>Bølgepap</t>
  </si>
  <si>
    <t>Papirmasse</t>
  </si>
  <si>
    <t>Papir, andet</t>
  </si>
  <si>
    <t>Viskose</t>
  </si>
  <si>
    <t>Bio-plast</t>
  </si>
  <si>
    <t>Plastik, andet</t>
  </si>
  <si>
    <t>Termoplast</t>
  </si>
  <si>
    <t>Celluloseacetat</t>
  </si>
  <si>
    <t>Ethylen-vinylacetat (EVA)</t>
  </si>
  <si>
    <t>Ethylen-vinyl alkohol (EVOH)</t>
  </si>
  <si>
    <t>Høj densitet polyethylen (HDPE)</t>
  </si>
  <si>
    <t>Lav densitet polyethylen (LDPE)</t>
  </si>
  <si>
    <t>Linær lav densitet polyethylen (LLDPE)</t>
  </si>
  <si>
    <t>Polymerer, andet</t>
  </si>
  <si>
    <t>Polycarbonat (PC)</t>
  </si>
  <si>
    <t>Polycaprolacton (PCL)</t>
  </si>
  <si>
    <t>Polyethylennaphthalat (PEN)</t>
  </si>
  <si>
    <t>Polyethylenterephthalat (PET)</t>
  </si>
  <si>
    <t>Polyhydroxyalkanoat (PHA)</t>
  </si>
  <si>
    <t>Polylactic, polymælkesyre (PLA)</t>
  </si>
  <si>
    <t>Polypropylen (PP)</t>
  </si>
  <si>
    <t>Polystyren (PS)</t>
  </si>
  <si>
    <t>Polyurethan (PU)</t>
  </si>
  <si>
    <t>Polyvinyl Alkohol (PVA)</t>
  </si>
  <si>
    <t>Polyvinylidene Chlorid (PVDC)</t>
  </si>
  <si>
    <t>Termoplastisk stivelse (TPS)</t>
  </si>
  <si>
    <t>Gummi</t>
  </si>
  <si>
    <t>Hårdt træ</t>
  </si>
  <si>
    <t>Træ, andet</t>
  </si>
  <si>
    <t>Nåletræ</t>
  </si>
  <si>
    <t>Fiberplader</t>
  </si>
  <si>
    <t>Træfiberplade (OSB-plade)</t>
  </si>
  <si>
    <t>Spånplade</t>
  </si>
  <si>
    <t>Krydsfinér</t>
  </si>
  <si>
    <t>Fiberplade, medium densitet</t>
  </si>
  <si>
    <t>Metalkomposit</t>
  </si>
  <si>
    <t>Planteblade</t>
  </si>
  <si>
    <t>Naturlig kork</t>
  </si>
  <si>
    <t>Kraftpapir</t>
  </si>
  <si>
    <t>Kraftpapir (fugtig styrke)</t>
  </si>
  <si>
    <t>Amorf polyethylenterephthalat (APET)</t>
  </si>
  <si>
    <t>Polypropylen, strakt på langs og tværs (BOPP)</t>
  </si>
  <si>
    <t>Polyamid nylon (PA)</t>
  </si>
  <si>
    <t>Polyetylentereftalat Glycol (PETG)</t>
  </si>
  <si>
    <t>Polymethylmethacrylat, Akryl (PMMA)</t>
  </si>
  <si>
    <t>Polyoximethylen, Acetal (POM)</t>
  </si>
  <si>
    <t>Styren acrylonitril (SAN)</t>
  </si>
  <si>
    <t>Ekspanderet polystyren (EPS)</t>
  </si>
  <si>
    <t>Orienteret Polypropylen (OPP)</t>
  </si>
  <si>
    <t>Bambus</t>
  </si>
  <si>
    <t>Krystalliseret polyethylenterephthalat (CPET)</t>
  </si>
  <si>
    <t>TRANSPARENT_BLUE</t>
  </si>
  <si>
    <t>TRANSPARENT_COLOURLESS</t>
  </si>
  <si>
    <t>TRANSPARENT_GREEN</t>
  </si>
  <si>
    <t>TRANSPARENT_OTHER</t>
  </si>
  <si>
    <t>NON_TRANSPARENT_OTHER</t>
  </si>
  <si>
    <t>NON_TRANSPARENT_BLACK</t>
  </si>
  <si>
    <t>TRANSPARENT_BROWN</t>
  </si>
  <si>
    <t>TRANSPARENT_BLACK</t>
  </si>
  <si>
    <t>Transparent blue</t>
  </si>
  <si>
    <t>Transparent colourless</t>
  </si>
  <si>
    <t>Transparent green</t>
  </si>
  <si>
    <t>Transparent other</t>
  </si>
  <si>
    <t>Non transparent other</t>
  </si>
  <si>
    <t>Non transparent black</t>
  </si>
  <si>
    <t>Transparent brown</t>
  </si>
  <si>
    <t>Transparent black</t>
  </si>
  <si>
    <t>Blå, Transparent</t>
  </si>
  <si>
    <t>Uden farve, Transparent</t>
  </si>
  <si>
    <t>Grøn, Transparent</t>
  </si>
  <si>
    <t>Andre farver, Transparent</t>
  </si>
  <si>
    <t>Andre farver, Ikke transparent</t>
  </si>
  <si>
    <t>Sort, Ikke transparent</t>
  </si>
  <si>
    <t>Brun, Transparent</t>
  </si>
  <si>
    <t>Sort, Transparent</t>
  </si>
  <si>
    <t>Materialefarve (PackagingMaterialeColourCodeList)</t>
  </si>
  <si>
    <t>Labellim (PackagingMaterialeClassificationCodeList)</t>
  </si>
  <si>
    <t>WATER_BASED_ADHESIVE</t>
  </si>
  <si>
    <t>NONWATER_BASED_ADHESIVE</t>
  </si>
  <si>
    <t>Water based adhesive</t>
  </si>
  <si>
    <t>Nonwater based adhesive</t>
  </si>
  <si>
    <t>Vandbaseret lim</t>
  </si>
  <si>
    <t>Ikke vandbaseret lim</t>
  </si>
  <si>
    <t>BATTERIER</t>
  </si>
  <si>
    <t>BIOAFFALD</t>
  </si>
  <si>
    <t>BLOED_PLAST</t>
  </si>
  <si>
    <t>ELPAERER</t>
  </si>
  <si>
    <t>FARLIGT_AFFALD</t>
  </si>
  <si>
    <t>GLAS</t>
  </si>
  <si>
    <t>HAVEAFFALD</t>
  </si>
  <si>
    <t>HAARD_PLAST</t>
  </si>
  <si>
    <t>MAD-_OG_DRIKKEKARTONER</t>
  </si>
  <si>
    <t>MADAFFALD</t>
  </si>
  <si>
    <t>METAL</t>
  </si>
  <si>
    <t>PAP</t>
  </si>
  <si>
    <t>PAPIR</t>
  </si>
  <si>
    <t>PLAST</t>
  </si>
  <si>
    <t>RESTAFFALD</t>
  </si>
  <si>
    <t>SMAAT_ELEKTRONIK</t>
  </si>
  <si>
    <t>STORSKRALD</t>
  </si>
  <si>
    <t>TEKSTILER</t>
  </si>
  <si>
    <t>Sorteres som batterier</t>
  </si>
  <si>
    <t>Sorteres som bioaffald</t>
  </si>
  <si>
    <t>Sorteres som haveaffald</t>
  </si>
  <si>
    <t>Sorteres som madaffald</t>
  </si>
  <si>
    <t>Sorteres som storskrald</t>
  </si>
  <si>
    <t>Sorteres som tekstiler</t>
  </si>
  <si>
    <t>Sorteres som blød plast</t>
  </si>
  <si>
    <t>Sorteres som elpærer</t>
  </si>
  <si>
    <t>Sorteres som farligt affald</t>
  </si>
  <si>
    <t>Sorteres som hård plast</t>
  </si>
  <si>
    <t>Sorteres som mad- og drikkekartoner</t>
  </si>
  <si>
    <t>Sorteres som småt elektronik</t>
  </si>
  <si>
    <t>Sort as batteries</t>
  </si>
  <si>
    <t>Sort as organic waste</t>
  </si>
  <si>
    <t>Sort as soft plastic</t>
  </si>
  <si>
    <t>Sort as light bulbs</t>
  </si>
  <si>
    <t>Sort as hazardous waste</t>
  </si>
  <si>
    <t>Sort as glass</t>
  </si>
  <si>
    <t>Sort as garden waste</t>
  </si>
  <si>
    <t>Sort as hard plastic</t>
  </si>
  <si>
    <t>Sort as food and beverage cartons</t>
  </si>
  <si>
    <t>Sort as food waste</t>
  </si>
  <si>
    <t>Sort as metal</t>
  </si>
  <si>
    <t>Sort as cardboard</t>
  </si>
  <si>
    <t>Sort as paper</t>
  </si>
  <si>
    <t>Sort as plastic</t>
  </si>
  <si>
    <t>Sort as residual waste</t>
  </si>
  <si>
    <t>Sort as small electronics</t>
  </si>
  <si>
    <t>Sort as bulky waste</t>
  </si>
  <si>
    <t>Sort as textiles</t>
  </si>
  <si>
    <t>Sortering (LocalPackagingMarkedLabelAccreditation)</t>
  </si>
  <si>
    <t>Biologisk</t>
  </si>
  <si>
    <t>Råolie</t>
  </si>
  <si>
    <t>Biological plastic</t>
  </si>
  <si>
    <t>Crude Oil</t>
  </si>
  <si>
    <t>BIOLOGICAL_PLASTIC</t>
  </si>
  <si>
    <t>CRUDE_OIL</t>
  </si>
  <si>
    <t>Råmateriale Plastik (PackagingRawMaterialCodeList)</t>
  </si>
  <si>
    <t>Certificeret papir (PackagingMarkedLabelAccreditation)</t>
  </si>
  <si>
    <t>FSC (Forest Stewardship Council)</t>
  </si>
  <si>
    <t>Forest Stewardship Council Label</t>
  </si>
  <si>
    <t>FOREST_STEWARDSHIP_COUNCIL_LABEL</t>
  </si>
  <si>
    <t>PEFC (Programme for Endorsement of Forest Certification)</t>
  </si>
  <si>
    <t>Emballagedel 1: certificeret papir</t>
  </si>
  <si>
    <t>Emballagedel 1: Materiale 1: navn</t>
  </si>
  <si>
    <t>Emballagedel 1: Materiale 1: genanvendt</t>
  </si>
  <si>
    <t>Emballagedel 1: Materiale 1: råmateriale</t>
  </si>
  <si>
    <t>Emballagedel 1: Materiale 1: farve</t>
  </si>
  <si>
    <t>Emballagedel 1: Materiale 1: Land 1</t>
  </si>
  <si>
    <t>Emballagedel 1: Materiale 1: Land 2</t>
  </si>
  <si>
    <t>Emballagedel 1: Materiale 1: Land 3</t>
  </si>
  <si>
    <t>Emballagedel 1: Materiale 1: Land 4</t>
  </si>
  <si>
    <t>Emballagedel 1: Materiale 1: Land 5</t>
  </si>
  <si>
    <t>Emballagedel 1: Materiale 2: navn</t>
  </si>
  <si>
    <t>Emballagedel 1: Materiale 2: genanvendt</t>
  </si>
  <si>
    <t>Emballagedel 1: Materiale 2: råmateriale</t>
  </si>
  <si>
    <t>Emballagedel 1: Materiale 2: farve</t>
  </si>
  <si>
    <t>Emballagedel 1: Materiale 2: Land 1</t>
  </si>
  <si>
    <t>Emballagedel 1: Materiale 2: Land 2</t>
  </si>
  <si>
    <t>Emballagedel 1: Materiale 2: Land 3</t>
  </si>
  <si>
    <t>Emballagedel 1: Materiale 2: Land 4</t>
  </si>
  <si>
    <t>Emballagedel 1: Materiale 2: Land 5</t>
  </si>
  <si>
    <t>Emballagedel 1: Materiale 3: navn</t>
  </si>
  <si>
    <t>Emballagedel 1: Materiale 3: genanvendt</t>
  </si>
  <si>
    <t>Emballagedel 1: Materiale 3: råmateriale</t>
  </si>
  <si>
    <t>Emballagedel 1: Materiale 3: farve</t>
  </si>
  <si>
    <t>Emballagedel 1: Materiale 3: Land 1</t>
  </si>
  <si>
    <t>Emballagedel 1: Materiale 3: Land 2</t>
  </si>
  <si>
    <t>Emballagedel 1: Materiale 3: Land 3</t>
  </si>
  <si>
    <t>Emballagedel 1: Materiale 3: Land 4</t>
  </si>
  <si>
    <t>Emballagedel 1: Materiale 3: Land 5</t>
  </si>
  <si>
    <t>Emballagedel 1: Materiale 4: navn</t>
  </si>
  <si>
    <t>Emballagedel 1: Materiale 4: genanvendt</t>
  </si>
  <si>
    <t>Emballagedel 1: Materiale 4: råmateriale</t>
  </si>
  <si>
    <t>Emballagedel 1: Materiale 4: farve</t>
  </si>
  <si>
    <t>Emballagedel 1: Materiale 4: Land 1</t>
  </si>
  <si>
    <t>Emballagedel 1: Materiale 4: Land 2</t>
  </si>
  <si>
    <t>Emballagedel 1: Materiale 4: Land 3</t>
  </si>
  <si>
    <t>Emballagedel 1: Materiale 4: Land 4</t>
  </si>
  <si>
    <t>Emballagedel 1: Materiale 4: Land 5</t>
  </si>
  <si>
    <t>Emballagedel 1: Materiale 5: navn</t>
  </si>
  <si>
    <t>Emballagedel 1: Materiale 5: genanvendt</t>
  </si>
  <si>
    <t>Emballagedel 1: Materiale 5: råmateriale</t>
  </si>
  <si>
    <t>Emballagedel 1: Materiale 5: farve</t>
  </si>
  <si>
    <t>Emballagedel 1: Materiale 5: Land 1</t>
  </si>
  <si>
    <t>Emballagedel 1: Materiale 5: Land 2</t>
  </si>
  <si>
    <t>Emballagedel 1: Materiale 5: Land 3</t>
  </si>
  <si>
    <t>Emballagedel 1: Materiale 5: Land 4</t>
  </si>
  <si>
    <t>Emballagedel 1: Materiale 5: Land 5</t>
  </si>
  <si>
    <t>Emballagedel 1: Materiale 6: navn</t>
  </si>
  <si>
    <t>Emballagedel 1: Materiale 6: genanvendt</t>
  </si>
  <si>
    <t>Emballagedel 1: Materiale 6: råmateriale</t>
  </si>
  <si>
    <t>Emballagedel 1: Materiale 6: farve</t>
  </si>
  <si>
    <t>Emballagedel 1: Materiale 6: Land 1</t>
  </si>
  <si>
    <t>Emballagedel 1: Materiale 6: Land 2</t>
  </si>
  <si>
    <t>Emballagedel 1: Materiale 6: Land 3</t>
  </si>
  <si>
    <t>Emballagedel 1: Materiale 6: Land 4</t>
  </si>
  <si>
    <t>Emballagedel 1: Materiale 6: Land 5</t>
  </si>
  <si>
    <t>Emballagedel 1: Materiale 7: navn</t>
  </si>
  <si>
    <t>Emballagedel 1: Materiale 7: genanvendt</t>
  </si>
  <si>
    <t>Emballagedel 1: Materiale 7: råmateriale</t>
  </si>
  <si>
    <t>Emballagedel 1: Materiale 7: farve</t>
  </si>
  <si>
    <t>Emballagedel 1: Materiale 7: Land 1</t>
  </si>
  <si>
    <t>Emballagedel 1: Materiale 7: Land 2</t>
  </si>
  <si>
    <t>Emballagedel 1: Materiale 7: Land 3</t>
  </si>
  <si>
    <t>Emballagedel 1: Materiale 7: Land 4</t>
  </si>
  <si>
    <t>Emballagedel 1: Materiale 7: Land 5</t>
  </si>
  <si>
    <t>Emballagedel 1: Materiale 8: navn</t>
  </si>
  <si>
    <t>Emballagedel 1: Materiale 8: genanvendt</t>
  </si>
  <si>
    <t>Emballagedel 1: Materiale 8: råmateriale</t>
  </si>
  <si>
    <t>Emballagedel 1: Materiale 8: farve</t>
  </si>
  <si>
    <t>Emballagedel 1: Materiale 8: Land 1</t>
  </si>
  <si>
    <t>Emballagedel 1: Materiale 8: Land 2</t>
  </si>
  <si>
    <t>Emballagedel 1: Materiale 8: Land 3</t>
  </si>
  <si>
    <t>Emballagedel 1: Materiale 8: Land 4</t>
  </si>
  <si>
    <t>Emballagedel 1: Materiale 8: Land 5</t>
  </si>
  <si>
    <t>Emballagedel 1: Materiale 9: navn</t>
  </si>
  <si>
    <t>Emballagedel 1: Materiale 9: genanvendt</t>
  </si>
  <si>
    <t>Emballagedel 1: Materiale 9: råmateriale</t>
  </si>
  <si>
    <t>Emballagedel 1: Materiale 9: farve</t>
  </si>
  <si>
    <t>Emballagedel 1: Materiale 9: Land 1</t>
  </si>
  <si>
    <t>Emballagedel 1: Materiale 9: Land 2</t>
  </si>
  <si>
    <t>Emballagedel 1: Materiale 9: Land 3</t>
  </si>
  <si>
    <t>Emballagedel 1: Materiale 9: Land 4</t>
  </si>
  <si>
    <t>Emballagedel 1: Materiale 9: Land 5</t>
  </si>
  <si>
    <t>Emballagedel 1: Materiale 10: navn</t>
  </si>
  <si>
    <t>Emballagedel 1: Materiale 10: genanvendt</t>
  </si>
  <si>
    <t>Emballagedel 1: Materiale 10: råmateriale</t>
  </si>
  <si>
    <t>Emballagedel 1: Materiale 10: farve</t>
  </si>
  <si>
    <t>Emballagedel 1: Materiale 10: Land 1</t>
  </si>
  <si>
    <t>Emballagedel 1: Materiale 10: Land 2</t>
  </si>
  <si>
    <t>Emballagedel 1: Materiale 10: Land 3</t>
  </si>
  <si>
    <t>Emballagedel 1: Materiale 10: Land 4</t>
  </si>
  <si>
    <t>Emballagedel 1: Materiale 10: Land 5</t>
  </si>
  <si>
    <t>Emballagedel 2: navn</t>
  </si>
  <si>
    <t>Emballagedel 2: vægt</t>
  </si>
  <si>
    <t>Emballagedel 2: Tykkelse (µm)</t>
  </si>
  <si>
    <t>Emballagedel 2: Sortering</t>
  </si>
  <si>
    <t>Emballagedel 2: certificeret papir</t>
  </si>
  <si>
    <t>Emballagedel 2: Land 1</t>
  </si>
  <si>
    <t>Emballagedel 2: Land 2</t>
  </si>
  <si>
    <t>Emballagedel 2: Land 3</t>
  </si>
  <si>
    <t>Emballagedel 2: Land 4</t>
  </si>
  <si>
    <t>Emballagedel 2: Land 5</t>
  </si>
  <si>
    <t>Emballagedel 2: Materiale 1: navn</t>
  </si>
  <si>
    <t>Emballagedel 2: Materiale 1: genanvendt</t>
  </si>
  <si>
    <t>Emballagedel 2: Materiale 1: råmateriale</t>
  </si>
  <si>
    <t>Emballagedel 2: Materiale 1: farve</t>
  </si>
  <si>
    <t>Emballagedel 2: Materiale 1: Land 1</t>
  </si>
  <si>
    <t>Emballagedel 2: Materiale 1: Land 2</t>
  </si>
  <si>
    <t>Emballagedel 2: Materiale 1: Land 3</t>
  </si>
  <si>
    <t>Emballagedel 2: Materiale 1: Land 4</t>
  </si>
  <si>
    <t>Emballagedel 2: Materiale 1: Land 5</t>
  </si>
  <si>
    <t>Emballagedel 2: Materiale 2: navn</t>
  </si>
  <si>
    <t>Emballagedel 2: Materiale 2: genanvendt</t>
  </si>
  <si>
    <t>Emballagedel 2: Materiale 2: råmateriale</t>
  </si>
  <si>
    <t>Emballagedel 2: Materiale 2: farve</t>
  </si>
  <si>
    <t>Emballagedel 2: Materiale 2: Land 1</t>
  </si>
  <si>
    <t>Emballagedel 2: Materiale 2: Land 2</t>
  </si>
  <si>
    <t>Emballagedel 2: Materiale 2: Land 3</t>
  </si>
  <si>
    <t>Emballagedel 2: Materiale 2: Land 4</t>
  </si>
  <si>
    <t>Emballagedel 2: Materiale 2: Land 5</t>
  </si>
  <si>
    <t>Emballagedel 2: Materiale 3: navn</t>
  </si>
  <si>
    <t>Emballagedel 2: Materiale 3: genanvendt</t>
  </si>
  <si>
    <t>Emballagedel 2: Materiale 3: råmateriale</t>
  </si>
  <si>
    <t>Emballagedel 2: Materiale 3: farve</t>
  </si>
  <si>
    <t>Emballagedel 2: Materiale 3: Land 1</t>
  </si>
  <si>
    <t>Emballagedel 2: Materiale 3: Land 2</t>
  </si>
  <si>
    <t>Emballagedel 2: Materiale 3: Land 3</t>
  </si>
  <si>
    <t>Emballagedel 2: Materiale 3: Land 4</t>
  </si>
  <si>
    <t>Emballagedel 2: Materiale 3: Land 5</t>
  </si>
  <si>
    <t>Emballagedel 2: Materiale 4: navn</t>
  </si>
  <si>
    <t>Emballagedel 2: Materiale 4: genanvendt</t>
  </si>
  <si>
    <t>Emballagedel 2: Materiale 4: råmateriale</t>
  </si>
  <si>
    <t>Emballagedel 2: Materiale 4: farve</t>
  </si>
  <si>
    <t>Emballagedel 2: Materiale 4: Land 1</t>
  </si>
  <si>
    <t>Emballagedel 2: Materiale 4: Land 2</t>
  </si>
  <si>
    <t>Emballagedel 2: Materiale 4: Land 3</t>
  </si>
  <si>
    <t>Emballagedel 2: Materiale 4: Land 4</t>
  </si>
  <si>
    <t>Emballagedel 2: Materiale 4: Land 5</t>
  </si>
  <si>
    <t>Emballagedel 2: Materiale 5: navn</t>
  </si>
  <si>
    <t>Emballagedel 2: Materiale 5: genanvendt</t>
  </si>
  <si>
    <t>Emballagedel 2: Materiale 5: råmateriale</t>
  </si>
  <si>
    <t>Emballagedel 2: Materiale 5: farve</t>
  </si>
  <si>
    <t>Emballagedel 2: Materiale 5: Land 1</t>
  </si>
  <si>
    <t>Emballagedel 2: Materiale 5: Land 2</t>
  </si>
  <si>
    <t>Emballagedel 2: Materiale 5: Land 3</t>
  </si>
  <si>
    <t>Emballagedel 2: Materiale 5: Land 4</t>
  </si>
  <si>
    <t>Emballagedel 2: Materiale 5: Land 5</t>
  </si>
  <si>
    <t>Emballagedel 2: Materiale 6: navn</t>
  </si>
  <si>
    <t>Emballagedel 2: Materiale 6: genanvendt</t>
  </si>
  <si>
    <t>Emballagedel 2: Materiale 6: råmateriale</t>
  </si>
  <si>
    <t>Emballagedel 2: Materiale 6: farve</t>
  </si>
  <si>
    <t>Emballagedel 2: Materiale 6: Land 1</t>
  </si>
  <si>
    <t>Emballagedel 2: Materiale 6: Land 2</t>
  </si>
  <si>
    <t>Emballagedel 2: Materiale 6: Land 3</t>
  </si>
  <si>
    <t>Emballagedel 2: Materiale 6: Land 4</t>
  </si>
  <si>
    <t>Emballagedel 2: Materiale 6: Land 5</t>
  </si>
  <si>
    <t>Emballagedel 2: Materiale 7: navn</t>
  </si>
  <si>
    <t>Emballagedel 2: Materiale 7: genanvendt</t>
  </si>
  <si>
    <t>Emballagedel 2: Materiale 7: råmateriale</t>
  </si>
  <si>
    <t>Emballagedel 2: Materiale 7: farve</t>
  </si>
  <si>
    <t>Emballagedel 2: Materiale 7: Land 1</t>
  </si>
  <si>
    <t>Emballagedel 2: Materiale 7: Land 2</t>
  </si>
  <si>
    <t>Emballagedel 2: Materiale 7: Land 3</t>
  </si>
  <si>
    <t>Emballagedel 2: Materiale 7: Land 4</t>
  </si>
  <si>
    <t>Emballagedel 2: Materiale 7: Land 5</t>
  </si>
  <si>
    <t>Emballagedel 2: Materiale 8: navn</t>
  </si>
  <si>
    <t>Emballagedel 2: Materiale 8: genanvendt</t>
  </si>
  <si>
    <t>Emballagedel 2: Materiale 8: råmateriale</t>
  </si>
  <si>
    <t>Emballagedel 2: Materiale 8: farve</t>
  </si>
  <si>
    <t>Emballagedel 2: Materiale 8: Land 1</t>
  </si>
  <si>
    <t>Emballagedel 2: Materiale 8: Land 2</t>
  </si>
  <si>
    <t>Emballagedel 2: Materiale 8: Land 3</t>
  </si>
  <si>
    <t>Emballagedel 2: Materiale 8: Land 4</t>
  </si>
  <si>
    <t>Emballagedel 2: Materiale 8: Land 5</t>
  </si>
  <si>
    <t>Emballagedel 2: Materiale 9: navn</t>
  </si>
  <si>
    <t>Emballagedel 2: Materiale 9: genanvendt</t>
  </si>
  <si>
    <t>Emballagedel 2: Materiale 9: råmateriale</t>
  </si>
  <si>
    <t>Emballagedel 2: Materiale 9: farve</t>
  </si>
  <si>
    <t>Emballagedel 2: Materiale 9: Land 1</t>
  </si>
  <si>
    <t>Emballagedel 2: Materiale 9: Land 2</t>
  </si>
  <si>
    <t>Emballagedel 2: Materiale 9: Land 3</t>
  </si>
  <si>
    <t>Emballagedel 2: Materiale 9: Land 4</t>
  </si>
  <si>
    <t>Emballagedel 2: Materiale 9: Land 5</t>
  </si>
  <si>
    <t>Emballagedel 2: Materiale 10: navn</t>
  </si>
  <si>
    <t>Emballagedel 2: Materiale 10: genanvendt</t>
  </si>
  <si>
    <t>Emballagedel 2: Materiale 10: råmateriale</t>
  </si>
  <si>
    <t>Emballagedel 2: Materiale 10: farve</t>
  </si>
  <si>
    <t>Emballagedel 2: Materiale 10: Land 1</t>
  </si>
  <si>
    <t>Emballagedel 2: Materiale 10: Land 2</t>
  </si>
  <si>
    <t>Emballagedel 2: Materiale 10: Land 3</t>
  </si>
  <si>
    <t>Emballagedel 2: Materiale 10: Land 4</t>
  </si>
  <si>
    <t>Emballagedel 2: Materiale 10: Land 5</t>
  </si>
  <si>
    <t>Emballagedel 3: navn</t>
  </si>
  <si>
    <t>Emballagedel 3: vægt</t>
  </si>
  <si>
    <t>Emballagedel 3: Tykkelse (µm)</t>
  </si>
  <si>
    <t>Emballagedel 3: Sortering</t>
  </si>
  <si>
    <t>Emballagedel 3: certificeret papir</t>
  </si>
  <si>
    <t>Emballagedel 3: Land 1</t>
  </si>
  <si>
    <t>Emballagedel 3: Land 2</t>
  </si>
  <si>
    <t>Emballagedel 3: Land 3</t>
  </si>
  <si>
    <t>Emballagedel 3: Land 4</t>
  </si>
  <si>
    <t>Emballagedel 3: Land 5</t>
  </si>
  <si>
    <t>Emballagedel 3: Materiale 1: navn</t>
  </si>
  <si>
    <t>Emballagedel 3: Materiale 1: genanvendt</t>
  </si>
  <si>
    <t>Emballagedel 3: Materiale 1: råmateriale</t>
  </si>
  <si>
    <t>Emballagedel 3: Materiale 1: farve</t>
  </si>
  <si>
    <t>Emballagedel 3: Materiale 1: Land 1</t>
  </si>
  <si>
    <t>Emballagedel 3: Materiale 1: Land 2</t>
  </si>
  <si>
    <t>Emballagedel 3: Materiale 1: Land 3</t>
  </si>
  <si>
    <t>Emballagedel 3: Materiale 1: Land 4</t>
  </si>
  <si>
    <t>Emballagedel 3: Materiale 1: Land 5</t>
  </si>
  <si>
    <t>Emballagedel 3: Materiale 2: navn</t>
  </si>
  <si>
    <t>Emballagedel 3: Materiale 2: genanvendt</t>
  </si>
  <si>
    <t>Emballagedel 3: Materiale 2: råmateriale</t>
  </si>
  <si>
    <t>Emballagedel 3: Materiale 2: farve</t>
  </si>
  <si>
    <t>Emballagedel 3: Materiale 2: Land 1</t>
  </si>
  <si>
    <t>Emballagedel 3: Materiale 2: Land 2</t>
  </si>
  <si>
    <t>Emballagedel 3: Materiale 2: Land 3</t>
  </si>
  <si>
    <t>Emballagedel 3: Materiale 2: Land 4</t>
  </si>
  <si>
    <t>Emballagedel 3: Materiale 2: Land 5</t>
  </si>
  <si>
    <t>Emballagedel 3: Materiale 3: navn</t>
  </si>
  <si>
    <t>Emballagedel 3: Materiale 3: genanvendt</t>
  </si>
  <si>
    <t>Emballagedel 3: Materiale 3: råmateriale</t>
  </si>
  <si>
    <t>Emballagedel 3: Materiale 3: farve</t>
  </si>
  <si>
    <t>Emballagedel 3: Materiale 3: Land 1</t>
  </si>
  <si>
    <t>Emballagedel 3: Materiale 3: Land 2</t>
  </si>
  <si>
    <t>Emballagedel 3: Materiale 3: Land 3</t>
  </si>
  <si>
    <t>Emballagedel 3: Materiale 3: Land 4</t>
  </si>
  <si>
    <t>Emballagedel 3: Materiale 3: Land 5</t>
  </si>
  <si>
    <t>Emballagedel 3: Materiale 4: navn</t>
  </si>
  <si>
    <t>Emballagedel 3: Materiale 4: genanvendt</t>
  </si>
  <si>
    <t>Emballagedel 3: Materiale 4: råmateriale</t>
  </si>
  <si>
    <t>Emballagedel 3: Materiale 4: farve</t>
  </si>
  <si>
    <t>Emballagedel 3: Materiale 4: Land 1</t>
  </si>
  <si>
    <t>Emballagedel 3: Materiale 4: Land 2</t>
  </si>
  <si>
    <t>Emballagedel 3: Materiale 4: Land 3</t>
  </si>
  <si>
    <t>Emballagedel 3: Materiale 4: Land 4</t>
  </si>
  <si>
    <t>Emballagedel 3: Materiale 4: Land 5</t>
  </si>
  <si>
    <t>Emballagedel 3: Materiale 5: navn</t>
  </si>
  <si>
    <t>Emballagedel 3: Materiale 5: genanvendt</t>
  </si>
  <si>
    <t>Emballagedel 3: Materiale 5: råmateriale</t>
  </si>
  <si>
    <t>Emballagedel 3: Materiale 5: farve</t>
  </si>
  <si>
    <t>Emballagedel 3: Materiale 5: Land 1</t>
  </si>
  <si>
    <t>Emballagedel 3: Materiale 5: Land 2</t>
  </si>
  <si>
    <t>Emballagedel 3: Materiale 5: Land 3</t>
  </si>
  <si>
    <t>Emballagedel 3: Materiale 5: Land 4</t>
  </si>
  <si>
    <t>Emballagedel 3: Materiale 5: Land 5</t>
  </si>
  <si>
    <t>Emballagedel 3: Materiale 6: navn</t>
  </si>
  <si>
    <t>Emballagedel 3: Materiale 6: genanvendt</t>
  </si>
  <si>
    <t>Emballagedel 3: Materiale 6: råmateriale</t>
  </si>
  <si>
    <t>Emballagedel 3: Materiale 6: farve</t>
  </si>
  <si>
    <t>Emballagedel 3: Materiale 6: Land 1</t>
  </si>
  <si>
    <t>Emballagedel 3: Materiale 6: Land 2</t>
  </si>
  <si>
    <t>Emballagedel 3: Materiale 6: Land 3</t>
  </si>
  <si>
    <t>Emballagedel 3: Materiale 6: Land 4</t>
  </si>
  <si>
    <t>Emballagedel 3: Materiale 6: Land 5</t>
  </si>
  <si>
    <t>Emballagedel 3: Materiale 7: navn</t>
  </si>
  <si>
    <t>Emballagedel 3: Materiale 7: genanvendt</t>
  </si>
  <si>
    <t>Emballagedel 3: Materiale 7: råmateriale</t>
  </si>
  <si>
    <t>Emballagedel 3: Materiale 7: farve</t>
  </si>
  <si>
    <t>Emballagedel 3: Materiale 7: Land 1</t>
  </si>
  <si>
    <t>Emballagedel 3: Materiale 7: Land 2</t>
  </si>
  <si>
    <t>Emballagedel 3: Materiale 7: Land 3</t>
  </si>
  <si>
    <t>Emballagedel 3: Materiale 7: Land 4</t>
  </si>
  <si>
    <t>Emballagedel 3: Materiale 7: Land 5</t>
  </si>
  <si>
    <t>Emballagedel 3: Materiale 8: navn</t>
  </si>
  <si>
    <t>Emballagedel 3: Materiale 8: genanvendt</t>
  </si>
  <si>
    <t>Emballagedel 3: Materiale 8: råmateriale</t>
  </si>
  <si>
    <t>Emballagedel 3: Materiale 8: farve</t>
  </si>
  <si>
    <t>Emballagedel 3: Materiale 8: Land 1</t>
  </si>
  <si>
    <t>Emballagedel 3: Materiale 8: Land 2</t>
  </si>
  <si>
    <t>Emballagedel 3: Materiale 8: Land 3</t>
  </si>
  <si>
    <t>Emballagedel 3: Materiale 8: Land 4</t>
  </si>
  <si>
    <t>Emballagedel 3: Materiale 8: Land 5</t>
  </si>
  <si>
    <t>Emballagedel 3: Materiale 9: navn</t>
  </si>
  <si>
    <t>Emballagedel 3: Materiale 9: genanvendt</t>
  </si>
  <si>
    <t>Emballagedel 3: Materiale 9: råmateriale</t>
  </si>
  <si>
    <t>Emballagedel 3: Materiale 9: farve</t>
  </si>
  <si>
    <t>Emballagedel 3: Materiale 9: Land 1</t>
  </si>
  <si>
    <t>Emballagedel 3: Materiale 9: Land 2</t>
  </si>
  <si>
    <t>Emballagedel 3: Materiale 9: Land 3</t>
  </si>
  <si>
    <t>Emballagedel 3: Materiale 9: Land 4</t>
  </si>
  <si>
    <t>Emballagedel 3: Materiale 9: Land 5</t>
  </si>
  <si>
    <t>Emballagedel 3: Materiale 10: navn</t>
  </si>
  <si>
    <t>Emballagedel 3: Materiale 10: genanvendt</t>
  </si>
  <si>
    <t>Emballagedel 3: Materiale 10: råmateriale</t>
  </si>
  <si>
    <t>Emballagedel 3: Materiale 10: farve</t>
  </si>
  <si>
    <t>Emballagedel 3: Materiale 10: Land 1</t>
  </si>
  <si>
    <t>Emballagedel 3: Materiale 10: Land 2</t>
  </si>
  <si>
    <t>Emballagedel 3: Materiale 10: Land 3</t>
  </si>
  <si>
    <t>Emballagedel 3: Materiale 10: Land 4</t>
  </si>
  <si>
    <t>Emballagedel 3: Materiale 10: Land 5</t>
  </si>
  <si>
    <t>Emballagedel 4: navn</t>
  </si>
  <si>
    <t>Emballagedel 4: vægt</t>
  </si>
  <si>
    <t>Emballagedel 4: Tykkelse (µm)</t>
  </si>
  <si>
    <t>Emballagedel 4: Sortering</t>
  </si>
  <si>
    <t>Emballagedel 4: certificeret papir</t>
  </si>
  <si>
    <t>Emballagedel 4: Land 1</t>
  </si>
  <si>
    <t>Emballagedel 4: Land 2</t>
  </si>
  <si>
    <t>Emballagedel 4: Land 3</t>
  </si>
  <si>
    <t>Emballagedel 4: Land 4</t>
  </si>
  <si>
    <t>Emballagedel 4: Land 5</t>
  </si>
  <si>
    <t>Emballagedel 4: Materiale 1: navn</t>
  </si>
  <si>
    <t>Emballagedel 4: Materiale 1: genanvendt</t>
  </si>
  <si>
    <t>Emballagedel 4: Materiale 1: råmateriale</t>
  </si>
  <si>
    <t>Emballagedel 4: Materiale 1: farve</t>
  </si>
  <si>
    <t>Emballagedel 4: Materiale 1: Land 1</t>
  </si>
  <si>
    <t>Emballagedel 4: Materiale 1: Land 2</t>
  </si>
  <si>
    <t>Emballagedel 4: Materiale 1: Land 3</t>
  </si>
  <si>
    <t>Emballagedel 4: Materiale 1: Land 4</t>
  </si>
  <si>
    <t>Emballagedel 4: Materiale 1: Land 5</t>
  </si>
  <si>
    <t>Emballagedel 4: Materiale 2: navn</t>
  </si>
  <si>
    <t>Emballagedel 4: Materiale 2: genanvendt</t>
  </si>
  <si>
    <t>Emballagedel 4: Materiale 2: råmateriale</t>
  </si>
  <si>
    <t>Emballagedel 4: Materiale 2: farve</t>
  </si>
  <si>
    <t>Emballagedel 4: Materiale 2: Land 1</t>
  </si>
  <si>
    <t>Emballagedel 4: Materiale 2: Land 2</t>
  </si>
  <si>
    <t>Emballagedel 4: Materiale 2: Land 3</t>
  </si>
  <si>
    <t>Emballagedel 4: Materiale 2: Land 4</t>
  </si>
  <si>
    <t>Emballagedel 4: Materiale 2: Land 5</t>
  </si>
  <si>
    <t>Emballagedel 4: Materiale 3: navn</t>
  </si>
  <si>
    <t>Emballagedel 4: Materiale 3: genanvendt</t>
  </si>
  <si>
    <t>Emballagedel 4: Materiale 3: råmateriale</t>
  </si>
  <si>
    <t>Emballagedel 4: Materiale 3: farve</t>
  </si>
  <si>
    <t>Emballagedel 4: Materiale 3: Land 1</t>
  </si>
  <si>
    <t>Emballagedel 4: Materiale 3: Land 2</t>
  </si>
  <si>
    <t>Emballagedel 4: Materiale 3: Land 3</t>
  </si>
  <si>
    <t>Emballagedel 4: Materiale 3: Land 4</t>
  </si>
  <si>
    <t>Emballagedel 4: Materiale 3: Land 5</t>
  </si>
  <si>
    <t>Emballagedel 4: Materiale 4: navn</t>
  </si>
  <si>
    <t>Emballagedel 4: Materiale 4: genanvendt</t>
  </si>
  <si>
    <t>Emballagedel 4: Materiale 4: råmateriale</t>
  </si>
  <si>
    <t>Emballagedel 4: Materiale 4: farve</t>
  </si>
  <si>
    <t>Emballagedel 4: Materiale 4: Land 1</t>
  </si>
  <si>
    <t>Emballagedel 4: Materiale 4: Land 2</t>
  </si>
  <si>
    <t>Emballagedel 4: Materiale 4: Land 3</t>
  </si>
  <si>
    <t>Emballagedel 4: Materiale 4: Land 4</t>
  </si>
  <si>
    <t>Emballagedel 4: Materiale 4: Land 5</t>
  </si>
  <si>
    <t>Emballagedel 4: Materiale 5: navn</t>
  </si>
  <si>
    <t>Emballagedel 4: Materiale 5: genanvendt</t>
  </si>
  <si>
    <t>Emballagedel 4: Materiale 5: råmateriale</t>
  </si>
  <si>
    <t>Emballagedel 4: Materiale 5: farve</t>
  </si>
  <si>
    <t>Emballagedel 4: Materiale 5: Land 1</t>
  </si>
  <si>
    <t>Emballagedel 4: Materiale 5: Land 2</t>
  </si>
  <si>
    <t>Emballagedel 4: Materiale 5: Land 3</t>
  </si>
  <si>
    <t>Emballagedel 4: Materiale 5: Land 4</t>
  </si>
  <si>
    <t>Emballagedel 4: Materiale 5: Land 5</t>
  </si>
  <si>
    <t>Emballagedel 4: Materiale 6: navn</t>
  </si>
  <si>
    <t>Emballagedel 4: Materiale 6: genanvendt</t>
  </si>
  <si>
    <t>Emballagedel 4: Materiale 6: råmateriale</t>
  </si>
  <si>
    <t>Emballagedel 4: Materiale 6: farve</t>
  </si>
  <si>
    <t>Emballagedel 4: Materiale 6: Land 1</t>
  </si>
  <si>
    <t>Emballagedel 4: Materiale 6: Land 2</t>
  </si>
  <si>
    <t>Emballagedel 4: Materiale 6: Land 3</t>
  </si>
  <si>
    <t>Emballagedel 4: Materiale 6: Land 4</t>
  </si>
  <si>
    <t>Emballagedel 4: Materiale 6: Land 5</t>
  </si>
  <si>
    <t>Emballagedel 4: Materiale 7: navn</t>
  </si>
  <si>
    <t>Emballagedel 4: Materiale 7: genanvendt</t>
  </si>
  <si>
    <t>Emballagedel 4: Materiale 7: råmateriale</t>
  </si>
  <si>
    <t>Emballagedel 4: Materiale 7: farve</t>
  </si>
  <si>
    <t>Emballagedel 4: Materiale 7: Land 1</t>
  </si>
  <si>
    <t>Emballagedel 4: Materiale 7: Land 2</t>
  </si>
  <si>
    <t>Emballagedel 4: Materiale 7: Land 3</t>
  </si>
  <si>
    <t>Emballagedel 4: Materiale 7: Land 4</t>
  </si>
  <si>
    <t>Emballagedel 4: Materiale 7: Land 5</t>
  </si>
  <si>
    <t>Emballagedel 4: Materiale 8: navn</t>
  </si>
  <si>
    <t>Emballagedel 4: Materiale 8: genanvendt</t>
  </si>
  <si>
    <t>Emballagedel 4: Materiale 8: råmateriale</t>
  </si>
  <si>
    <t>Emballagedel 4: Materiale 8: farve</t>
  </si>
  <si>
    <t>Emballagedel 4: Materiale 8: Land 1</t>
  </si>
  <si>
    <t>Emballagedel 4: Materiale 8: Land 2</t>
  </si>
  <si>
    <t>Emballagedel 4: Materiale 8: Land 3</t>
  </si>
  <si>
    <t>Emballagedel 4: Materiale 8: Land 4</t>
  </si>
  <si>
    <t>Emballagedel 4: Materiale 8: Land 5</t>
  </si>
  <si>
    <t>Emballagedel 4: Materiale 9: navn</t>
  </si>
  <si>
    <t>Emballagedel 4: Materiale 9: genanvendt</t>
  </si>
  <si>
    <t>Emballagedel 4: Materiale 9: råmateriale</t>
  </si>
  <si>
    <t>Emballagedel 4: Materiale 9: farve</t>
  </si>
  <si>
    <t>Emballagedel 4: Materiale 9: Land 1</t>
  </si>
  <si>
    <t>Emballagedel 4: Materiale 9: Land 2</t>
  </si>
  <si>
    <t>Emballagedel 4: Materiale 9: Land 3</t>
  </si>
  <si>
    <t>Emballagedel 4: Materiale 9: Land 4</t>
  </si>
  <si>
    <t>Emballagedel 4: Materiale 9: Land 5</t>
  </si>
  <si>
    <t>Emballagedel 4: Materiale 10: navn</t>
  </si>
  <si>
    <t>Emballagedel 4: Materiale 10: genanvendt</t>
  </si>
  <si>
    <t>Emballagedel 4: Materiale 10: råmateriale</t>
  </si>
  <si>
    <t>Emballagedel 4: Materiale 10: farve</t>
  </si>
  <si>
    <t>Emballagedel 4: Materiale 10: Land 1</t>
  </si>
  <si>
    <t>Emballagedel 4: Materiale 10: Land 2</t>
  </si>
  <si>
    <t>Emballagedel 4: Materiale 10: Land 3</t>
  </si>
  <si>
    <t>Emballagedel 4: Materiale 10: Land 4</t>
  </si>
  <si>
    <t>Emballagedel 4: Materiale 10: Land 5</t>
  </si>
  <si>
    <t>Emballagedel 5: navn</t>
  </si>
  <si>
    <t>Emballagedel 5: vægt</t>
  </si>
  <si>
    <t>Emballagedel 5: Tykkelse (µm)</t>
  </si>
  <si>
    <t>Emballagedel 5: Sortering</t>
  </si>
  <si>
    <t>Emballagedel 5: certificeret papir</t>
  </si>
  <si>
    <t>Emballagedel 5: Land 1</t>
  </si>
  <si>
    <t>Emballagedel 5: Land 2</t>
  </si>
  <si>
    <t>Emballagedel 5: Land 3</t>
  </si>
  <si>
    <t>Emballagedel 5: Land 4</t>
  </si>
  <si>
    <t>Emballagedel 5: Land 5</t>
  </si>
  <si>
    <t>Emballagedel 5: Materiale 1: navn</t>
  </si>
  <si>
    <t>Emballagedel 5: Materiale 1: genanvendt</t>
  </si>
  <si>
    <t>Emballagedel 5: Materiale 1: råmateriale</t>
  </si>
  <si>
    <t>Emballagedel 5: Materiale 1: farve</t>
  </si>
  <si>
    <t>Emballagedel 5: Materiale 1: Land 1</t>
  </si>
  <si>
    <t>Emballagedel 5: Materiale 1: Land 2</t>
  </si>
  <si>
    <t>Emballagedel 5: Materiale 1: Land 3</t>
  </si>
  <si>
    <t>Emballagedel 5: Materiale 1: Land 4</t>
  </si>
  <si>
    <t>Emballagedel 5: Materiale 1: Land 5</t>
  </si>
  <si>
    <t>Emballagedel 5: Materiale 2: navn</t>
  </si>
  <si>
    <t>Emballagedel 5: Materiale 2: genanvendt</t>
  </si>
  <si>
    <t>Emballagedel 5: Materiale 2: råmateriale</t>
  </si>
  <si>
    <t>Emballagedel 5: Materiale 2: farve</t>
  </si>
  <si>
    <t>Emballagedel 5: Materiale 2: Land 1</t>
  </si>
  <si>
    <t>Emballagedel 5: Materiale 2: Land 2</t>
  </si>
  <si>
    <t>Emballagedel 5: Materiale 2: Land 3</t>
  </si>
  <si>
    <t>Emballagedel 5: Materiale 2: Land 4</t>
  </si>
  <si>
    <t>Emballagedel 5: Materiale 2: Land 5</t>
  </si>
  <si>
    <t>Emballagedel 5: Materiale 3: navn</t>
  </si>
  <si>
    <t>Emballagedel 5: Materiale 3: genanvendt</t>
  </si>
  <si>
    <t>Emballagedel 5: Materiale 3: råmateriale</t>
  </si>
  <si>
    <t>Emballagedel 5: Materiale 3: farve</t>
  </si>
  <si>
    <t>Emballagedel 5: Materiale 3: Land 1</t>
  </si>
  <si>
    <t>Emballagedel 5: Materiale 3: Land 2</t>
  </si>
  <si>
    <t>Emballagedel 5: Materiale 3: Land 3</t>
  </si>
  <si>
    <t>Emballagedel 5: Materiale 3: Land 4</t>
  </si>
  <si>
    <t>Emballagedel 5: Materiale 3: Land 5</t>
  </si>
  <si>
    <t>Emballagedel 5: Materiale 4: navn</t>
  </si>
  <si>
    <t>Emballagedel 5: Materiale 4: genanvendt</t>
  </si>
  <si>
    <t>Emballagedel 5: Materiale 4: råmateriale</t>
  </si>
  <si>
    <t>Emballagedel 5: Materiale 4: farve</t>
  </si>
  <si>
    <t>Emballagedel 5: Materiale 4: Land 1</t>
  </si>
  <si>
    <t>Emballagedel 5: Materiale 4: Land 2</t>
  </si>
  <si>
    <t>Emballagedel 5: Materiale 4: Land 3</t>
  </si>
  <si>
    <t>Emballagedel 5: Materiale 4: Land 4</t>
  </si>
  <si>
    <t>Emballagedel 5: Materiale 4: Land 5</t>
  </si>
  <si>
    <t>Emballagedel 5: Materiale 5: navn</t>
  </si>
  <si>
    <t>Emballagedel 5: Materiale 5: genanvendt</t>
  </si>
  <si>
    <t>Emballagedel 5: Materiale 5: råmateriale</t>
  </si>
  <si>
    <t>Emballagedel 5: Materiale 5: farve</t>
  </si>
  <si>
    <t>Emballagedel 5: Materiale 5: Land 1</t>
  </si>
  <si>
    <t>Emballagedel 5: Materiale 5: Land 2</t>
  </si>
  <si>
    <t>Emballagedel 5: Materiale 5: Land 3</t>
  </si>
  <si>
    <t>Emballagedel 5: Materiale 5: Land 4</t>
  </si>
  <si>
    <t>Emballagedel 5: Materiale 5: Land 5</t>
  </si>
  <si>
    <t>Emballagedel 5: Materiale 6: navn</t>
  </si>
  <si>
    <t>Emballagedel 5: Materiale 6: genanvendt</t>
  </si>
  <si>
    <t>Emballagedel 5: Materiale 6: råmateriale</t>
  </si>
  <si>
    <t>Emballagedel 5: Materiale 6: farve</t>
  </si>
  <si>
    <t>Emballagedel 5: Materiale 6: Land 1</t>
  </si>
  <si>
    <t>Emballagedel 5: Materiale 6: Land 2</t>
  </si>
  <si>
    <t>Emballagedel 5: Materiale 6: Land 3</t>
  </si>
  <si>
    <t>Emballagedel 5: Materiale 6: Land 4</t>
  </si>
  <si>
    <t>Emballagedel 5: Materiale 6: Land 5</t>
  </si>
  <si>
    <t>Emballagedel 5: Materiale 7: navn</t>
  </si>
  <si>
    <t>Emballagedel 5: Materiale 7: genanvendt</t>
  </si>
  <si>
    <t>Emballagedel 5: Materiale 7: råmateriale</t>
  </si>
  <si>
    <t>Emballagedel 5: Materiale 7: farve</t>
  </si>
  <si>
    <t>Emballagedel 5: Materiale 7: Land 1</t>
  </si>
  <si>
    <t>Emballagedel 5: Materiale 7: Land 2</t>
  </si>
  <si>
    <t>Emballagedel 5: Materiale 7: Land 3</t>
  </si>
  <si>
    <t>Emballagedel 5: Materiale 7: Land 4</t>
  </si>
  <si>
    <t>Emballagedel 5: Materiale 7: Land 5</t>
  </si>
  <si>
    <t>Emballagedel 5: Materiale 8: navn</t>
  </si>
  <si>
    <t>Emballagedel 5: Materiale 8: genanvendt</t>
  </si>
  <si>
    <t>Emballagedel 5: Materiale 8: råmateriale</t>
  </si>
  <si>
    <t>Emballagedel 5: Materiale 8: farve</t>
  </si>
  <si>
    <t>Emballagedel 5: Materiale 8: Land 1</t>
  </si>
  <si>
    <t>Emballagedel 5: Materiale 8: Land 2</t>
  </si>
  <si>
    <t>Emballagedel 5: Materiale 8: Land 3</t>
  </si>
  <si>
    <t>Emballagedel 5: Materiale 8: Land 4</t>
  </si>
  <si>
    <t>Emballagedel 5: Materiale 8: Land 5</t>
  </si>
  <si>
    <t>Emballagedel 5: Materiale 9: navn</t>
  </si>
  <si>
    <t>Emballagedel 5: Materiale 9: genanvendt</t>
  </si>
  <si>
    <t>Emballagedel 5: Materiale 9: råmateriale</t>
  </si>
  <si>
    <t>Emballagedel 5: Materiale 9: farve</t>
  </si>
  <si>
    <t>Emballagedel 5: Materiale 9: Land 1</t>
  </si>
  <si>
    <t>Emballagedel 5: Materiale 9: Land 2</t>
  </si>
  <si>
    <t>Emballagedel 5: Materiale 9: Land 3</t>
  </si>
  <si>
    <t>Emballagedel 5: Materiale 9: Land 4</t>
  </si>
  <si>
    <t>Emballagedel 5: Materiale 9: Land 5</t>
  </si>
  <si>
    <t>Emballagedel 5: Materiale 10: navn</t>
  </si>
  <si>
    <t>Emballagedel 5: Materiale 10: genanvendt</t>
  </si>
  <si>
    <t>Emballagedel 5: Materiale 10: råmateriale</t>
  </si>
  <si>
    <t>Emballagedel 5: Materiale 10: farve</t>
  </si>
  <si>
    <t>Emballagedel 5: Materiale 10: Land 1</t>
  </si>
  <si>
    <t>Emballagedel 5: Materiale 10: Land 2</t>
  </si>
  <si>
    <t>Emballagedel 5: Materiale 10: Land 3</t>
  </si>
  <si>
    <t>Emballagedel 5: Materiale 10: Land 4</t>
  </si>
  <si>
    <t>Emballagedel 5: Materiale 10: Land 5</t>
  </si>
  <si>
    <t>Emballagedel 6: navn</t>
  </si>
  <si>
    <t>Emballagedel 6: vægt</t>
  </si>
  <si>
    <t>Emballagedel 6: Tykkelse (µm)</t>
  </si>
  <si>
    <t>Emballagedel 6: Sortering</t>
  </si>
  <si>
    <t>Emballagedel 6: certificeret papir</t>
  </si>
  <si>
    <t>Emballagedel 6: Land 1</t>
  </si>
  <si>
    <t>Emballagedel 6: Land 2</t>
  </si>
  <si>
    <t>Emballagedel 6: Land 3</t>
  </si>
  <si>
    <t>Emballagedel 6: Land 4</t>
  </si>
  <si>
    <t>Emballagedel 6: Land 5</t>
  </si>
  <si>
    <t>Emballagedel 6: Materiale 1: navn</t>
  </si>
  <si>
    <t>Emballagedel 6: Materiale 1: genanvendt</t>
  </si>
  <si>
    <t>Emballagedel 6: Materiale 1: råmateriale</t>
  </si>
  <si>
    <t>Emballagedel 6: Materiale 1: farve</t>
  </si>
  <si>
    <t>Emballagedel 6: Materiale 1: Land 1</t>
  </si>
  <si>
    <t>Emballagedel 6: Materiale 1: Land 2</t>
  </si>
  <si>
    <t>Emballagedel 6: Materiale 1: Land 3</t>
  </si>
  <si>
    <t>Emballagedel 6: Materiale 1: Land 4</t>
  </si>
  <si>
    <t>Emballagedel 6: Materiale 1: Land 5</t>
  </si>
  <si>
    <t>Emballagedel 6: Materiale 2: navn</t>
  </si>
  <si>
    <t>Emballagedel 6: Materiale 2: genanvendt</t>
  </si>
  <si>
    <t>Emballagedel 6: Materiale 2: råmateriale</t>
  </si>
  <si>
    <t>Emballagedel 6: Materiale 2: farve</t>
  </si>
  <si>
    <t>Emballagedel 6: Materiale 2: Land 1</t>
  </si>
  <si>
    <t>Emballagedel 6: Materiale 2: Land 2</t>
  </si>
  <si>
    <t>Emballagedel 6: Materiale 2: Land 3</t>
  </si>
  <si>
    <t>Emballagedel 6: Materiale 2: Land 4</t>
  </si>
  <si>
    <t>Emballagedel 6: Materiale 2: Land 5</t>
  </si>
  <si>
    <t>Emballagedel 6: Materiale 3: navn</t>
  </si>
  <si>
    <t>Emballagedel 6: Materiale 3: genanvendt</t>
  </si>
  <si>
    <t>Emballagedel 6: Materiale 3: råmateriale</t>
  </si>
  <si>
    <t>Emballagedel 6: Materiale 3: farve</t>
  </si>
  <si>
    <t>Emballagedel 6: Materiale 3: Land 1</t>
  </si>
  <si>
    <t>Emballagedel 6: Materiale 3: Land 2</t>
  </si>
  <si>
    <t>Emballagedel 6: Materiale 3: Land 3</t>
  </si>
  <si>
    <t>Emballagedel 6: Materiale 3: Land 4</t>
  </si>
  <si>
    <t>Emballagedel 6: Materiale 3: Land 5</t>
  </si>
  <si>
    <t>Emballagedel 6: Materiale 4: navn</t>
  </si>
  <si>
    <t>Emballagedel 6: Materiale 4: genanvendt</t>
  </si>
  <si>
    <t>Emballagedel 6: Materiale 4: råmateriale</t>
  </si>
  <si>
    <t>Emballagedel 6: Materiale 4: farve</t>
  </si>
  <si>
    <t>Emballagedel 6: Materiale 4: Land 1</t>
  </si>
  <si>
    <t>Emballagedel 6: Materiale 4: Land 2</t>
  </si>
  <si>
    <t>Emballagedel 6: Materiale 4: Land 3</t>
  </si>
  <si>
    <t>Emballagedel 6: Materiale 4: Land 4</t>
  </si>
  <si>
    <t>Emballagedel 6: Materiale 4: Land 5</t>
  </si>
  <si>
    <t>Emballagedel 6: Materiale 5: navn</t>
  </si>
  <si>
    <t>Emballagedel 6: Materiale 5: genanvendt</t>
  </si>
  <si>
    <t>Emballagedel 6: Materiale 5: råmateriale</t>
  </si>
  <si>
    <t>Emballagedel 6: Materiale 5: farve</t>
  </si>
  <si>
    <t>Emballagedel 6: Materiale 5: Land 1</t>
  </si>
  <si>
    <t>Emballagedel 6: Materiale 5: Land 2</t>
  </si>
  <si>
    <t>Emballagedel 6: Materiale 5: Land 3</t>
  </si>
  <si>
    <t>Emballagedel 6: Materiale 5: Land 4</t>
  </si>
  <si>
    <t>Emballagedel 6: Materiale 5: Land 5</t>
  </si>
  <si>
    <t>Emballagedel 6: Materiale 6: navn</t>
  </si>
  <si>
    <t>Emballagedel 6: Materiale 6: genanvendt</t>
  </si>
  <si>
    <t>Emballagedel 6: Materiale 6: råmateriale</t>
  </si>
  <si>
    <t>Emballagedel 6: Materiale 6: farve</t>
  </si>
  <si>
    <t>Emballagedel 6: Materiale 6: Land 1</t>
  </si>
  <si>
    <t>Emballagedel 6: Materiale 6: Land 2</t>
  </si>
  <si>
    <t>Emballagedel 6: Materiale 6: Land 3</t>
  </si>
  <si>
    <t>Emballagedel 6: Materiale 6: Land 4</t>
  </si>
  <si>
    <t>Emballagedel 6: Materiale 6: Land 5</t>
  </si>
  <si>
    <t>Emballagedel 6: Materiale 7: navn</t>
  </si>
  <si>
    <t>Emballagedel 6: Materiale 7: genanvendt</t>
  </si>
  <si>
    <t>Emballagedel 6: Materiale 7: råmateriale</t>
  </si>
  <si>
    <t>Emballagedel 6: Materiale 7: farve</t>
  </si>
  <si>
    <t>Emballagedel 6: Materiale 7: Land 1</t>
  </si>
  <si>
    <t>Emballagedel 6: Materiale 7: Land 2</t>
  </si>
  <si>
    <t>Emballagedel 6: Materiale 7: Land 3</t>
  </si>
  <si>
    <t>Emballagedel 6: Materiale 7: Land 4</t>
  </si>
  <si>
    <t>Emballagedel 6: Materiale 7: Land 5</t>
  </si>
  <si>
    <t>Emballagedel 6: Materiale 8: navn</t>
  </si>
  <si>
    <t>Emballagedel 6: Materiale 8: genanvendt</t>
  </si>
  <si>
    <t>Emballagedel 6: Materiale 8: råmateriale</t>
  </si>
  <si>
    <t>Emballagedel 6: Materiale 8: farve</t>
  </si>
  <si>
    <t>Emballagedel 6: Materiale 8: Land 1</t>
  </si>
  <si>
    <t>Emballagedel 6: Materiale 8: Land 2</t>
  </si>
  <si>
    <t>Emballagedel 6: Materiale 8: Land 3</t>
  </si>
  <si>
    <t>Emballagedel 6: Materiale 8: Land 4</t>
  </si>
  <si>
    <t>Emballagedel 6: Materiale 8: Land 5</t>
  </si>
  <si>
    <t>Emballagedel 6: Materiale 9: navn</t>
  </si>
  <si>
    <t>Emballagedel 6: Materiale 9: genanvendt</t>
  </si>
  <si>
    <t>Emballagedel 6: Materiale 9: råmateriale</t>
  </si>
  <si>
    <t>Emballagedel 6: Materiale 9: farve</t>
  </si>
  <si>
    <t>Emballagedel 6: Materiale 9: Land 1</t>
  </si>
  <si>
    <t>Emballagedel 6: Materiale 9: Land 2</t>
  </si>
  <si>
    <t>Emballagedel 6: Materiale 9: Land 3</t>
  </si>
  <si>
    <t>Emballagedel 6: Materiale 9: Land 4</t>
  </si>
  <si>
    <t>Emballagedel 6: Materiale 9: Land 5</t>
  </si>
  <si>
    <t>Emballagedel 6: Materiale 10: navn</t>
  </si>
  <si>
    <t>Emballagedel 6: Materiale 10: genanvendt</t>
  </si>
  <si>
    <t>Emballagedel 6: Materiale 10: råmateriale</t>
  </si>
  <si>
    <t>Emballagedel 6: Materiale 10: farve</t>
  </si>
  <si>
    <t>Emballagedel 6: Materiale 10: Land 1</t>
  </si>
  <si>
    <t>Emballagedel 6: Materiale 10: Land 2</t>
  </si>
  <si>
    <t>Emballagedel 6: Materiale 10: Land 3</t>
  </si>
  <si>
    <t>Emballagedel 6: Materiale 10: Land 4</t>
  </si>
  <si>
    <t>Emballagedel 6: Materiale 10: Land 5</t>
  </si>
  <si>
    <t>Emballagedel 7: navn</t>
  </si>
  <si>
    <t>Emballagedel 7: vægt</t>
  </si>
  <si>
    <t>Emballagedel 7: Tykkelse (µm)</t>
  </si>
  <si>
    <t>Emballagedel 7: Sortering</t>
  </si>
  <si>
    <t>Emballagedel 7: certificeret papir</t>
  </si>
  <si>
    <t>Emballagedel 7: Land 1</t>
  </si>
  <si>
    <t>Emballagedel 7: Land 2</t>
  </si>
  <si>
    <t>Emballagedel 7: Land 3</t>
  </si>
  <si>
    <t>Emballagedel 7: Land 4</t>
  </si>
  <si>
    <t>Emballagedel 7: Land 5</t>
  </si>
  <si>
    <t>Emballagedel 7: Materiale 1: navn</t>
  </si>
  <si>
    <t>Emballagedel 7: Materiale 1: genanvendt</t>
  </si>
  <si>
    <t>Emballagedel 7: Materiale 1: råmateriale</t>
  </si>
  <si>
    <t>Emballagedel 7: Materiale 1: farve</t>
  </si>
  <si>
    <t>Emballagedel 7: Materiale 1: Land 1</t>
  </si>
  <si>
    <t>Emballagedel 7: Materiale 1: Land 2</t>
  </si>
  <si>
    <t>Emballagedel 7: Materiale 1: Land 3</t>
  </si>
  <si>
    <t>Emballagedel 7: Materiale 1: Land 4</t>
  </si>
  <si>
    <t>Emballagedel 7: Materiale 1: Land 5</t>
  </si>
  <si>
    <t>Emballagedel 7: Materiale 2: navn</t>
  </si>
  <si>
    <t>Emballagedel 7: Materiale 2: genanvendt</t>
  </si>
  <si>
    <t>Emballagedel 7: Materiale 2: råmateriale</t>
  </si>
  <si>
    <t>Emballagedel 7: Materiale 2: farve</t>
  </si>
  <si>
    <t>Emballagedel 7: Materiale 2: Land 1</t>
  </si>
  <si>
    <t>Emballagedel 7: Materiale 2: Land 2</t>
  </si>
  <si>
    <t>Emballagedel 7: Materiale 2: Land 3</t>
  </si>
  <si>
    <t>Emballagedel 7: Materiale 2: Land 4</t>
  </si>
  <si>
    <t>Emballagedel 7: Materiale 2: Land 5</t>
  </si>
  <si>
    <t>Emballagedel 7: Materiale 3: navn</t>
  </si>
  <si>
    <t>Emballagedel 7: Materiale 3: genanvendt</t>
  </si>
  <si>
    <t>Emballagedel 7: Materiale 3: råmateriale</t>
  </si>
  <si>
    <t>Emballagedel 7: Materiale 3: farve</t>
  </si>
  <si>
    <t>Emballagedel 7: Materiale 3: Land 1</t>
  </si>
  <si>
    <t>Emballagedel 7: Materiale 3: Land 2</t>
  </si>
  <si>
    <t>Emballagedel 7: Materiale 3: Land 3</t>
  </si>
  <si>
    <t>Emballagedel 7: Materiale 3: Land 4</t>
  </si>
  <si>
    <t>Emballagedel 7: Materiale 3: Land 5</t>
  </si>
  <si>
    <t>Emballagedel 7: Materiale 4: navn</t>
  </si>
  <si>
    <t>Emballagedel 7: Materiale 4: genanvendt</t>
  </si>
  <si>
    <t>Emballagedel 7: Materiale 4: råmateriale</t>
  </si>
  <si>
    <t>Emballagedel 7: Materiale 4: farve</t>
  </si>
  <si>
    <t>Emballagedel 7: Materiale 4: Land 1</t>
  </si>
  <si>
    <t>Emballagedel 7: Materiale 4: Land 2</t>
  </si>
  <si>
    <t>Emballagedel 7: Materiale 4: Land 3</t>
  </si>
  <si>
    <t>Emballagedel 7: Materiale 4: Land 4</t>
  </si>
  <si>
    <t>Emballagedel 7: Materiale 4: Land 5</t>
  </si>
  <si>
    <t>Emballagedel 7: Materiale 5: navn</t>
  </si>
  <si>
    <t>Emballagedel 7: Materiale 5: genanvendt</t>
  </si>
  <si>
    <t>Emballagedel 7: Materiale 5: råmateriale</t>
  </si>
  <si>
    <t>Emballagedel 7: Materiale 5: farve</t>
  </si>
  <si>
    <t>Emballagedel 7: Materiale 5: Land 1</t>
  </si>
  <si>
    <t>Emballagedel 7: Materiale 5: Land 2</t>
  </si>
  <si>
    <t>Emballagedel 7: Materiale 5: Land 3</t>
  </si>
  <si>
    <t>Emballagedel 7: Materiale 5: Land 4</t>
  </si>
  <si>
    <t>Emballagedel 7: Materiale 5: Land 5</t>
  </si>
  <si>
    <t>Emballagedel 7: Materiale 6: navn</t>
  </si>
  <si>
    <t>Emballagedel 7: Materiale 6: genanvendt</t>
  </si>
  <si>
    <t>Emballagedel 7: Materiale 6: råmateriale</t>
  </si>
  <si>
    <t>Emballagedel 7: Materiale 6: farve</t>
  </si>
  <si>
    <t>Emballagedel 7: Materiale 6: Land 1</t>
  </si>
  <si>
    <t>Emballagedel 7: Materiale 6: Land 2</t>
  </si>
  <si>
    <t>Emballagedel 7: Materiale 6: Land 3</t>
  </si>
  <si>
    <t>Emballagedel 7: Materiale 6: Land 4</t>
  </si>
  <si>
    <t>Emballagedel 7: Materiale 6: Land 5</t>
  </si>
  <si>
    <t>Emballagedel 7: Materiale 7: navn</t>
  </si>
  <si>
    <t>Emballagedel 7: Materiale 7: genanvendt</t>
  </si>
  <si>
    <t>Emballagedel 7: Materiale 7: råmateriale</t>
  </si>
  <si>
    <t>Emballagedel 7: Materiale 7: farve</t>
  </si>
  <si>
    <t>Emballagedel 7: Materiale 7: Land 1</t>
  </si>
  <si>
    <t>Emballagedel 7: Materiale 7: Land 2</t>
  </si>
  <si>
    <t>Emballagedel 7: Materiale 7: Land 3</t>
  </si>
  <si>
    <t>Emballagedel 7: Materiale 7: Land 4</t>
  </si>
  <si>
    <t>Emballagedel 7: Materiale 7: Land 5</t>
  </si>
  <si>
    <t>Emballagedel 7: Materiale 8: navn</t>
  </si>
  <si>
    <t>Emballagedel 7: Materiale 8: genanvendt</t>
  </si>
  <si>
    <t>Emballagedel 7: Materiale 8: råmateriale</t>
  </si>
  <si>
    <t>Emballagedel 7: Materiale 8: farve</t>
  </si>
  <si>
    <t>Emballagedel 7: Materiale 8: Land 1</t>
  </si>
  <si>
    <t>Emballagedel 7: Materiale 8: Land 2</t>
  </si>
  <si>
    <t>Emballagedel 7: Materiale 8: Land 3</t>
  </si>
  <si>
    <t>Emballagedel 7: Materiale 8: Land 4</t>
  </si>
  <si>
    <t>Emballagedel 7: Materiale 8: Land 5</t>
  </si>
  <si>
    <t>Emballagedel 7: Materiale 9: navn</t>
  </si>
  <si>
    <t>Emballagedel 7: Materiale 9: genanvendt</t>
  </si>
  <si>
    <t>Emballagedel 7: Materiale 9: råmateriale</t>
  </si>
  <si>
    <t>Emballagedel 7: Materiale 9: farve</t>
  </si>
  <si>
    <t>Emballagedel 7: Materiale 9: Land 1</t>
  </si>
  <si>
    <t>Emballagedel 7: Materiale 9: Land 2</t>
  </si>
  <si>
    <t>Emballagedel 7: Materiale 9: Land 3</t>
  </si>
  <si>
    <t>Emballagedel 7: Materiale 9: Land 4</t>
  </si>
  <si>
    <t>Emballagedel 7: Materiale 9: Land 5</t>
  </si>
  <si>
    <t>Emballagedel 7: Materiale 10: navn</t>
  </si>
  <si>
    <t>Emballagedel 7: Materiale 10: genanvendt</t>
  </si>
  <si>
    <t>Emballagedel 7: Materiale 10: råmateriale</t>
  </si>
  <si>
    <t>Emballagedel 7: Materiale 10: farve</t>
  </si>
  <si>
    <t>Emballagedel 7: Materiale 10: Land 1</t>
  </si>
  <si>
    <t>Emballagedel 7: Materiale 10: Land 2</t>
  </si>
  <si>
    <t>Emballagedel 7: Materiale 10: Land 3</t>
  </si>
  <si>
    <t>Emballagedel 7: Materiale 10: Land 4</t>
  </si>
  <si>
    <t>Emballagedel 7: Materiale 10: Land 5</t>
  </si>
  <si>
    <t>Emballagedel 8: navn</t>
  </si>
  <si>
    <t>Emballagedel 8: vægt</t>
  </si>
  <si>
    <t>Emballagedel 8: Tykkelse (µm)</t>
  </si>
  <si>
    <t>Emballagedel 8: Sortering</t>
  </si>
  <si>
    <t>Emballagedel 8: certificeret papir</t>
  </si>
  <si>
    <t>Emballagedel 8: Land 1</t>
  </si>
  <si>
    <t>Emballagedel 8: Land 2</t>
  </si>
  <si>
    <t>Emballagedel 8: Land 3</t>
  </si>
  <si>
    <t>Emballagedel 8: Land 4</t>
  </si>
  <si>
    <t>Emballagedel 8: Land 5</t>
  </si>
  <si>
    <t>Emballagedel 8: Materiale 1: navn</t>
  </si>
  <si>
    <t>Emballagedel 8: Materiale 1: genanvendt</t>
  </si>
  <si>
    <t>Emballagedel 8: Materiale 1: råmateriale</t>
  </si>
  <si>
    <t>Emballagedel 8: Materiale 1: farve</t>
  </si>
  <si>
    <t>Emballagedel 8: Materiale 1: Land 1</t>
  </si>
  <si>
    <t>Emballagedel 8: Materiale 1: Land 2</t>
  </si>
  <si>
    <t>Emballagedel 8: Materiale 1: Land 3</t>
  </si>
  <si>
    <t>Emballagedel 8: Materiale 1: Land 4</t>
  </si>
  <si>
    <t>Emballagedel 8: Materiale 1: Land 5</t>
  </si>
  <si>
    <t>Emballagedel 8: Materiale 2: navn</t>
  </si>
  <si>
    <t>Emballagedel 8: Materiale 2: genanvendt</t>
  </si>
  <si>
    <t>Emballagedel 8: Materiale 2: råmateriale</t>
  </si>
  <si>
    <t>Emballagedel 8: Materiale 2: farve</t>
  </si>
  <si>
    <t>Emballagedel 8: Materiale 2: Land 1</t>
  </si>
  <si>
    <t>Emballagedel 8: Materiale 2: Land 2</t>
  </si>
  <si>
    <t>Emballagedel 8: Materiale 2: Land 3</t>
  </si>
  <si>
    <t>Emballagedel 8: Materiale 2: Land 4</t>
  </si>
  <si>
    <t>Emballagedel 8: Materiale 2: Land 5</t>
  </si>
  <si>
    <t>Emballagedel 8: Materiale 3: navn</t>
  </si>
  <si>
    <t>Emballagedel 8: Materiale 3: genanvendt</t>
  </si>
  <si>
    <t>Emballagedel 8: Materiale 3: råmateriale</t>
  </si>
  <si>
    <t>Emballagedel 8: Materiale 3: farve</t>
  </si>
  <si>
    <t>Emballagedel 8: Materiale 3: Land 1</t>
  </si>
  <si>
    <t>Emballagedel 8: Materiale 3: Land 2</t>
  </si>
  <si>
    <t>Emballagedel 8: Materiale 3: Land 3</t>
  </si>
  <si>
    <t>Emballagedel 8: Materiale 3: Land 4</t>
  </si>
  <si>
    <t>Emballagedel 8: Materiale 3: Land 5</t>
  </si>
  <si>
    <t>Emballagedel 8: Materiale 4: navn</t>
  </si>
  <si>
    <t>Emballagedel 8: Materiale 4: genanvendt</t>
  </si>
  <si>
    <t>Emballagedel 8: Materiale 4: råmateriale</t>
  </si>
  <si>
    <t>Emballagedel 8: Materiale 4: farve</t>
  </si>
  <si>
    <t>Emballagedel 8: Materiale 4: Land 1</t>
  </si>
  <si>
    <t>Emballagedel 8: Materiale 4: Land 2</t>
  </si>
  <si>
    <t>Emballagedel 8: Materiale 4: Land 3</t>
  </si>
  <si>
    <t>Emballagedel 8: Materiale 4: Land 4</t>
  </si>
  <si>
    <t>Emballagedel 8: Materiale 4: Land 5</t>
  </si>
  <si>
    <t>Emballagedel 8: Materiale 5: navn</t>
  </si>
  <si>
    <t>Emballagedel 8: Materiale 5: genanvendt</t>
  </si>
  <si>
    <t>Emballagedel 8: Materiale 5: råmateriale</t>
  </si>
  <si>
    <t>Emballagedel 8: Materiale 5: farve</t>
  </si>
  <si>
    <t>Emballagedel 8: Materiale 5: Land 1</t>
  </si>
  <si>
    <t>Emballagedel 8: Materiale 5: Land 2</t>
  </si>
  <si>
    <t>Emballagedel 8: Materiale 5: Land 3</t>
  </si>
  <si>
    <t>Emballagedel 8: Materiale 5: Land 4</t>
  </si>
  <si>
    <t>Emballagedel 8: Materiale 5: Land 5</t>
  </si>
  <si>
    <t>Emballagedel 8: Materiale 6: navn</t>
  </si>
  <si>
    <t>Emballagedel 8: Materiale 6: genanvendt</t>
  </si>
  <si>
    <t>Emballagedel 8: Materiale 6: råmateriale</t>
  </si>
  <si>
    <t>Emballagedel 8: Materiale 6: farve</t>
  </si>
  <si>
    <t>Emballagedel 8: Materiale 6: Land 1</t>
  </si>
  <si>
    <t>Emballagedel 8: Materiale 6: Land 2</t>
  </si>
  <si>
    <t>Emballagedel 8: Materiale 6: Land 3</t>
  </si>
  <si>
    <t>Emballagedel 8: Materiale 6: Land 4</t>
  </si>
  <si>
    <t>Emballagedel 8: Materiale 6: Land 5</t>
  </si>
  <si>
    <t>Emballagedel 8: Materiale 7: navn</t>
  </si>
  <si>
    <t>Emballagedel 8: Materiale 7: genanvendt</t>
  </si>
  <si>
    <t>Emballagedel 8: Materiale 7: råmateriale</t>
  </si>
  <si>
    <t>Emballagedel 8: Materiale 7: farve</t>
  </si>
  <si>
    <t>Emballagedel 8: Materiale 7: Land 1</t>
  </si>
  <si>
    <t>Emballagedel 8: Materiale 7: Land 2</t>
  </si>
  <si>
    <t>Emballagedel 8: Materiale 7: Land 3</t>
  </si>
  <si>
    <t>Emballagedel 8: Materiale 7: Land 4</t>
  </si>
  <si>
    <t>Emballagedel 8: Materiale 7: Land 5</t>
  </si>
  <si>
    <t>Emballagedel 8: Materiale 8: navn</t>
  </si>
  <si>
    <t>Emballagedel 8: Materiale 8: genanvendt</t>
  </si>
  <si>
    <t>Emballagedel 8: Materiale 8: råmateriale</t>
  </si>
  <si>
    <t>Emballagedel 8: Materiale 8: farve</t>
  </si>
  <si>
    <t>Emballagedel 8: Materiale 8: Land 1</t>
  </si>
  <si>
    <t>Emballagedel 8: Materiale 8: Land 2</t>
  </si>
  <si>
    <t>Emballagedel 8: Materiale 8: Land 3</t>
  </si>
  <si>
    <t>Emballagedel 8: Materiale 8: Land 4</t>
  </si>
  <si>
    <t>Emballagedel 8: Materiale 8: Land 5</t>
  </si>
  <si>
    <t>Emballagedel 8: Materiale 9: navn</t>
  </si>
  <si>
    <t>Emballagedel 8: Materiale 9: genanvendt</t>
  </si>
  <si>
    <t>Emballagedel 8: Materiale 9: råmateriale</t>
  </si>
  <si>
    <t>Emballagedel 8: Materiale 9: farve</t>
  </si>
  <si>
    <t>Emballagedel 8: Materiale 9: Land 1</t>
  </si>
  <si>
    <t>Emballagedel 8: Materiale 9: Land 2</t>
  </si>
  <si>
    <t>Emballagedel 8: Materiale 9: Land 3</t>
  </si>
  <si>
    <t>Emballagedel 8: Materiale 9: Land 4</t>
  </si>
  <si>
    <t>Emballagedel 8: Materiale 9: Land 5</t>
  </si>
  <si>
    <t>Emballagedel 8: Materiale 10: navn</t>
  </si>
  <si>
    <t>Emballagedel 8: Materiale 10: genanvendt</t>
  </si>
  <si>
    <t>Emballagedel 8: Materiale 10: råmateriale</t>
  </si>
  <si>
    <t>Emballagedel 8: Materiale 10: farve</t>
  </si>
  <si>
    <t>Emballagedel 8: Materiale 10: Land 1</t>
  </si>
  <si>
    <t>Emballagedel 8: Materiale 10: Land 2</t>
  </si>
  <si>
    <t>Emballagedel 8: Materiale 10: Land 3</t>
  </si>
  <si>
    <t>Emballagedel 8: Materiale 10: Land 4</t>
  </si>
  <si>
    <t>Emballagedel 8: Materiale 10: Land 5</t>
  </si>
  <si>
    <t>Emballagedel 9: navn</t>
  </si>
  <si>
    <t>Emballagedel 9: vægt</t>
  </si>
  <si>
    <t>Emballagedel 9: Tykkelse (µm)</t>
  </si>
  <si>
    <t>Emballagedel 9: Sortering</t>
  </si>
  <si>
    <t>Emballagedel 9: certificeret papir</t>
  </si>
  <si>
    <t>Emballagedel 9: Land 1</t>
  </si>
  <si>
    <t>Emballagedel 9: Land 2</t>
  </si>
  <si>
    <t>Emballagedel 9: Land 3</t>
  </si>
  <si>
    <t>Emballagedel 9: Land 4</t>
  </si>
  <si>
    <t>Emballagedel 9: Land 5</t>
  </si>
  <si>
    <t>Emballagedel 9: Materiale 1: navn</t>
  </si>
  <si>
    <t>Emballagedel 9: Materiale 1: genanvendt</t>
  </si>
  <si>
    <t>Emballagedel 9: Materiale 1: råmateriale</t>
  </si>
  <si>
    <t>Emballagedel 9: Materiale 1: farve</t>
  </si>
  <si>
    <t>Emballagedel 9: Materiale 1: Land 1</t>
  </si>
  <si>
    <t>Emballagedel 9: Materiale 1: Land 2</t>
  </si>
  <si>
    <t>Emballagedel 9: Materiale 1: Land 3</t>
  </si>
  <si>
    <t>Emballagedel 9: Materiale 1: Land 4</t>
  </si>
  <si>
    <t>Emballagedel 9: Materiale 1: Land 5</t>
  </si>
  <si>
    <t>Emballagedel 9: Materiale 2: navn</t>
  </si>
  <si>
    <t>Emballagedel 9: Materiale 2: genanvendt</t>
  </si>
  <si>
    <t>Emballagedel 9: Materiale 2: råmateriale</t>
  </si>
  <si>
    <t>Emballagedel 9: Materiale 2: farve</t>
  </si>
  <si>
    <t>Emballagedel 9: Materiale 2: Land 1</t>
  </si>
  <si>
    <t>Emballagedel 9: Materiale 2: Land 2</t>
  </si>
  <si>
    <t>Emballagedel 9: Materiale 2: Land 3</t>
  </si>
  <si>
    <t>Emballagedel 9: Materiale 2: Land 4</t>
  </si>
  <si>
    <t>Emballagedel 9: Materiale 2: Land 5</t>
  </si>
  <si>
    <t>Emballagedel 9: Materiale 3: navn</t>
  </si>
  <si>
    <t>Emballagedel 9: Materiale 3: genanvendt</t>
  </si>
  <si>
    <t>Emballagedel 9: Materiale 3: råmateriale</t>
  </si>
  <si>
    <t>Emballagedel 9: Materiale 3: farve</t>
  </si>
  <si>
    <t>Emballagedel 9: Materiale 3: Land 1</t>
  </si>
  <si>
    <t>Emballagedel 9: Materiale 3: Land 2</t>
  </si>
  <si>
    <t>Emballagedel 9: Materiale 3: Land 3</t>
  </si>
  <si>
    <t>Emballagedel 9: Materiale 3: Land 4</t>
  </si>
  <si>
    <t>Emballagedel 9: Materiale 3: Land 5</t>
  </si>
  <si>
    <t>Emballagedel 9: Materiale 4: navn</t>
  </si>
  <si>
    <t>Emballagedel 9: Materiale 4: genanvendt</t>
  </si>
  <si>
    <t>Emballagedel 9: Materiale 4: råmateriale</t>
  </si>
  <si>
    <t>Emballagedel 9: Materiale 4: farve</t>
  </si>
  <si>
    <t>Emballagedel 9: Materiale 4: Land 1</t>
  </si>
  <si>
    <t>Emballagedel 9: Materiale 4: Land 2</t>
  </si>
  <si>
    <t>Emballagedel 9: Materiale 4: Land 3</t>
  </si>
  <si>
    <t>Emballagedel 9: Materiale 4: Land 4</t>
  </si>
  <si>
    <t>Emballagedel 9: Materiale 4: Land 5</t>
  </si>
  <si>
    <t>Emballagedel 9: Materiale 5: navn</t>
  </si>
  <si>
    <t>Emballagedel 9: Materiale 5: genanvendt</t>
  </si>
  <si>
    <t>Emballagedel 9: Materiale 5: råmateriale</t>
  </si>
  <si>
    <t>Emballagedel 9: Materiale 5: farve</t>
  </si>
  <si>
    <t>Emballagedel 9: Materiale 5: Land 1</t>
  </si>
  <si>
    <t>Emballagedel 9: Materiale 5: Land 2</t>
  </si>
  <si>
    <t>Emballagedel 9: Materiale 5: Land 3</t>
  </si>
  <si>
    <t>Emballagedel 9: Materiale 5: Land 4</t>
  </si>
  <si>
    <t>Emballagedel 9: Materiale 5: Land 5</t>
  </si>
  <si>
    <t>Emballagedel 9: Materiale 6: navn</t>
  </si>
  <si>
    <t>Emballagedel 9: Materiale 6: genanvendt</t>
  </si>
  <si>
    <t>Emballagedel 9: Materiale 6: råmateriale</t>
  </si>
  <si>
    <t>Emballagedel 9: Materiale 6: farve</t>
  </si>
  <si>
    <t>Emballagedel 9: Materiale 6: Land 1</t>
  </si>
  <si>
    <t>Emballagedel 9: Materiale 6: Land 2</t>
  </si>
  <si>
    <t>Emballagedel 9: Materiale 6: Land 3</t>
  </si>
  <si>
    <t>Emballagedel 9: Materiale 6: Land 4</t>
  </si>
  <si>
    <t>Emballagedel 9: Materiale 6: Land 5</t>
  </si>
  <si>
    <t>Emballagedel 9: Materiale 7: navn</t>
  </si>
  <si>
    <t>Emballagedel 9: Materiale 7: genanvendt</t>
  </si>
  <si>
    <t>Emballagedel 9: Materiale 7: råmateriale</t>
  </si>
  <si>
    <t>Emballagedel 9: Materiale 7: farve</t>
  </si>
  <si>
    <t>Emballagedel 9: Materiale 7: Land 1</t>
  </si>
  <si>
    <t>Emballagedel 9: Materiale 7: Land 2</t>
  </si>
  <si>
    <t>Emballagedel 9: Materiale 7: Land 3</t>
  </si>
  <si>
    <t>Emballagedel 9: Materiale 7: Land 4</t>
  </si>
  <si>
    <t>Emballagedel 9: Materiale 7: Land 5</t>
  </si>
  <si>
    <t>Emballagedel 9: Materiale 8: navn</t>
  </si>
  <si>
    <t>Emballagedel 9: Materiale 8: genanvendt</t>
  </si>
  <si>
    <t>Emballagedel 9: Materiale 8: råmateriale</t>
  </si>
  <si>
    <t>Emballagedel 9: Materiale 8: farve</t>
  </si>
  <si>
    <t>Emballagedel 9: Materiale 8: Land 1</t>
  </si>
  <si>
    <t>Emballagedel 9: Materiale 8: Land 2</t>
  </si>
  <si>
    <t>Emballagedel 9: Materiale 8: Land 3</t>
  </si>
  <si>
    <t>Emballagedel 9: Materiale 8: Land 4</t>
  </si>
  <si>
    <t>Emballagedel 9: Materiale 8: Land 5</t>
  </si>
  <si>
    <t>Emballagedel 9: Materiale 9: navn</t>
  </si>
  <si>
    <t>Emballagedel 9: Materiale 9: genanvendt</t>
  </si>
  <si>
    <t>Emballagedel 9: Materiale 9: råmateriale</t>
  </si>
  <si>
    <t>Emballagedel 9: Materiale 9: farve</t>
  </si>
  <si>
    <t>Emballagedel 9: Materiale 9: Land 1</t>
  </si>
  <si>
    <t>Emballagedel 9: Materiale 9: Land 2</t>
  </si>
  <si>
    <t>Emballagedel 9: Materiale 9: Land 3</t>
  </si>
  <si>
    <t>Emballagedel 9: Materiale 9: Land 4</t>
  </si>
  <si>
    <t>Emballagedel 9: Materiale 9: Land 5</t>
  </si>
  <si>
    <t>Emballagedel 9: Materiale 10: navn</t>
  </si>
  <si>
    <t>Emballagedel 9: Materiale 10: genanvendt</t>
  </si>
  <si>
    <t>Emballagedel 9: Materiale 10: råmateriale</t>
  </si>
  <si>
    <t>Emballagedel 9: Materiale 10: farve</t>
  </si>
  <si>
    <t>Emballagedel 9: Materiale 10: Land 1</t>
  </si>
  <si>
    <t>Emballagedel 9: Materiale 10: Land 2</t>
  </si>
  <si>
    <t>Emballagedel 9: Materiale 10: Land 3</t>
  </si>
  <si>
    <t>Emballagedel 9: Materiale 10: Land 4</t>
  </si>
  <si>
    <t>Emballagedel 9: Materiale 10: Land 5</t>
  </si>
  <si>
    <t>Emballagedel 10: navn</t>
  </si>
  <si>
    <t>Emballagedel 10: vægt</t>
  </si>
  <si>
    <t>Emballagedel 10: Tykkelse (µm)</t>
  </si>
  <si>
    <t>Emballagedel 10: Sortering</t>
  </si>
  <si>
    <t>Emballagedel 10: certificeret papir</t>
  </si>
  <si>
    <t>Emballagedel 10: Land 1</t>
  </si>
  <si>
    <t>Emballagedel 10: Land 2</t>
  </si>
  <si>
    <t>Emballagedel 10: Land 3</t>
  </si>
  <si>
    <t>Emballagedel 10: Land 4</t>
  </si>
  <si>
    <t>Emballagedel 10: Land 5</t>
  </si>
  <si>
    <t>Emballagedel 10: Materiale 1: navn</t>
  </si>
  <si>
    <t>Emballagedel 10: Materiale 1: genanvendt</t>
  </si>
  <si>
    <t>Emballagedel 10: Materiale 1: råmateriale</t>
  </si>
  <si>
    <t>Emballagedel 10: Materiale 1: farve</t>
  </si>
  <si>
    <t>Emballagedel 10: Materiale 1: Land 1</t>
  </si>
  <si>
    <t>Emballagedel 10: Materiale 1: Land 2</t>
  </si>
  <si>
    <t>Emballagedel 10: Materiale 1: Land 3</t>
  </si>
  <si>
    <t>Emballagedel 10: Materiale 1: Land 4</t>
  </si>
  <si>
    <t>Emballagedel 10: Materiale 1: Land 5</t>
  </si>
  <si>
    <t>Emballagedel 10: Materiale 2: navn</t>
  </si>
  <si>
    <t>Emballagedel 10: Materiale 2: genanvendt</t>
  </si>
  <si>
    <t>Emballagedel 10: Materiale 2: råmateriale</t>
  </si>
  <si>
    <t>Emballagedel 10: Materiale 2: farve</t>
  </si>
  <si>
    <t>Emballagedel 10: Materiale 2: Land 1</t>
  </si>
  <si>
    <t>Emballagedel 10: Materiale 2: Land 2</t>
  </si>
  <si>
    <t>Emballagedel 10: Materiale 2: Land 3</t>
  </si>
  <si>
    <t>Emballagedel 10: Materiale 2: Land 4</t>
  </si>
  <si>
    <t>Emballagedel 10: Materiale 2: Land 5</t>
  </si>
  <si>
    <t>Emballagedel 10: Materiale 3: navn</t>
  </si>
  <si>
    <t>Emballagedel 10: Materiale 3: genanvendt</t>
  </si>
  <si>
    <t>Emballagedel 10: Materiale 3: råmateriale</t>
  </si>
  <si>
    <t>Emballagedel 10: Materiale 3: farve</t>
  </si>
  <si>
    <t>Emballagedel 10: Materiale 3: Land 1</t>
  </si>
  <si>
    <t>Emballagedel 10: Materiale 3: Land 2</t>
  </si>
  <si>
    <t>Emballagedel 10: Materiale 3: Land 3</t>
  </si>
  <si>
    <t>Emballagedel 10: Materiale 3: Land 4</t>
  </si>
  <si>
    <t>Emballagedel 10: Materiale 3: Land 5</t>
  </si>
  <si>
    <t>Emballagedel 10: Materiale 4: navn</t>
  </si>
  <si>
    <t>Emballagedel 10: Materiale 4: genanvendt</t>
  </si>
  <si>
    <t>Emballagedel 10: Materiale 4: råmateriale</t>
  </si>
  <si>
    <t>Emballagedel 10: Materiale 4: farve</t>
  </si>
  <si>
    <t>Emballagedel 10: Materiale 4: Land 1</t>
  </si>
  <si>
    <t>Emballagedel 10: Materiale 4: Land 2</t>
  </si>
  <si>
    <t>Emballagedel 10: Materiale 4: Land 3</t>
  </si>
  <si>
    <t>Emballagedel 10: Materiale 4: Land 4</t>
  </si>
  <si>
    <t>Emballagedel 10: Materiale 4: Land 5</t>
  </si>
  <si>
    <t>Emballagedel 10: Materiale 5: navn</t>
  </si>
  <si>
    <t>Emballagedel 10: Materiale 5: genanvendt</t>
  </si>
  <si>
    <t>Emballagedel 10: Materiale 5: råmateriale</t>
  </si>
  <si>
    <t>Emballagedel 10: Materiale 5: farve</t>
  </si>
  <si>
    <t>Emballagedel 10: Materiale 5: Land 1</t>
  </si>
  <si>
    <t>Emballagedel 10: Materiale 5: Land 2</t>
  </si>
  <si>
    <t>Emballagedel 10: Materiale 5: Land 3</t>
  </si>
  <si>
    <t>Emballagedel 10: Materiale 5: Land 4</t>
  </si>
  <si>
    <t>Emballagedel 10: Materiale 5: Land 5</t>
  </si>
  <si>
    <t>Emballagedel 10: Materiale 6: navn</t>
  </si>
  <si>
    <t>Emballagedel 10: Materiale 6: genanvendt</t>
  </si>
  <si>
    <t>Emballagedel 10: Materiale 6: råmateriale</t>
  </si>
  <si>
    <t>Emballagedel 10: Materiale 6: farve</t>
  </si>
  <si>
    <t>Emballagedel 10: Materiale 6: Land 1</t>
  </si>
  <si>
    <t>Emballagedel 10: Materiale 6: Land 2</t>
  </si>
  <si>
    <t>Emballagedel 10: Materiale 6: Land 3</t>
  </si>
  <si>
    <t>Emballagedel 10: Materiale 6: Land 4</t>
  </si>
  <si>
    <t>Emballagedel 10: Materiale 6: Land 5</t>
  </si>
  <si>
    <t>Emballagedel 10: Materiale 7: navn</t>
  </si>
  <si>
    <t>Emballagedel 10: Materiale 7: genanvendt</t>
  </si>
  <si>
    <t>Emballagedel 10: Materiale 7: råmateriale</t>
  </si>
  <si>
    <t>Emballagedel 10: Materiale 7: farve</t>
  </si>
  <si>
    <t>Emballagedel 10: Materiale 7: Land 1</t>
  </si>
  <si>
    <t>Emballagedel 10: Materiale 7: Land 2</t>
  </si>
  <si>
    <t>Emballagedel 10: Materiale 7: Land 3</t>
  </si>
  <si>
    <t>Emballagedel 10: Materiale 7: Land 4</t>
  </si>
  <si>
    <t>Emballagedel 10: Materiale 7: Land 5</t>
  </si>
  <si>
    <t>Emballagedel 10: Materiale 8: navn</t>
  </si>
  <si>
    <t>Emballagedel 10: Materiale 8: genanvendt</t>
  </si>
  <si>
    <t>Emballagedel 10: Materiale 8: råmateriale</t>
  </si>
  <si>
    <t>Emballagedel 10: Materiale 8: farve</t>
  </si>
  <si>
    <t>Emballagedel 10: Materiale 8: Land 1</t>
  </si>
  <si>
    <t>Emballagedel 10: Materiale 8: Land 2</t>
  </si>
  <si>
    <t>Emballagedel 10: Materiale 8: Land 3</t>
  </si>
  <si>
    <t>Emballagedel 10: Materiale 8: Land 4</t>
  </si>
  <si>
    <t>Emballagedel 10: Materiale 8: Land 5</t>
  </si>
  <si>
    <t>Emballagedel 10: Materiale 9: navn</t>
  </si>
  <si>
    <t>Emballagedel 10: Materiale 9: genanvendt</t>
  </si>
  <si>
    <t>Emballagedel 10: Materiale 9: råmateriale</t>
  </si>
  <si>
    <t>Emballagedel 10: Materiale 9: farve</t>
  </si>
  <si>
    <t>Emballagedel 10: Materiale 9: Land 1</t>
  </si>
  <si>
    <t>Emballagedel 10: Materiale 9: Land 2</t>
  </si>
  <si>
    <t>Emballagedel 10: Materiale 9: Land 3</t>
  </si>
  <si>
    <t>Emballagedel 10: Materiale 9: Land 4</t>
  </si>
  <si>
    <t>Emballagedel 10: Materiale 9: Land 5</t>
  </si>
  <si>
    <t>Emballagedel 10: Materiale 10: navn</t>
  </si>
  <si>
    <t>Emballagedel 10: Materiale 10: genanvendt</t>
  </si>
  <si>
    <t>Emballagedel 10: Materiale 10: råmateriale</t>
  </si>
  <si>
    <t>Emballagedel 10: Materiale 10: farve</t>
  </si>
  <si>
    <t>Emballagedel 10: Materiale 10: Land 1</t>
  </si>
  <si>
    <t>Emballagedel 10: Materiale 10: Land 2</t>
  </si>
  <si>
    <t>Emballagedel 10: Materiale 10: Land 3</t>
  </si>
  <si>
    <t>Emballagedel 10: Materiale 10: Land 4</t>
  </si>
  <si>
    <t>Emballagedel 10: Materiale 10: Land 5</t>
  </si>
  <si>
    <t>Primær emballage: Label-lim</t>
  </si>
  <si>
    <t>Primær emballage: Genanvendt materiale (beregnet) %</t>
  </si>
  <si>
    <t>Primær emballage: Samlet emballagevægt</t>
  </si>
  <si>
    <t>Sekundær: Emballagedel 1: navn</t>
  </si>
  <si>
    <t>Sekundær: Emballagedel 1: vægt</t>
  </si>
  <si>
    <t>Sekundær: Emballagedel 1: Tykkelse (µm)</t>
  </si>
  <si>
    <t>Sekundær: Emballagedel 1: Sortering</t>
  </si>
  <si>
    <t>Sekundær: Emballagedel 1: certificeret papir</t>
  </si>
  <si>
    <t>Sekundær: Emballagedel 1: Land 1</t>
  </si>
  <si>
    <t>Sekundær: Emballagedel 1: Land 2</t>
  </si>
  <si>
    <t>Sekundær: Emballagedel 1: Land 3</t>
  </si>
  <si>
    <t>Sekundær: Emballagedel 1: Land 4</t>
  </si>
  <si>
    <t>Sekundær: Emballagedel 1: Land 5</t>
  </si>
  <si>
    <t>Sekundær: Emballagedel 1: Materiale 1: navn</t>
  </si>
  <si>
    <t>Sekundær: Emballagedel 1: Materiale 1: genanvendt</t>
  </si>
  <si>
    <t>Sekundær: Emballagedel 1: Materiale 1: råmateriale</t>
  </si>
  <si>
    <t>Sekundær: Emballagedel 1: Materiale 1: farve</t>
  </si>
  <si>
    <t>Sekundær: Emballagedel 1: Materiale 1: Land 1</t>
  </si>
  <si>
    <t>Sekundær: Emballagedel 1: Materiale 1: Land 2</t>
  </si>
  <si>
    <t>Sekundær: Emballagedel 1: Materiale 1: Land 3</t>
  </si>
  <si>
    <t>Sekundær: Emballagedel 1: Materiale 1: Land 4</t>
  </si>
  <si>
    <t>Sekundær: Emballagedel 1: Materiale 1: Land 5</t>
  </si>
  <si>
    <t>Sekundær: Emballagedel 1: Materiale 2: navn</t>
  </si>
  <si>
    <t>Sekundær: Emballagedel 1: Materiale 2: genanvendt</t>
  </si>
  <si>
    <t>Sekundær: Emballagedel 1: Materiale 2: råmateriale</t>
  </si>
  <si>
    <t>Sekundær: Emballagedel 1: Materiale 2: farve</t>
  </si>
  <si>
    <t>Sekundær: Emballagedel 1: Materiale 2: Land 1</t>
  </si>
  <si>
    <t>Sekundær: Emballagedel 1: Materiale 2: Land 2</t>
  </si>
  <si>
    <t>Sekundær: Emballagedel 1: Materiale 2: Land 3</t>
  </si>
  <si>
    <t>Sekundær: Emballagedel 1: Materiale 2: Land 4</t>
  </si>
  <si>
    <t>Sekundær: Emballagedel 1: Materiale 2: Land 5</t>
  </si>
  <si>
    <t>Sekundær: Emballagedel 1: Materiale 3: navn</t>
  </si>
  <si>
    <t>Sekundær: Emballagedel 1: Materiale 3: genanvendt</t>
  </si>
  <si>
    <t>Sekundær: Emballagedel 1: Materiale 3: råmateriale</t>
  </si>
  <si>
    <t>Sekundær: Emballagedel 1: Materiale 3: farve</t>
  </si>
  <si>
    <t>Sekundær: Emballagedel 1: Materiale 3: Land 1</t>
  </si>
  <si>
    <t>Sekundær: Emballagedel 1: Materiale 3: Land 2</t>
  </si>
  <si>
    <t>Sekundær: Emballagedel 1: Materiale 3: Land 3</t>
  </si>
  <si>
    <t>Sekundær: Emballagedel 1: Materiale 3: Land 4</t>
  </si>
  <si>
    <t>Sekundær: Emballagedel 1: Materiale 3: Land 5</t>
  </si>
  <si>
    <t>Sekundær: Emballagedel 1: Materiale 4: navn</t>
  </si>
  <si>
    <t>Sekundær: Emballagedel 1: Materiale 4: genanvendt</t>
  </si>
  <si>
    <t>Sekundær: Emballagedel 1: Materiale 4: råmateriale</t>
  </si>
  <si>
    <t>Sekundær: Emballagedel 1: Materiale 4: farve</t>
  </si>
  <si>
    <t>Sekundær: Emballagedel 1: Materiale 4: Land 1</t>
  </si>
  <si>
    <t>Sekundær: Emballagedel 1: Materiale 4: Land 2</t>
  </si>
  <si>
    <t>Sekundær: Emballagedel 1: Materiale 4: Land 3</t>
  </si>
  <si>
    <t>Sekundær: Emballagedel 1: Materiale 4: Land 4</t>
  </si>
  <si>
    <t>Sekundær: Emballagedel 1: Materiale 4: Land 5</t>
  </si>
  <si>
    <t>Sekundær: Emballagedel 1: Materiale 5: navn</t>
  </si>
  <si>
    <t>Sekundær: Emballagedel 1: Materiale 5: genanvendt</t>
  </si>
  <si>
    <t>Sekundær: Emballagedel 1: Materiale 5: råmateriale</t>
  </si>
  <si>
    <t>Sekundær: Emballagedel 1: Materiale 5: farve</t>
  </si>
  <si>
    <t>Sekundær: Emballagedel 1: Materiale 5: Land 1</t>
  </si>
  <si>
    <t>Sekundær: Emballagedel 1: Materiale 5: Land 2</t>
  </si>
  <si>
    <t>Sekundær: Emballagedel 1: Materiale 5: Land 3</t>
  </si>
  <si>
    <t>Sekundær: Emballagedel 1: Materiale 5: Land 4</t>
  </si>
  <si>
    <t>Sekundær: Emballagedel 1: Materiale 5: Land 5</t>
  </si>
  <si>
    <t>Sekundær: Emballagedel 1: Materiale 6: navn</t>
  </si>
  <si>
    <t>Sekundær: Emballagedel 1: Materiale 6: genanvendt</t>
  </si>
  <si>
    <t>Sekundær: Emballagedel 1: Materiale 6: råmateriale</t>
  </si>
  <si>
    <t>Sekundær: Emballagedel 1: Materiale 6: farve</t>
  </si>
  <si>
    <t>Sekundær: Emballagedel 1: Materiale 6: Land 1</t>
  </si>
  <si>
    <t>Sekundær: Emballagedel 1: Materiale 6: Land 2</t>
  </si>
  <si>
    <t>Sekundær: Emballagedel 1: Materiale 6: Land 3</t>
  </si>
  <si>
    <t>Sekundær: Emballagedel 1: Materiale 6: Land 4</t>
  </si>
  <si>
    <t>Sekundær: Emballagedel 1: Materiale 6: Land 5</t>
  </si>
  <si>
    <t>Sekundær: Emballagedel 1: Materiale 7: navn</t>
  </si>
  <si>
    <t>Sekundær: Emballagedel 1: Materiale 7: genanvendt</t>
  </si>
  <si>
    <t>Sekundær: Emballagedel 1: Materiale 7: råmateriale</t>
  </si>
  <si>
    <t>Sekundær: Emballagedel 1: Materiale 7: farve</t>
  </si>
  <si>
    <t>Sekundær: Emballagedel 1: Materiale 7: Land 1</t>
  </si>
  <si>
    <t>Sekundær: Emballagedel 1: Materiale 7: Land 2</t>
  </si>
  <si>
    <t>Sekundær: Emballagedel 1: Materiale 7: Land 3</t>
  </si>
  <si>
    <t>Sekundær: Emballagedel 1: Materiale 7: Land 4</t>
  </si>
  <si>
    <t>Sekundær: Emballagedel 1: Materiale 7: Land 5</t>
  </si>
  <si>
    <t>Sekundær: Emballagedel 1: Materiale 8: navn</t>
  </si>
  <si>
    <t>Sekundær: Emballagedel 1: Materiale 8: genanvendt</t>
  </si>
  <si>
    <t>Sekundær: Emballagedel 1: Materiale 8: råmateriale</t>
  </si>
  <si>
    <t>Sekundær: Emballagedel 1: Materiale 8: farve</t>
  </si>
  <si>
    <t>Sekundær: Emballagedel 1: Materiale 8: Land 1</t>
  </si>
  <si>
    <t>Sekundær: Emballagedel 1: Materiale 8: Land 2</t>
  </si>
  <si>
    <t>Sekundær: Emballagedel 1: Materiale 8: Land 3</t>
  </si>
  <si>
    <t>Sekundær: Emballagedel 1: Materiale 8: Land 4</t>
  </si>
  <si>
    <t>Sekundær: Emballagedel 1: Materiale 8: Land 5</t>
  </si>
  <si>
    <t>Sekundær: Emballagedel 1: Materiale 9: navn</t>
  </si>
  <si>
    <t>Sekundær: Emballagedel 1: Materiale 9: genanvendt</t>
  </si>
  <si>
    <t>Sekundær: Emballagedel 1: Materiale 9: råmateriale</t>
  </si>
  <si>
    <t>Sekundær: Emballagedel 1: Materiale 9: farve</t>
  </si>
  <si>
    <t>Sekundær: Emballagedel 1: Materiale 9: Land 1</t>
  </si>
  <si>
    <t>Sekundær: Emballagedel 1: Materiale 9: Land 2</t>
  </si>
  <si>
    <t>Sekundær: Emballagedel 1: Materiale 9: Land 3</t>
  </si>
  <si>
    <t>Sekundær: Emballagedel 1: Materiale 9: Land 4</t>
  </si>
  <si>
    <t>Sekundær: Emballagedel 1: Materiale 9: Land 5</t>
  </si>
  <si>
    <t>Sekundær: Emballagedel 1: Materiale 10: navn</t>
  </si>
  <si>
    <t>Sekundær: Emballagedel 1: Materiale 10: genanvendt</t>
  </si>
  <si>
    <t>Sekundær: Emballagedel 1: Materiale 10: råmateriale</t>
  </si>
  <si>
    <t>Sekundær: Emballagedel 1: Materiale 10: farve</t>
  </si>
  <si>
    <t>Sekundær: Emballagedel 1: Materiale 10: Land 1</t>
  </si>
  <si>
    <t>Sekundær: Emballagedel 1: Materiale 10: Land 2</t>
  </si>
  <si>
    <t>Sekundær: Emballagedel 1: Materiale 10: Land 3</t>
  </si>
  <si>
    <t>Sekundær: Emballagedel 1: Materiale 10: Land 4</t>
  </si>
  <si>
    <t>Sekundær: Emballagedel 1: Materiale 10: Land 5</t>
  </si>
  <si>
    <t>Sekundær: Emballagedel 2: navn</t>
  </si>
  <si>
    <t>Sekundær: Emballagedel 2: vægt</t>
  </si>
  <si>
    <t>Sekundær: Emballagedel 2: Tykkelse (µm)</t>
  </si>
  <si>
    <t>Sekundær: Emballagedel 2: Sortering</t>
  </si>
  <si>
    <t>Sekundær: Emballagedel 2: certificeret papir</t>
  </si>
  <si>
    <t>Sekundær: Emballagedel 2: Land 1</t>
  </si>
  <si>
    <t>Sekundær: Emballagedel 2: Land 2</t>
  </si>
  <si>
    <t>Sekundær: Emballagedel 2: Land 3</t>
  </si>
  <si>
    <t>Sekundær: Emballagedel 2: Land 4</t>
  </si>
  <si>
    <t>Sekundær: Emballagedel 2: Land 5</t>
  </si>
  <si>
    <t>Sekundær: Emballagedel 2: Materiale 1: navn</t>
  </si>
  <si>
    <t>Sekundær: Emballagedel 2: Materiale 1: genanvendt</t>
  </si>
  <si>
    <t>Sekundær: Emballagedel 2: Materiale 1: råmateriale</t>
  </si>
  <si>
    <t>Sekundær: Emballagedel 2: Materiale 1: farve</t>
  </si>
  <si>
    <t>Sekundær: Emballagedel 2: Materiale 1: Land 1</t>
  </si>
  <si>
    <t>Sekundær: Emballagedel 2: Materiale 1: Land 2</t>
  </si>
  <si>
    <t>Sekundær: Emballagedel 2: Materiale 1: Land 3</t>
  </si>
  <si>
    <t>Sekundær: Emballagedel 2: Materiale 1: Land 4</t>
  </si>
  <si>
    <t>Sekundær: Emballagedel 2: Materiale 1: Land 5</t>
  </si>
  <si>
    <t>Sekundær: Emballagedel 2: Materiale 2: navn</t>
  </si>
  <si>
    <t>Sekundær: Emballagedel 2: Materiale 2: genanvendt</t>
  </si>
  <si>
    <t>Sekundær: Emballagedel 2: Materiale 2: råmateriale</t>
  </si>
  <si>
    <t>Sekundær: Emballagedel 2: Materiale 2: farve</t>
  </si>
  <si>
    <t>Sekundær: Emballagedel 2: Materiale 2: Land 1</t>
  </si>
  <si>
    <t>Sekundær: Emballagedel 2: Materiale 2: Land 2</t>
  </si>
  <si>
    <t>Sekundær: Emballagedel 2: Materiale 2: Land 3</t>
  </si>
  <si>
    <t>Sekundær: Emballagedel 2: Materiale 2: Land 4</t>
  </si>
  <si>
    <t>Sekundær: Emballagedel 2: Materiale 2: Land 5</t>
  </si>
  <si>
    <t>Sekundær: Emballagedel 2: Materiale 3: navn</t>
  </si>
  <si>
    <t>Sekundær: Emballagedel 2: Materiale 3: genanvendt</t>
  </si>
  <si>
    <t>Sekundær: Emballagedel 2: Materiale 3: råmateriale</t>
  </si>
  <si>
    <t>Sekundær: Emballagedel 2: Materiale 3: farve</t>
  </si>
  <si>
    <t>Sekundær: Emballagedel 2: Materiale 3: Land 1</t>
  </si>
  <si>
    <t>Sekundær: Emballagedel 2: Materiale 3: Land 2</t>
  </si>
  <si>
    <t>Sekundær: Emballagedel 2: Materiale 3: Land 3</t>
  </si>
  <si>
    <t>Sekundær: Emballagedel 2: Materiale 3: Land 4</t>
  </si>
  <si>
    <t>Sekundær: Emballagedel 2: Materiale 3: Land 5</t>
  </si>
  <si>
    <t>Sekundær: Emballagedel 2: Materiale 4: navn</t>
  </si>
  <si>
    <t>Sekundær: Emballagedel 2: Materiale 4: genanvendt</t>
  </si>
  <si>
    <t>Sekundær: Emballagedel 2: Materiale 4: råmateriale</t>
  </si>
  <si>
    <t>Sekundær: Emballagedel 2: Materiale 4: farve</t>
  </si>
  <si>
    <t>Sekundær: Emballagedel 2: Materiale 4: Land 1</t>
  </si>
  <si>
    <t>Sekundær: Emballagedel 2: Materiale 4: Land 2</t>
  </si>
  <si>
    <t>Sekundær: Emballagedel 2: Materiale 4: Land 3</t>
  </si>
  <si>
    <t>Sekundær: Emballagedel 2: Materiale 4: Land 4</t>
  </si>
  <si>
    <t>Sekundær: Emballagedel 2: Materiale 4: Land 5</t>
  </si>
  <si>
    <t>Sekundær: Emballagedel 2: Materiale 5: navn</t>
  </si>
  <si>
    <t>Sekundær: Emballagedel 2: Materiale 5: genanvendt</t>
  </si>
  <si>
    <t>Sekundær: Emballagedel 2: Materiale 5: råmateriale</t>
  </si>
  <si>
    <t>Sekundær: Emballagedel 2: Materiale 5: farve</t>
  </si>
  <si>
    <t>Sekundær: Emballagedel 2: Materiale 5: Land 1</t>
  </si>
  <si>
    <t>Sekundær: Emballagedel 2: Materiale 5: Land 2</t>
  </si>
  <si>
    <t>Sekundær: Emballagedel 2: Materiale 5: Land 3</t>
  </si>
  <si>
    <t>Sekundær: Emballagedel 2: Materiale 5: Land 4</t>
  </si>
  <si>
    <t>Sekundær: Emballagedel 2: Materiale 5: Land 5</t>
  </si>
  <si>
    <t>Sekundær: Emballagedel 2: Materiale 6: navn</t>
  </si>
  <si>
    <t>Sekundær: Emballagedel 2: Materiale 6: genanvendt</t>
  </si>
  <si>
    <t>Sekundær: Emballagedel 2: Materiale 6: råmateriale</t>
  </si>
  <si>
    <t>Sekundær: Emballagedel 2: Materiale 6: farve</t>
  </si>
  <si>
    <t>Sekundær: Emballagedel 2: Materiale 6: Land 1</t>
  </si>
  <si>
    <t>Sekundær: Emballagedel 2: Materiale 6: Land 2</t>
  </si>
  <si>
    <t>Sekundær: Emballagedel 2: Materiale 6: Land 3</t>
  </si>
  <si>
    <t>Sekundær: Emballagedel 2: Materiale 6: Land 4</t>
  </si>
  <si>
    <t>Sekundær: Emballagedel 2: Materiale 6: Land 5</t>
  </si>
  <si>
    <t>Sekundær: Emballagedel 2: Materiale 7: navn</t>
  </si>
  <si>
    <t>Sekundær: Emballagedel 2: Materiale 7: genanvendt</t>
  </si>
  <si>
    <t>Sekundær: Emballagedel 2: Materiale 7: råmateriale</t>
  </si>
  <si>
    <t>Sekundær: Emballagedel 2: Materiale 7: farve</t>
  </si>
  <si>
    <t>Sekundær: Emballagedel 2: Materiale 7: Land 1</t>
  </si>
  <si>
    <t>Sekundær: Emballagedel 2: Materiale 7: Land 2</t>
  </si>
  <si>
    <t>Sekundær: Emballagedel 2: Materiale 7: Land 3</t>
  </si>
  <si>
    <t>Sekundær: Emballagedel 2: Materiale 7: Land 4</t>
  </si>
  <si>
    <t>Sekundær: Emballagedel 2: Materiale 7: Land 5</t>
  </si>
  <si>
    <t>Sekundær: Emballagedel 2: Materiale 8: navn</t>
  </si>
  <si>
    <t>Sekundær: Emballagedel 2: Materiale 8: genanvendt</t>
  </si>
  <si>
    <t>Sekundær: Emballagedel 2: Materiale 8: råmateriale</t>
  </si>
  <si>
    <t>Sekundær: Emballagedel 2: Materiale 8: farve</t>
  </si>
  <si>
    <t>Sekundær: Emballagedel 2: Materiale 8: Land 1</t>
  </si>
  <si>
    <t>Sekundær: Emballagedel 2: Materiale 8: Land 2</t>
  </si>
  <si>
    <t>Sekundær: Emballagedel 2: Materiale 8: Land 3</t>
  </si>
  <si>
    <t>Sekundær: Emballagedel 2: Materiale 8: Land 4</t>
  </si>
  <si>
    <t>Sekundær: Emballagedel 2: Materiale 8: Land 5</t>
  </si>
  <si>
    <t>Sekundær: Emballagedel 2: Materiale 9: navn</t>
  </si>
  <si>
    <t>Sekundær: Emballagedel 2: Materiale 9: genanvendt</t>
  </si>
  <si>
    <t>Sekundær: Emballagedel 2: Materiale 9: råmateriale</t>
  </si>
  <si>
    <t>Sekundær: Emballagedel 2: Materiale 9: farve</t>
  </si>
  <si>
    <t>Sekundær: Emballagedel 2: Materiale 9: Land 1</t>
  </si>
  <si>
    <t>Sekundær: Emballagedel 2: Materiale 9: Land 2</t>
  </si>
  <si>
    <t>Sekundær: Emballagedel 2: Materiale 9: Land 3</t>
  </si>
  <si>
    <t>Sekundær: Emballagedel 2: Materiale 9: Land 4</t>
  </si>
  <si>
    <t>Sekundær: Emballagedel 2: Materiale 9: Land 5</t>
  </si>
  <si>
    <t>Sekundær: Emballagedel 2: Materiale 10: navn</t>
  </si>
  <si>
    <t>Sekundær: Emballagedel 2: Materiale 10: genanvendt</t>
  </si>
  <si>
    <t>Sekundær: Emballagedel 2: Materiale 10: råmateriale</t>
  </si>
  <si>
    <t>Sekundær: Emballagedel 2: Materiale 10: farve</t>
  </si>
  <si>
    <t>Sekundær: Emballagedel 2: Materiale 10: Land 1</t>
  </si>
  <si>
    <t>Sekundær: Emballagedel 2: Materiale 10: Land 2</t>
  </si>
  <si>
    <t>Sekundær: Emballagedel 2: Materiale 10: Land 3</t>
  </si>
  <si>
    <t>Sekundær: Emballagedel 2: Materiale 10: Land 4</t>
  </si>
  <si>
    <t>Sekundær: Emballagedel 2: Materiale 10: Land 5</t>
  </si>
  <si>
    <t>Sekundær: Emballagedel 3: navn</t>
  </si>
  <si>
    <t>Sekundær: Emballagedel 3: vægt</t>
  </si>
  <si>
    <t>Sekundær: Emballagedel 3: Tykkelse (µm)</t>
  </si>
  <si>
    <t>Sekundær: Emballagedel 3: Sortering</t>
  </si>
  <si>
    <t>Sekundær: Emballagedel 3: certificeret papir</t>
  </si>
  <si>
    <t>Sekundær: Emballagedel 3: Land 1</t>
  </si>
  <si>
    <t>Sekundær: Emballagedel 3: Land 2</t>
  </si>
  <si>
    <t>Sekundær: Emballagedel 3: Land 3</t>
  </si>
  <si>
    <t>Sekundær: Emballagedel 3: Land 4</t>
  </si>
  <si>
    <t>Sekundær: Emballagedel 3: Land 5</t>
  </si>
  <si>
    <t>Sekundær: Emballagedel 3: Materiale 1: navn</t>
  </si>
  <si>
    <t>Sekundær: Emballagedel 3: Materiale 1: genanvendt</t>
  </si>
  <si>
    <t>Sekundær: Emballagedel 3: Materiale 1: råmateriale</t>
  </si>
  <si>
    <t>Sekundær: Emballagedel 3: Materiale 1: farve</t>
  </si>
  <si>
    <t>Sekundær: Emballagedel 3: Materiale 1: Land 1</t>
  </si>
  <si>
    <t>Sekundær: Emballagedel 3: Materiale 1: Land 2</t>
  </si>
  <si>
    <t>Sekundær: Emballagedel 3: Materiale 1: Land 3</t>
  </si>
  <si>
    <t>Sekundær: Emballagedel 3: Materiale 1: Land 4</t>
  </si>
  <si>
    <t>Sekundær: Emballagedel 3: Materiale 1: Land 5</t>
  </si>
  <si>
    <t>Sekundær: Emballagedel 3: Materiale 2: navn</t>
  </si>
  <si>
    <t>Sekundær: Emballagedel 3: Materiale 2: genanvendt</t>
  </si>
  <si>
    <t>Sekundær: Emballagedel 3: Materiale 2: råmateriale</t>
  </si>
  <si>
    <t>Sekundær: Emballagedel 3: Materiale 2: farve</t>
  </si>
  <si>
    <t>Sekundær: Emballagedel 3: Materiale 2: Land 1</t>
  </si>
  <si>
    <t>Sekundær: Emballagedel 3: Materiale 2: Land 2</t>
  </si>
  <si>
    <t>Sekundær: Emballagedel 3: Materiale 2: Land 3</t>
  </si>
  <si>
    <t>Sekundær: Emballagedel 3: Materiale 2: Land 4</t>
  </si>
  <si>
    <t>Sekundær: Emballagedel 3: Materiale 2: Land 5</t>
  </si>
  <si>
    <t>Sekundær: Emballagedel 3: Materiale 3: navn</t>
  </si>
  <si>
    <t>Sekundær: Emballagedel 3: Materiale 3: genanvendt</t>
  </si>
  <si>
    <t>Sekundær: Emballagedel 3: Materiale 3: råmateriale</t>
  </si>
  <si>
    <t>Sekundær: Emballagedel 3: Materiale 3: farve</t>
  </si>
  <si>
    <t>Sekundær: Emballagedel 3: Materiale 3: Land 1</t>
  </si>
  <si>
    <t>Sekundær: Emballagedel 3: Materiale 3: Land 2</t>
  </si>
  <si>
    <t>Sekundær: Emballagedel 3: Materiale 3: Land 3</t>
  </si>
  <si>
    <t>Sekundær: Emballagedel 3: Materiale 3: Land 4</t>
  </si>
  <si>
    <t>Sekundær: Emballagedel 3: Materiale 3: Land 5</t>
  </si>
  <si>
    <t>Sekundær: Emballagedel 3: Materiale 4: navn</t>
  </si>
  <si>
    <t>Sekundær: Emballagedel 3: Materiale 4: genanvendt</t>
  </si>
  <si>
    <t>Sekundær: Emballagedel 3: Materiale 4: råmateriale</t>
  </si>
  <si>
    <t>Sekundær: Emballagedel 3: Materiale 4: farve</t>
  </si>
  <si>
    <t>Sekundær: Emballagedel 3: Materiale 4: Land 1</t>
  </si>
  <si>
    <t>Sekundær: Emballagedel 3: Materiale 4: Land 2</t>
  </si>
  <si>
    <t>Sekundær: Emballagedel 3: Materiale 4: Land 3</t>
  </si>
  <si>
    <t>Sekundær: Emballagedel 3: Materiale 4: Land 4</t>
  </si>
  <si>
    <t>Sekundær: Emballagedel 3: Materiale 4: Land 5</t>
  </si>
  <si>
    <t>Sekundær: Emballagedel 3: Materiale 5: navn</t>
  </si>
  <si>
    <t>Sekundær: Emballagedel 3: Materiale 5: genanvendt</t>
  </si>
  <si>
    <t>Sekundær: Emballagedel 3: Materiale 5: råmateriale</t>
  </si>
  <si>
    <t>Sekundær: Emballagedel 3: Materiale 5: farve</t>
  </si>
  <si>
    <t>Sekundær: Emballagedel 3: Materiale 5: Land 1</t>
  </si>
  <si>
    <t>Sekundær: Emballagedel 3: Materiale 5: Land 2</t>
  </si>
  <si>
    <t>Sekundær: Emballagedel 3: Materiale 5: Land 3</t>
  </si>
  <si>
    <t>Sekundær: Emballagedel 3: Materiale 5: Land 4</t>
  </si>
  <si>
    <t>Sekundær: Emballagedel 3: Materiale 5: Land 5</t>
  </si>
  <si>
    <t>Sekundær: Emballagedel 3: Materiale 6: navn</t>
  </si>
  <si>
    <t>Sekundær: Emballagedel 3: Materiale 6: genanvendt</t>
  </si>
  <si>
    <t>Sekundær: Emballagedel 3: Materiale 6: råmateriale</t>
  </si>
  <si>
    <t>Sekundær: Emballagedel 3: Materiale 6: farve</t>
  </si>
  <si>
    <t>Sekundær: Emballagedel 3: Materiale 6: Land 1</t>
  </si>
  <si>
    <t>Sekundær: Emballagedel 3: Materiale 6: Land 2</t>
  </si>
  <si>
    <t>Sekundær: Emballagedel 3: Materiale 6: Land 3</t>
  </si>
  <si>
    <t>Sekundær: Emballagedel 3: Materiale 6: Land 4</t>
  </si>
  <si>
    <t>Sekundær: Emballagedel 3: Materiale 6: Land 5</t>
  </si>
  <si>
    <t>Sekundær: Emballagedel 3: Materiale 7: navn</t>
  </si>
  <si>
    <t>Sekundær: Emballagedel 3: Materiale 7: genanvendt</t>
  </si>
  <si>
    <t>Sekundær: Emballagedel 3: Materiale 7: råmateriale</t>
  </si>
  <si>
    <t>Sekundær: Emballagedel 3: Materiale 7: farve</t>
  </si>
  <si>
    <t>Sekundær: Emballagedel 3: Materiale 7: Land 1</t>
  </si>
  <si>
    <t>Sekundær: Emballagedel 3: Materiale 7: Land 2</t>
  </si>
  <si>
    <t>Sekundær: Emballagedel 3: Materiale 7: Land 3</t>
  </si>
  <si>
    <t>Sekundær: Emballagedel 3: Materiale 7: Land 4</t>
  </si>
  <si>
    <t>Sekundær: Emballagedel 3: Materiale 7: Land 5</t>
  </si>
  <si>
    <t>Sekundær: Emballagedel 3: Materiale 8: navn</t>
  </si>
  <si>
    <t>Sekundær: Emballagedel 3: Materiale 8: genanvendt</t>
  </si>
  <si>
    <t>Sekundær: Emballagedel 3: Materiale 8: råmateriale</t>
  </si>
  <si>
    <t>Sekundær: Emballagedel 3: Materiale 8: farve</t>
  </si>
  <si>
    <t>Sekundær: Emballagedel 3: Materiale 8: Land 1</t>
  </si>
  <si>
    <t>Sekundær: Emballagedel 3: Materiale 8: Land 2</t>
  </si>
  <si>
    <t>Sekundær: Emballagedel 3: Materiale 8: Land 3</t>
  </si>
  <si>
    <t>Sekundær: Emballagedel 3: Materiale 8: Land 4</t>
  </si>
  <si>
    <t>Sekundær: Emballagedel 3: Materiale 8: Land 5</t>
  </si>
  <si>
    <t>Sekundær: Emballagedel 3: Materiale 9: navn</t>
  </si>
  <si>
    <t>Sekundær: Emballagedel 3: Materiale 9: genanvendt</t>
  </si>
  <si>
    <t>Sekundær: Emballagedel 3: Materiale 9: råmateriale</t>
  </si>
  <si>
    <t>Sekundær: Emballagedel 3: Materiale 9: farve</t>
  </si>
  <si>
    <t>Sekundær: Emballagedel 3: Materiale 9: Land 1</t>
  </si>
  <si>
    <t>Sekundær: Emballagedel 3: Materiale 9: Land 2</t>
  </si>
  <si>
    <t>Sekundær: Emballagedel 3: Materiale 9: Land 3</t>
  </si>
  <si>
    <t>Sekundær: Emballagedel 3: Materiale 9: Land 4</t>
  </si>
  <si>
    <t>Sekundær: Emballagedel 3: Materiale 9: Land 5</t>
  </si>
  <si>
    <t>Sekundær: Emballagedel 3: Materiale 10: navn</t>
  </si>
  <si>
    <t>Sekundær: Emballagedel 3: Materiale 10: genanvendt</t>
  </si>
  <si>
    <t>Sekundær: Emballagedel 3: Materiale 10: råmateriale</t>
  </si>
  <si>
    <t>Sekundær: Emballagedel 3: Materiale 10: farve</t>
  </si>
  <si>
    <t>Sekundær: Emballagedel 3: Materiale 10: Land 1</t>
  </si>
  <si>
    <t>Sekundær: Emballagedel 3: Materiale 10: Land 2</t>
  </si>
  <si>
    <t>Sekundær: Emballagedel 3: Materiale 10: Land 3</t>
  </si>
  <si>
    <t>Sekundær: Emballagedel 3: Materiale 10: Land 4</t>
  </si>
  <si>
    <t>Sekundær: Emballagedel 3: Materiale 10: Land 5</t>
  </si>
  <si>
    <t>Sekundær: Emballagedel 4: navn</t>
  </si>
  <si>
    <t>Sekundær: Emballagedel 4: vægt</t>
  </si>
  <si>
    <t>Sekundær: Emballagedel 4: Tykkelse (µm)</t>
  </si>
  <si>
    <t>Sekundær: Emballagedel 4: Sortering</t>
  </si>
  <si>
    <t>Sekundær: Emballagedel 4: certificeret papir</t>
  </si>
  <si>
    <t>Sekundær: Emballagedel 4: Land 1</t>
  </si>
  <si>
    <t>Sekundær: Emballagedel 4: Land 2</t>
  </si>
  <si>
    <t>Sekundær: Emballagedel 4: Land 3</t>
  </si>
  <si>
    <t>Sekundær: Emballagedel 4: Land 4</t>
  </si>
  <si>
    <t>Sekundær: Emballagedel 4: Land 5</t>
  </si>
  <si>
    <t>Sekundær: Emballagedel 4: Materiale 1: navn</t>
  </si>
  <si>
    <t>Sekundær: Emballagedel 4: Materiale 1: genanvendt</t>
  </si>
  <si>
    <t>Sekundær: Emballagedel 4: Materiale 1: råmateriale</t>
  </si>
  <si>
    <t>Sekundær: Emballagedel 4: Materiale 1: farve</t>
  </si>
  <si>
    <t>Sekundær: Emballagedel 4: Materiale 1: Land 1</t>
  </si>
  <si>
    <t>Sekundær: Emballagedel 4: Materiale 1: Land 2</t>
  </si>
  <si>
    <t>Sekundær: Emballagedel 4: Materiale 1: Land 3</t>
  </si>
  <si>
    <t>Sekundær: Emballagedel 4: Materiale 1: Land 4</t>
  </si>
  <si>
    <t>Sekundær: Emballagedel 4: Materiale 1: Land 5</t>
  </si>
  <si>
    <t>Sekundær: Emballagedel 4: Materiale 2: navn</t>
  </si>
  <si>
    <t>Sekundær: Emballagedel 4: Materiale 2: genanvendt</t>
  </si>
  <si>
    <t>Sekundær: Emballagedel 4: Materiale 2: råmateriale</t>
  </si>
  <si>
    <t>Sekundær: Emballagedel 4: Materiale 2: farve</t>
  </si>
  <si>
    <t>Sekundær: Emballagedel 4: Materiale 2: Land 1</t>
  </si>
  <si>
    <t>Sekundær: Emballagedel 4: Materiale 2: Land 2</t>
  </si>
  <si>
    <t>Sekundær: Emballagedel 4: Materiale 2: Land 3</t>
  </si>
  <si>
    <t>Sekundær: Emballagedel 4: Materiale 2: Land 4</t>
  </si>
  <si>
    <t>Sekundær: Emballagedel 4: Materiale 2: Land 5</t>
  </si>
  <si>
    <t>Sekundær: Emballagedel 4: Materiale 3: navn</t>
  </si>
  <si>
    <t>Sekundær: Emballagedel 4: Materiale 3: genanvendt</t>
  </si>
  <si>
    <t>Sekundær: Emballagedel 4: Materiale 3: råmateriale</t>
  </si>
  <si>
    <t>Sekundær: Emballagedel 4: Materiale 3: farve</t>
  </si>
  <si>
    <t>Sekundær: Emballagedel 4: Materiale 3: Land 1</t>
  </si>
  <si>
    <t>Sekundær: Emballagedel 4: Materiale 3: Land 2</t>
  </si>
  <si>
    <t>Sekundær: Emballagedel 4: Materiale 3: Land 3</t>
  </si>
  <si>
    <t>Sekundær: Emballagedel 4: Materiale 3: Land 4</t>
  </si>
  <si>
    <t>Sekundær: Emballagedel 4: Materiale 3: Land 5</t>
  </si>
  <si>
    <t>Sekundær: Emballagedel 4: Materiale 4: navn</t>
  </si>
  <si>
    <t>Sekundær: Emballagedel 4: Materiale 4: genanvendt</t>
  </si>
  <si>
    <t>Sekundær: Emballagedel 4: Materiale 4: råmateriale</t>
  </si>
  <si>
    <t>Sekundær: Emballagedel 4: Materiale 4: farve</t>
  </si>
  <si>
    <t>Sekundær: Emballagedel 4: Materiale 4: Land 1</t>
  </si>
  <si>
    <t>Sekundær: Emballagedel 4: Materiale 4: Land 2</t>
  </si>
  <si>
    <t>Sekundær: Emballagedel 4: Materiale 4: Land 3</t>
  </si>
  <si>
    <t>Sekundær: Emballagedel 4: Materiale 4: Land 4</t>
  </si>
  <si>
    <t>Sekundær: Emballagedel 4: Materiale 4: Land 5</t>
  </si>
  <si>
    <t>Sekundær: Emballagedel 4: Materiale 5: navn</t>
  </si>
  <si>
    <t>Sekundær: Emballagedel 4: Materiale 5: genanvendt</t>
  </si>
  <si>
    <t>Sekundær: Emballagedel 4: Materiale 5: råmateriale</t>
  </si>
  <si>
    <t>Sekundær: Emballagedel 4: Materiale 5: farve</t>
  </si>
  <si>
    <t>Sekundær: Emballagedel 4: Materiale 5: Land 1</t>
  </si>
  <si>
    <t>Sekundær: Emballagedel 4: Materiale 5: Land 2</t>
  </si>
  <si>
    <t>Sekundær: Emballagedel 4: Materiale 5: Land 3</t>
  </si>
  <si>
    <t>Sekundær: Emballagedel 4: Materiale 5: Land 4</t>
  </si>
  <si>
    <t>Sekundær: Emballagedel 4: Materiale 5: Land 5</t>
  </si>
  <si>
    <t>Sekundær: Emballagedel 4: Materiale 6: navn</t>
  </si>
  <si>
    <t>Sekundær: Emballagedel 4: Materiale 6: genanvendt</t>
  </si>
  <si>
    <t>Sekundær: Emballagedel 4: Materiale 6: råmateriale</t>
  </si>
  <si>
    <t>Sekundær: Emballagedel 4: Materiale 6: farve</t>
  </si>
  <si>
    <t>Sekundær: Emballagedel 4: Materiale 6: Land 1</t>
  </si>
  <si>
    <t>Sekundær: Emballagedel 4: Materiale 6: Land 2</t>
  </si>
  <si>
    <t>Sekundær: Emballagedel 4: Materiale 6: Land 3</t>
  </si>
  <si>
    <t>Sekundær: Emballagedel 4: Materiale 6: Land 4</t>
  </si>
  <si>
    <t>Sekundær: Emballagedel 4: Materiale 6: Land 5</t>
  </si>
  <si>
    <t>Sekundær: Emballagedel 4: Materiale 7: navn</t>
  </si>
  <si>
    <t>Sekundær: Emballagedel 4: Materiale 7: genanvendt</t>
  </si>
  <si>
    <t>Sekundær: Emballagedel 4: Materiale 7: råmateriale</t>
  </si>
  <si>
    <t>Sekundær: Emballagedel 4: Materiale 7: farve</t>
  </si>
  <si>
    <t>Sekundær: Emballagedel 4: Materiale 7: Land 1</t>
  </si>
  <si>
    <t>Sekundær: Emballagedel 4: Materiale 7: Land 2</t>
  </si>
  <si>
    <t>Sekundær: Emballagedel 4: Materiale 7: Land 3</t>
  </si>
  <si>
    <t>Sekundær: Emballagedel 4: Materiale 7: Land 4</t>
  </si>
  <si>
    <t>Sekundær: Emballagedel 4: Materiale 7: Land 5</t>
  </si>
  <si>
    <t>Sekundær: Emballagedel 4: Materiale 8: navn</t>
  </si>
  <si>
    <t>Sekundær: Emballagedel 4: Materiale 8: genanvendt</t>
  </si>
  <si>
    <t>Sekundær: Emballagedel 4: Materiale 8: råmateriale</t>
  </si>
  <si>
    <t>Sekundær: Emballagedel 4: Materiale 8: farve</t>
  </si>
  <si>
    <t>Sekundær: Emballagedel 4: Materiale 8: Land 1</t>
  </si>
  <si>
    <t>Sekundær: Emballagedel 4: Materiale 8: Land 2</t>
  </si>
  <si>
    <t>Sekundær: Emballagedel 4: Materiale 8: Land 3</t>
  </si>
  <si>
    <t>Sekundær: Emballagedel 4: Materiale 8: Land 4</t>
  </si>
  <si>
    <t>Sekundær: Emballagedel 4: Materiale 8: Land 5</t>
  </si>
  <si>
    <t>Sekundær: Emballagedel 4: Materiale 9: navn</t>
  </si>
  <si>
    <t>Sekundær: Emballagedel 4: Materiale 9: genanvendt</t>
  </si>
  <si>
    <t>Sekundær: Emballagedel 4: Materiale 9: råmateriale</t>
  </si>
  <si>
    <t>Sekundær: Emballagedel 4: Materiale 9: farve</t>
  </si>
  <si>
    <t>Sekundær: Emballagedel 4: Materiale 9: Land 1</t>
  </si>
  <si>
    <t>Sekundær: Emballagedel 4: Materiale 9: Land 2</t>
  </si>
  <si>
    <t>Sekundær: Emballagedel 4: Materiale 9: Land 3</t>
  </si>
  <si>
    <t>Sekundær: Emballagedel 4: Materiale 9: Land 4</t>
  </si>
  <si>
    <t>Sekundær: Emballagedel 4: Materiale 9: Land 5</t>
  </si>
  <si>
    <t>Sekundær: Emballagedel 4: Materiale 10: navn</t>
  </si>
  <si>
    <t>Sekundær: Emballagedel 4: Materiale 10: genanvendt</t>
  </si>
  <si>
    <t>Sekundær: Emballagedel 4: Materiale 10: råmateriale</t>
  </si>
  <si>
    <t>Sekundær: Emballagedel 4: Materiale 10: farve</t>
  </si>
  <si>
    <t>Sekundær: Emballagedel 4: Materiale 10: Land 1</t>
  </si>
  <si>
    <t>Sekundær: Emballagedel 4: Materiale 10: Land 2</t>
  </si>
  <si>
    <t>Sekundær: Emballagedel 4: Materiale 10: Land 3</t>
  </si>
  <si>
    <t>Sekundær: Emballagedel 4: Materiale 10: Land 4</t>
  </si>
  <si>
    <t>Sekundær: Emballagedel 4: Materiale 10: Land 5</t>
  </si>
  <si>
    <t>Sekundær: Emballagedel 5: navn</t>
  </si>
  <si>
    <t>Sekundær: Emballagedel 5: vægt</t>
  </si>
  <si>
    <t>Sekundær: Emballagedel 5: Tykkelse (µm)</t>
  </si>
  <si>
    <t>Sekundær: Emballagedel 5: Sortering</t>
  </si>
  <si>
    <t>Sekundær: Emballagedel 5: certificeret papir</t>
  </si>
  <si>
    <t>Sekundær: Emballagedel 5: Land 1</t>
  </si>
  <si>
    <t>Sekundær: Emballagedel 5: Land 2</t>
  </si>
  <si>
    <t>Sekundær: Emballagedel 5: Land 3</t>
  </si>
  <si>
    <t>Sekundær: Emballagedel 5: Land 4</t>
  </si>
  <si>
    <t>Sekundær: Emballagedel 5: Land 5</t>
  </si>
  <si>
    <t>Sekundær: Emballagedel 5: Materiale 1: navn</t>
  </si>
  <si>
    <t>Sekundær: Emballagedel 5: Materiale 1: genanvendt</t>
  </si>
  <si>
    <t>Sekundær: Emballagedel 5: Materiale 1: råmateriale</t>
  </si>
  <si>
    <t>Sekundær: Emballagedel 5: Materiale 1: farve</t>
  </si>
  <si>
    <t>Sekundær: Emballagedel 5: Materiale 1: Land 1</t>
  </si>
  <si>
    <t>Sekundær: Emballagedel 5: Materiale 1: Land 2</t>
  </si>
  <si>
    <t>Sekundær: Emballagedel 5: Materiale 1: Land 3</t>
  </si>
  <si>
    <t>Sekundær: Emballagedel 5: Materiale 1: Land 4</t>
  </si>
  <si>
    <t>Sekundær: Emballagedel 5: Materiale 1: Land 5</t>
  </si>
  <si>
    <t>Sekundær: Emballagedel 5: Materiale 2: navn</t>
  </si>
  <si>
    <t>Sekundær: Emballagedel 5: Materiale 2: genanvendt</t>
  </si>
  <si>
    <t>Sekundær: Emballagedel 5: Materiale 2: råmateriale</t>
  </si>
  <si>
    <t>Sekundær: Emballagedel 5: Materiale 2: farve</t>
  </si>
  <si>
    <t>Sekundær: Emballagedel 5: Materiale 2: Land 1</t>
  </si>
  <si>
    <t>Sekundær: Emballagedel 5: Materiale 2: Land 2</t>
  </si>
  <si>
    <t>Sekundær: Emballagedel 5: Materiale 2: Land 3</t>
  </si>
  <si>
    <t>Sekundær: Emballagedel 5: Materiale 2: Land 4</t>
  </si>
  <si>
    <t>Sekundær: Emballagedel 5: Materiale 2: Land 5</t>
  </si>
  <si>
    <t>Sekundær: Emballagedel 5: Materiale 3: navn</t>
  </si>
  <si>
    <t>Sekundær: Emballagedel 5: Materiale 3: genanvendt</t>
  </si>
  <si>
    <t>Sekundær: Emballagedel 5: Materiale 3: råmateriale</t>
  </si>
  <si>
    <t>Sekundær: Emballagedel 5: Materiale 3: farve</t>
  </si>
  <si>
    <t>Sekundær: Emballagedel 5: Materiale 3: Land 1</t>
  </si>
  <si>
    <t>Sekundær: Emballagedel 5: Materiale 3: Land 2</t>
  </si>
  <si>
    <t>Sekundær: Emballagedel 5: Materiale 3: Land 3</t>
  </si>
  <si>
    <t>Sekundær: Emballagedel 5: Materiale 3: Land 4</t>
  </si>
  <si>
    <t>Sekundær: Emballagedel 5: Materiale 3: Land 5</t>
  </si>
  <si>
    <t>Sekundær: Emballagedel 5: Materiale 4: navn</t>
  </si>
  <si>
    <t>Sekundær: Emballagedel 5: Materiale 4: genanvendt</t>
  </si>
  <si>
    <t>Sekundær: Emballagedel 5: Materiale 4: råmateriale</t>
  </si>
  <si>
    <t>Sekundær: Emballagedel 5: Materiale 4: farve</t>
  </si>
  <si>
    <t>Sekundær: Emballagedel 5: Materiale 4: Land 1</t>
  </si>
  <si>
    <t>Sekundær: Emballagedel 5: Materiale 4: Land 2</t>
  </si>
  <si>
    <t>Sekundær: Emballagedel 5: Materiale 4: Land 3</t>
  </si>
  <si>
    <t>Sekundær: Emballagedel 5: Materiale 4: Land 4</t>
  </si>
  <si>
    <t>Sekundær: Emballagedel 5: Materiale 4: Land 5</t>
  </si>
  <si>
    <t>Sekundær: Emballagedel 5: Materiale 5: navn</t>
  </si>
  <si>
    <t>Sekundær: Emballagedel 5: Materiale 5: genanvendt</t>
  </si>
  <si>
    <t>Sekundær: Emballagedel 5: Materiale 5: råmateriale</t>
  </si>
  <si>
    <t>Sekundær: Emballagedel 5: Materiale 5: farve</t>
  </si>
  <si>
    <t>Sekundær: Emballagedel 5: Materiale 5: Land 1</t>
  </si>
  <si>
    <t>Sekundær: Emballagedel 5: Materiale 5: Land 2</t>
  </si>
  <si>
    <t>Sekundær: Emballagedel 5: Materiale 5: Land 3</t>
  </si>
  <si>
    <t>Sekundær: Emballagedel 5: Materiale 5: Land 4</t>
  </si>
  <si>
    <t>Sekundær: Emballagedel 5: Materiale 5: Land 5</t>
  </si>
  <si>
    <t>Sekundær: Emballagedel 5: Materiale 6: navn</t>
  </si>
  <si>
    <t>Sekundær: Emballagedel 5: Materiale 6: genanvendt</t>
  </si>
  <si>
    <t>Sekundær: Emballagedel 5: Materiale 6: råmateriale</t>
  </si>
  <si>
    <t>Sekundær: Emballagedel 5: Materiale 6: farve</t>
  </si>
  <si>
    <t>Sekundær: Emballagedel 5: Materiale 6: Land 1</t>
  </si>
  <si>
    <t>Sekundær: Emballagedel 5: Materiale 6: Land 2</t>
  </si>
  <si>
    <t>Sekundær: Emballagedel 5: Materiale 6: Land 3</t>
  </si>
  <si>
    <t>Sekundær: Emballagedel 5: Materiale 6: Land 4</t>
  </si>
  <si>
    <t>Sekundær: Emballagedel 5: Materiale 6: Land 5</t>
  </si>
  <si>
    <t>Sekundær: Emballagedel 5: Materiale 7: navn</t>
  </si>
  <si>
    <t>Sekundær: Emballagedel 5: Materiale 7: genanvendt</t>
  </si>
  <si>
    <t>Sekundær: Emballagedel 5: Materiale 7: råmateriale</t>
  </si>
  <si>
    <t>Sekundær: Emballagedel 5: Materiale 7: farve</t>
  </si>
  <si>
    <t>Sekundær: Emballagedel 5: Materiale 7: Land 1</t>
  </si>
  <si>
    <t>Sekundær: Emballagedel 5: Materiale 7: Land 2</t>
  </si>
  <si>
    <t>Sekundær: Emballagedel 5: Materiale 7: Land 3</t>
  </si>
  <si>
    <t>Sekundær: Emballagedel 5: Materiale 7: Land 4</t>
  </si>
  <si>
    <t>Sekundær: Emballagedel 5: Materiale 7: Land 5</t>
  </si>
  <si>
    <t>Sekundær: Emballagedel 5: Materiale 8: navn</t>
  </si>
  <si>
    <t>Sekundær: Emballagedel 5: Materiale 8: genanvendt</t>
  </si>
  <si>
    <t>Sekundær: Emballagedel 5: Materiale 8: råmateriale</t>
  </si>
  <si>
    <t>Sekundær: Emballagedel 5: Materiale 8: farve</t>
  </si>
  <si>
    <t>Sekundær: Emballagedel 5: Materiale 8: Land 1</t>
  </si>
  <si>
    <t>Sekundær: Emballagedel 5: Materiale 8: Land 2</t>
  </si>
  <si>
    <t>Sekundær: Emballagedel 5: Materiale 8: Land 3</t>
  </si>
  <si>
    <t>Sekundær: Emballagedel 5: Materiale 8: Land 4</t>
  </si>
  <si>
    <t>Sekundær: Emballagedel 5: Materiale 8: Land 5</t>
  </si>
  <si>
    <t>Sekundær: Emballagedel 5: Materiale 9: navn</t>
  </si>
  <si>
    <t>Sekundær: Emballagedel 5: Materiale 9: genanvendt</t>
  </si>
  <si>
    <t>Sekundær: Emballagedel 5: Materiale 9: råmateriale</t>
  </si>
  <si>
    <t>Sekundær: Emballagedel 5: Materiale 9: farve</t>
  </si>
  <si>
    <t>Sekundær: Emballagedel 5: Materiale 9: Land 1</t>
  </si>
  <si>
    <t>Sekundær: Emballagedel 5: Materiale 9: Land 2</t>
  </si>
  <si>
    <t>Sekundær: Emballagedel 5: Materiale 9: Land 3</t>
  </si>
  <si>
    <t>Sekundær: Emballagedel 5: Materiale 9: Land 4</t>
  </si>
  <si>
    <t>Sekundær: Emballagedel 5: Materiale 9: Land 5</t>
  </si>
  <si>
    <t>Sekundær: Emballagedel 5: Materiale 10: navn</t>
  </si>
  <si>
    <t>Sekundær: Emballagedel 5: Materiale 10: genanvendt</t>
  </si>
  <si>
    <t>Sekundær: Emballagedel 5: Materiale 10: råmateriale</t>
  </si>
  <si>
    <t>Sekundær: Emballagedel 5: Materiale 10: farve</t>
  </si>
  <si>
    <t>Sekundær: Emballagedel 5: Materiale 10: Land 1</t>
  </si>
  <si>
    <t>Sekundær: Emballagedel 5: Materiale 10: Land 2</t>
  </si>
  <si>
    <t>Sekundær: Emballagedel 5: Materiale 10: Land 3</t>
  </si>
  <si>
    <t>Sekundær: Emballagedel 5: Materiale 10: Land 4</t>
  </si>
  <si>
    <t>Sekundær: Emballagedel 5: Materiale 10: Land 5</t>
  </si>
  <si>
    <t>Sekundær: Emballagedel 6: navn</t>
  </si>
  <si>
    <t>Sekundær: Emballagedel 6: vægt</t>
  </si>
  <si>
    <t>Sekundær: Emballagedel 6: Tykkelse (µm)</t>
  </si>
  <si>
    <t>Sekundær: Emballagedel 6: Sortering</t>
  </si>
  <si>
    <t>Sekundær: Emballagedel 6: certificeret papir</t>
  </si>
  <si>
    <t>Sekundær: Emballagedel 6: Land 1</t>
  </si>
  <si>
    <t>Sekundær: Emballagedel 6: Land 2</t>
  </si>
  <si>
    <t>Sekundær: Emballagedel 6: Land 3</t>
  </si>
  <si>
    <t>Sekundær: Emballagedel 6: Land 4</t>
  </si>
  <si>
    <t>Sekundær: Emballagedel 6: Land 5</t>
  </si>
  <si>
    <t>Sekundær: Emballagedel 6: Materiale 1: navn</t>
  </si>
  <si>
    <t>Sekundær: Emballagedel 6: Materiale 1: genanvendt</t>
  </si>
  <si>
    <t>Sekundær: Emballagedel 6: Materiale 1: råmateriale</t>
  </si>
  <si>
    <t>Sekundær: Emballagedel 6: Materiale 1: farve</t>
  </si>
  <si>
    <t>Sekundær: Emballagedel 6: Materiale 1: Land 1</t>
  </si>
  <si>
    <t>Sekundær: Emballagedel 6: Materiale 1: Land 2</t>
  </si>
  <si>
    <t>Sekundær: Emballagedel 6: Materiale 1: Land 3</t>
  </si>
  <si>
    <t>Sekundær: Emballagedel 6: Materiale 1: Land 4</t>
  </si>
  <si>
    <t>Sekundær: Emballagedel 6: Materiale 1: Land 5</t>
  </si>
  <si>
    <t>Sekundær: Emballagedel 6: Materiale 2: navn</t>
  </si>
  <si>
    <t>Sekundær: Emballagedel 6: Materiale 2: genanvendt</t>
  </si>
  <si>
    <t>Sekundær: Emballagedel 6: Materiale 2: råmateriale</t>
  </si>
  <si>
    <t>Sekundær: Emballagedel 6: Materiale 2: farve</t>
  </si>
  <si>
    <t>Sekundær: Emballagedel 6: Materiale 2: Land 1</t>
  </si>
  <si>
    <t>Sekundær: Emballagedel 6: Materiale 2: Land 2</t>
  </si>
  <si>
    <t>Sekundær: Emballagedel 6: Materiale 2: Land 3</t>
  </si>
  <si>
    <t>Sekundær: Emballagedel 6: Materiale 2: Land 4</t>
  </si>
  <si>
    <t>Sekundær: Emballagedel 6: Materiale 2: Land 5</t>
  </si>
  <si>
    <t>Sekundær: Emballagedel 6: Materiale 3: navn</t>
  </si>
  <si>
    <t>Sekundær: Emballagedel 6: Materiale 3: genanvendt</t>
  </si>
  <si>
    <t>Sekundær: Emballagedel 6: Materiale 3: råmateriale</t>
  </si>
  <si>
    <t>Sekundær: Emballagedel 6: Materiale 3: farve</t>
  </si>
  <si>
    <t>Sekundær: Emballagedel 6: Materiale 3: Land 1</t>
  </si>
  <si>
    <t>Sekundær: Emballagedel 6: Materiale 3: Land 2</t>
  </si>
  <si>
    <t>Sekundær: Emballagedel 6: Materiale 3: Land 3</t>
  </si>
  <si>
    <t>Sekundær: Emballagedel 6: Materiale 3: Land 4</t>
  </si>
  <si>
    <t>Sekundær: Emballagedel 6: Materiale 3: Land 5</t>
  </si>
  <si>
    <t>Sekundær: Emballagedel 6: Materiale 4: navn</t>
  </si>
  <si>
    <t>Sekundær: Emballagedel 6: Materiale 4: genanvendt</t>
  </si>
  <si>
    <t>Sekundær: Emballagedel 6: Materiale 4: råmateriale</t>
  </si>
  <si>
    <t>Sekundær: Emballagedel 6: Materiale 4: farve</t>
  </si>
  <si>
    <t>Sekundær: Emballagedel 6: Materiale 4: Land 1</t>
  </si>
  <si>
    <t>Sekundær: Emballagedel 6: Materiale 4: Land 2</t>
  </si>
  <si>
    <t>Sekundær: Emballagedel 6: Materiale 4: Land 3</t>
  </si>
  <si>
    <t>Sekundær: Emballagedel 6: Materiale 4: Land 4</t>
  </si>
  <si>
    <t>Sekundær: Emballagedel 6: Materiale 4: Land 5</t>
  </si>
  <si>
    <t>Sekundær: Emballagedel 6: Materiale 5: navn</t>
  </si>
  <si>
    <t>Sekundær: Emballagedel 6: Materiale 5: genanvendt</t>
  </si>
  <si>
    <t>Sekundær: Emballagedel 6: Materiale 5: råmateriale</t>
  </si>
  <si>
    <t>Sekundær: Emballagedel 6: Materiale 5: farve</t>
  </si>
  <si>
    <t>Sekundær: Emballagedel 6: Materiale 5: Land 1</t>
  </si>
  <si>
    <t>Sekundær: Emballagedel 6: Materiale 5: Land 2</t>
  </si>
  <si>
    <t>Sekundær: Emballagedel 6: Materiale 5: Land 3</t>
  </si>
  <si>
    <t>Sekundær: Emballagedel 6: Materiale 5: Land 4</t>
  </si>
  <si>
    <t>Sekundær: Emballagedel 6: Materiale 5: Land 5</t>
  </si>
  <si>
    <t>Sekundær: Emballagedel 6: Materiale 6: navn</t>
  </si>
  <si>
    <t>Sekundær: Emballagedel 6: Materiale 6: genanvendt</t>
  </si>
  <si>
    <t>Sekundær: Emballagedel 6: Materiale 6: råmateriale</t>
  </si>
  <si>
    <t>Sekundær: Emballagedel 6: Materiale 6: farve</t>
  </si>
  <si>
    <t>Sekundær: Emballagedel 6: Materiale 6: Land 1</t>
  </si>
  <si>
    <t>Sekundær: Emballagedel 6: Materiale 6: Land 2</t>
  </si>
  <si>
    <t>Sekundær: Emballagedel 6: Materiale 6: Land 3</t>
  </si>
  <si>
    <t>Sekundær: Emballagedel 6: Materiale 6: Land 4</t>
  </si>
  <si>
    <t>Sekundær: Emballagedel 6: Materiale 6: Land 5</t>
  </si>
  <si>
    <t>Sekundær: Emballagedel 6: Materiale 7: navn</t>
  </si>
  <si>
    <t>Sekundær: Emballagedel 6: Materiale 7: genanvendt</t>
  </si>
  <si>
    <t>Sekundær: Emballagedel 6: Materiale 7: råmateriale</t>
  </si>
  <si>
    <t>Sekundær: Emballagedel 6: Materiale 7: farve</t>
  </si>
  <si>
    <t>Sekundær: Emballagedel 6: Materiale 7: Land 1</t>
  </si>
  <si>
    <t>Sekundær: Emballagedel 6: Materiale 7: Land 2</t>
  </si>
  <si>
    <t>Sekundær: Emballagedel 6: Materiale 7: Land 3</t>
  </si>
  <si>
    <t>Sekundær: Emballagedel 6: Materiale 7: Land 4</t>
  </si>
  <si>
    <t>Sekundær: Emballagedel 6: Materiale 7: Land 5</t>
  </si>
  <si>
    <t>Sekundær: Emballagedel 6: Materiale 8: navn</t>
  </si>
  <si>
    <t>Sekundær: Emballagedel 6: Materiale 8: genanvendt</t>
  </si>
  <si>
    <t>Sekundær: Emballagedel 6: Materiale 8: råmateriale</t>
  </si>
  <si>
    <t>Sekundær: Emballagedel 6: Materiale 8: farve</t>
  </si>
  <si>
    <t>Sekundær: Emballagedel 6: Materiale 8: Land 1</t>
  </si>
  <si>
    <t>Sekundær: Emballagedel 6: Materiale 8: Land 2</t>
  </si>
  <si>
    <t>Sekundær: Emballagedel 6: Materiale 8: Land 3</t>
  </si>
  <si>
    <t>Sekundær: Emballagedel 6: Materiale 8: Land 4</t>
  </si>
  <si>
    <t>Sekundær: Emballagedel 6: Materiale 8: Land 5</t>
  </si>
  <si>
    <t>Sekundær: Emballagedel 6: Materiale 9: navn</t>
  </si>
  <si>
    <t>Sekundær: Emballagedel 6: Materiale 9: genanvendt</t>
  </si>
  <si>
    <t>Sekundær: Emballagedel 6: Materiale 9: råmateriale</t>
  </si>
  <si>
    <t>Sekundær: Emballagedel 6: Materiale 9: farve</t>
  </si>
  <si>
    <t>Sekundær: Emballagedel 6: Materiale 9: Land 1</t>
  </si>
  <si>
    <t>Sekundær: Emballagedel 6: Materiale 9: Land 2</t>
  </si>
  <si>
    <t>Sekundær: Emballagedel 6: Materiale 9: Land 3</t>
  </si>
  <si>
    <t>Sekundær: Emballagedel 6: Materiale 9: Land 4</t>
  </si>
  <si>
    <t>Sekundær: Emballagedel 6: Materiale 9: Land 5</t>
  </si>
  <si>
    <t>Sekundær: Emballagedel 6: Materiale 10: navn</t>
  </si>
  <si>
    <t>Sekundær: Emballagedel 6: Materiale 10: genanvendt</t>
  </si>
  <si>
    <t>Sekundær: Emballagedel 6: Materiale 10: råmateriale</t>
  </si>
  <si>
    <t>Sekundær: Emballagedel 6: Materiale 10: farve</t>
  </si>
  <si>
    <t>Sekundær: Emballagedel 6: Materiale 10: Land 1</t>
  </si>
  <si>
    <t>Sekundær: Emballagedel 6: Materiale 10: Land 2</t>
  </si>
  <si>
    <t>Sekundær: Emballagedel 6: Materiale 10: Land 3</t>
  </si>
  <si>
    <t>Sekundær: Emballagedel 6: Materiale 10: Land 4</t>
  </si>
  <si>
    <t>Sekundær: Emballagedel 6: Materiale 10: Land 5</t>
  </si>
  <si>
    <t>Sekundær: Emballagedel 7: navn</t>
  </si>
  <si>
    <t>Sekundær: Emballagedel 7: vægt</t>
  </si>
  <si>
    <t>Sekundær: Emballagedel 7: Tykkelse (µm)</t>
  </si>
  <si>
    <t>Sekundær: Emballagedel 7: Sortering</t>
  </si>
  <si>
    <t>Sekundær: Emballagedel 7: certificeret papir</t>
  </si>
  <si>
    <t>Sekundær: Emballagedel 7: Land 1</t>
  </si>
  <si>
    <t>Sekundær: Emballagedel 7: Land 2</t>
  </si>
  <si>
    <t>Sekundær: Emballagedel 7: Land 3</t>
  </si>
  <si>
    <t>Sekundær: Emballagedel 7: Land 4</t>
  </si>
  <si>
    <t>Sekundær: Emballagedel 7: Land 5</t>
  </si>
  <si>
    <t>Sekundær: Emballagedel 7: Materiale 1: navn</t>
  </si>
  <si>
    <t>Sekundær: Emballagedel 7: Materiale 1: genanvendt</t>
  </si>
  <si>
    <t>Sekundær: Emballagedel 7: Materiale 1: råmateriale</t>
  </si>
  <si>
    <t>Sekundær: Emballagedel 7: Materiale 1: farve</t>
  </si>
  <si>
    <t>Sekundær: Emballagedel 7: Materiale 1: Land 1</t>
  </si>
  <si>
    <t>Sekundær: Emballagedel 7: Materiale 1: Land 2</t>
  </si>
  <si>
    <t>Sekundær: Emballagedel 7: Materiale 1: Land 3</t>
  </si>
  <si>
    <t>Sekundær: Emballagedel 7: Materiale 1: Land 4</t>
  </si>
  <si>
    <t>Sekundær: Emballagedel 7: Materiale 1: Land 5</t>
  </si>
  <si>
    <t>Sekundær: Emballagedel 7: Materiale 2: navn</t>
  </si>
  <si>
    <t>Sekundær: Emballagedel 7: Materiale 2: genanvendt</t>
  </si>
  <si>
    <t>Sekundær: Emballagedel 7: Materiale 2: råmateriale</t>
  </si>
  <si>
    <t>Sekundær: Emballagedel 7: Materiale 2: farve</t>
  </si>
  <si>
    <t>Sekundær: Emballagedel 7: Materiale 2: Land 1</t>
  </si>
  <si>
    <t>Sekundær: Emballagedel 7: Materiale 2: Land 2</t>
  </si>
  <si>
    <t>Sekundær: Emballagedel 7: Materiale 2: Land 3</t>
  </si>
  <si>
    <t>Sekundær: Emballagedel 7: Materiale 2: Land 4</t>
  </si>
  <si>
    <t>Sekundær: Emballagedel 7: Materiale 2: Land 5</t>
  </si>
  <si>
    <t>Sekundær: Emballagedel 7: Materiale 3: navn</t>
  </si>
  <si>
    <t>Sekundær: Emballagedel 7: Materiale 3: genanvendt</t>
  </si>
  <si>
    <t>Sekundær: Emballagedel 7: Materiale 3: råmateriale</t>
  </si>
  <si>
    <t>Sekundær: Emballagedel 7: Materiale 3: farve</t>
  </si>
  <si>
    <t>Sekundær: Emballagedel 7: Materiale 3: Land 1</t>
  </si>
  <si>
    <t>Sekundær: Emballagedel 7: Materiale 3: Land 2</t>
  </si>
  <si>
    <t>Sekundær: Emballagedel 7: Materiale 3: Land 3</t>
  </si>
  <si>
    <t>Sekundær: Emballagedel 7: Materiale 3: Land 4</t>
  </si>
  <si>
    <t>Sekundær: Emballagedel 7: Materiale 3: Land 5</t>
  </si>
  <si>
    <t>Sekundær: Emballagedel 7: Materiale 4: navn</t>
  </si>
  <si>
    <t>Sekundær: Emballagedel 7: Materiale 4: genanvendt</t>
  </si>
  <si>
    <t>Sekundær: Emballagedel 7: Materiale 4: råmateriale</t>
  </si>
  <si>
    <t>Sekundær: Emballagedel 7: Materiale 4: farve</t>
  </si>
  <si>
    <t>Sekundær: Emballagedel 7: Materiale 4: Land 1</t>
  </si>
  <si>
    <t>Sekundær: Emballagedel 7: Materiale 4: Land 2</t>
  </si>
  <si>
    <t>Sekundær: Emballagedel 7: Materiale 4: Land 3</t>
  </si>
  <si>
    <t>Sekundær: Emballagedel 7: Materiale 4: Land 4</t>
  </si>
  <si>
    <t>Sekundær: Emballagedel 7: Materiale 4: Land 5</t>
  </si>
  <si>
    <t>Sekundær: Emballagedel 7: Materiale 5: navn</t>
  </si>
  <si>
    <t>Sekundær: Emballagedel 7: Materiale 5: genanvendt</t>
  </si>
  <si>
    <t>Sekundær: Emballagedel 7: Materiale 5: råmateriale</t>
  </si>
  <si>
    <t>Sekundær: Emballagedel 7: Materiale 5: farve</t>
  </si>
  <si>
    <t>Sekundær: Emballagedel 7: Materiale 5: Land 1</t>
  </si>
  <si>
    <t>Sekundær: Emballagedel 7: Materiale 5: Land 2</t>
  </si>
  <si>
    <t>Sekundær: Emballagedel 7: Materiale 5: Land 3</t>
  </si>
  <si>
    <t>Sekundær: Emballagedel 7: Materiale 5: Land 4</t>
  </si>
  <si>
    <t>Sekundær: Emballagedel 7: Materiale 5: Land 5</t>
  </si>
  <si>
    <t>Sekundær: Emballagedel 7: Materiale 6: navn</t>
  </si>
  <si>
    <t>Sekundær: Emballagedel 7: Materiale 6: genanvendt</t>
  </si>
  <si>
    <t>Sekundær: Emballagedel 7: Materiale 6: råmateriale</t>
  </si>
  <si>
    <t>Sekundær: Emballagedel 7: Materiale 6: farve</t>
  </si>
  <si>
    <t>Sekundær: Emballagedel 7: Materiale 6: Land 1</t>
  </si>
  <si>
    <t>Sekundær: Emballagedel 7: Materiale 6: Land 2</t>
  </si>
  <si>
    <t>Sekundær: Emballagedel 7: Materiale 6: Land 3</t>
  </si>
  <si>
    <t>Sekundær: Emballagedel 7: Materiale 6: Land 4</t>
  </si>
  <si>
    <t>Sekundær: Emballagedel 7: Materiale 6: Land 5</t>
  </si>
  <si>
    <t>Sekundær: Emballagedel 7: Materiale 7: navn</t>
  </si>
  <si>
    <t>Sekundær: Emballagedel 7: Materiale 7: genanvendt</t>
  </si>
  <si>
    <t>Sekundær: Emballagedel 7: Materiale 7: råmateriale</t>
  </si>
  <si>
    <t>Sekundær: Emballagedel 7: Materiale 7: farve</t>
  </si>
  <si>
    <t>Sekundær: Emballagedel 7: Materiale 7: Land 1</t>
  </si>
  <si>
    <t>Sekundær: Emballagedel 7: Materiale 7: Land 2</t>
  </si>
  <si>
    <t>Sekundær: Emballagedel 7: Materiale 7: Land 3</t>
  </si>
  <si>
    <t>Sekundær: Emballagedel 7: Materiale 7: Land 4</t>
  </si>
  <si>
    <t>Sekundær: Emballagedel 7: Materiale 7: Land 5</t>
  </si>
  <si>
    <t>Sekundær: Emballagedel 7: Materiale 8: navn</t>
  </si>
  <si>
    <t>Sekundær: Emballagedel 7: Materiale 8: genanvendt</t>
  </si>
  <si>
    <t>Sekundær: Emballagedel 7: Materiale 8: råmateriale</t>
  </si>
  <si>
    <t>Sekundær: Emballagedel 7: Materiale 8: farve</t>
  </si>
  <si>
    <t>Sekundær: Emballagedel 7: Materiale 8: Land 1</t>
  </si>
  <si>
    <t>Sekundær: Emballagedel 7: Materiale 8: Land 2</t>
  </si>
  <si>
    <t>Sekundær: Emballagedel 7: Materiale 8: Land 3</t>
  </si>
  <si>
    <t>Sekundær: Emballagedel 7: Materiale 8: Land 4</t>
  </si>
  <si>
    <t>Sekundær: Emballagedel 7: Materiale 8: Land 5</t>
  </si>
  <si>
    <t>Sekundær: Emballagedel 7: Materiale 9: navn</t>
  </si>
  <si>
    <t>Sekundær: Emballagedel 7: Materiale 9: genanvendt</t>
  </si>
  <si>
    <t>Sekundær: Emballagedel 7: Materiale 9: råmateriale</t>
  </si>
  <si>
    <t>Sekundær: Emballagedel 7: Materiale 9: farve</t>
  </si>
  <si>
    <t>Sekundær: Emballagedel 7: Materiale 9: Land 1</t>
  </si>
  <si>
    <t>Sekundær: Emballagedel 7: Materiale 9: Land 2</t>
  </si>
  <si>
    <t>Sekundær: Emballagedel 7: Materiale 9: Land 3</t>
  </si>
  <si>
    <t>Sekundær: Emballagedel 7: Materiale 9: Land 4</t>
  </si>
  <si>
    <t>Sekundær: Emballagedel 7: Materiale 9: Land 5</t>
  </si>
  <si>
    <t>Sekundær: Emballagedel 7: Materiale 10: navn</t>
  </si>
  <si>
    <t>Sekundær: Emballagedel 7: Materiale 10: genanvendt</t>
  </si>
  <si>
    <t>Sekundær: Emballagedel 7: Materiale 10: råmateriale</t>
  </si>
  <si>
    <t>Sekundær: Emballagedel 7: Materiale 10: farve</t>
  </si>
  <si>
    <t>Sekundær: Emballagedel 7: Materiale 10: Land 1</t>
  </si>
  <si>
    <t>Sekundær: Emballagedel 7: Materiale 10: Land 2</t>
  </si>
  <si>
    <t>Sekundær: Emballagedel 7: Materiale 10: Land 3</t>
  </si>
  <si>
    <t>Sekundær: Emballagedel 7: Materiale 10: Land 4</t>
  </si>
  <si>
    <t>Sekundær: Emballagedel 7: Materiale 10: Land 5</t>
  </si>
  <si>
    <t>Sekundær: Emballagedel 8: navn</t>
  </si>
  <si>
    <t>Sekundær: Emballagedel 8: vægt</t>
  </si>
  <si>
    <t>Sekundær: Emballagedel 8: Tykkelse (µm)</t>
  </si>
  <si>
    <t>Sekundær: Emballagedel 8: Sortering</t>
  </si>
  <si>
    <t>Sekundær: Emballagedel 8: certificeret papir</t>
  </si>
  <si>
    <t>Sekundær: Emballagedel 8: Land 1</t>
  </si>
  <si>
    <t>Sekundær: Emballagedel 8: Land 2</t>
  </si>
  <si>
    <t>Sekundær: Emballagedel 8: Land 3</t>
  </si>
  <si>
    <t>Sekundær: Emballagedel 8: Land 4</t>
  </si>
  <si>
    <t>Sekundær: Emballagedel 8: Land 5</t>
  </si>
  <si>
    <t>Sekundær: Emballagedel 8: Materiale 1: navn</t>
  </si>
  <si>
    <t>Sekundær: Emballagedel 8: Materiale 1: genanvendt</t>
  </si>
  <si>
    <t>Sekundær: Emballagedel 8: Materiale 1: råmateriale</t>
  </si>
  <si>
    <t>Sekundær: Emballagedel 8: Materiale 1: farve</t>
  </si>
  <si>
    <t>Sekundær: Emballagedel 8: Materiale 1: Land 1</t>
  </si>
  <si>
    <t>Sekundær: Emballagedel 8: Materiale 1: Land 2</t>
  </si>
  <si>
    <t>Sekundær: Emballagedel 8: Materiale 1: Land 3</t>
  </si>
  <si>
    <t>Sekundær: Emballagedel 8: Materiale 1: Land 4</t>
  </si>
  <si>
    <t>Sekundær: Emballagedel 8: Materiale 1: Land 5</t>
  </si>
  <si>
    <t>Sekundær: Emballagedel 8: Materiale 2: navn</t>
  </si>
  <si>
    <t>Sekundær: Emballagedel 8: Materiale 2: genanvendt</t>
  </si>
  <si>
    <t>Sekundær: Emballagedel 8: Materiale 2: råmateriale</t>
  </si>
  <si>
    <t>Sekundær: Emballagedel 8: Materiale 2: farve</t>
  </si>
  <si>
    <t>Sekundær: Emballagedel 8: Materiale 2: Land 1</t>
  </si>
  <si>
    <t>Sekundær: Emballagedel 8: Materiale 2: Land 2</t>
  </si>
  <si>
    <t>Sekundær: Emballagedel 8: Materiale 2: Land 3</t>
  </si>
  <si>
    <t>Sekundær: Emballagedel 8: Materiale 2: Land 4</t>
  </si>
  <si>
    <t>Sekundær: Emballagedel 8: Materiale 2: Land 5</t>
  </si>
  <si>
    <t>Sekundær: Emballagedel 8: Materiale 3: navn</t>
  </si>
  <si>
    <t>Sekundær: Emballagedel 8: Materiale 3: genanvendt</t>
  </si>
  <si>
    <t>Sekundær: Emballagedel 8: Materiale 3: råmateriale</t>
  </si>
  <si>
    <t>Sekundær: Emballagedel 8: Materiale 3: farve</t>
  </si>
  <si>
    <t>Sekundær: Emballagedel 8: Materiale 3: Land 1</t>
  </si>
  <si>
    <t>Sekundær: Emballagedel 8: Materiale 3: Land 2</t>
  </si>
  <si>
    <t>Sekundær: Emballagedel 8: Materiale 3: Land 3</t>
  </si>
  <si>
    <t>Sekundær: Emballagedel 8: Materiale 3: Land 4</t>
  </si>
  <si>
    <t>Sekundær: Emballagedel 8: Materiale 3: Land 5</t>
  </si>
  <si>
    <t>Sekundær: Emballagedel 8: Materiale 4: navn</t>
  </si>
  <si>
    <t>Sekundær: Emballagedel 8: Materiale 4: genanvendt</t>
  </si>
  <si>
    <t>Sekundær: Emballagedel 8: Materiale 4: råmateriale</t>
  </si>
  <si>
    <t>Sekundær: Emballagedel 8: Materiale 4: farve</t>
  </si>
  <si>
    <t>Sekundær: Emballagedel 8: Materiale 4: Land 1</t>
  </si>
  <si>
    <t>Sekundær: Emballagedel 8: Materiale 4: Land 2</t>
  </si>
  <si>
    <t>Sekundær: Emballagedel 8: Materiale 4: Land 3</t>
  </si>
  <si>
    <t>Sekundær: Emballagedel 8: Materiale 4: Land 4</t>
  </si>
  <si>
    <t>Sekundær: Emballagedel 8: Materiale 4: Land 5</t>
  </si>
  <si>
    <t>Sekundær: Emballagedel 8: Materiale 5: navn</t>
  </si>
  <si>
    <t>Sekundær: Emballagedel 8: Materiale 5: genanvendt</t>
  </si>
  <si>
    <t>Sekundær: Emballagedel 8: Materiale 5: råmateriale</t>
  </si>
  <si>
    <t>Sekundær: Emballagedel 8: Materiale 5: farve</t>
  </si>
  <si>
    <t>Sekundær: Emballagedel 8: Materiale 5: Land 1</t>
  </si>
  <si>
    <t>Sekundær: Emballagedel 8: Materiale 5: Land 2</t>
  </si>
  <si>
    <t>Sekundær: Emballagedel 8: Materiale 5: Land 3</t>
  </si>
  <si>
    <t>Sekundær: Emballagedel 8: Materiale 5: Land 4</t>
  </si>
  <si>
    <t>Sekundær: Emballagedel 8: Materiale 5: Land 5</t>
  </si>
  <si>
    <t>Sekundær: Emballagedel 8: Materiale 6: navn</t>
  </si>
  <si>
    <t>Sekundær: Emballagedel 8: Materiale 6: genanvendt</t>
  </si>
  <si>
    <t>Sekundær: Emballagedel 8: Materiale 6: råmateriale</t>
  </si>
  <si>
    <t>Sekundær: Emballagedel 8: Materiale 6: farve</t>
  </si>
  <si>
    <t>Sekundær: Emballagedel 8: Materiale 6: Land 1</t>
  </si>
  <si>
    <t>Sekundær: Emballagedel 8: Materiale 6: Land 2</t>
  </si>
  <si>
    <t>Sekundær: Emballagedel 8: Materiale 6: Land 3</t>
  </si>
  <si>
    <t>Sekundær: Emballagedel 8: Materiale 6: Land 4</t>
  </si>
  <si>
    <t>Sekundær: Emballagedel 8: Materiale 6: Land 5</t>
  </si>
  <si>
    <t>Sekundær: Emballagedel 8: Materiale 7: navn</t>
  </si>
  <si>
    <t>Sekundær: Emballagedel 8: Materiale 7: genanvendt</t>
  </si>
  <si>
    <t>Sekundær: Emballagedel 8: Materiale 7: råmateriale</t>
  </si>
  <si>
    <t>Sekundær: Emballagedel 8: Materiale 7: farve</t>
  </si>
  <si>
    <t>Sekundær: Emballagedel 8: Materiale 7: Land 1</t>
  </si>
  <si>
    <t>Sekundær: Emballagedel 8: Materiale 7: Land 2</t>
  </si>
  <si>
    <t>Sekundær: Emballagedel 8: Materiale 7: Land 3</t>
  </si>
  <si>
    <t>Sekundær: Emballagedel 8: Materiale 7: Land 4</t>
  </si>
  <si>
    <t>Sekundær: Emballagedel 8: Materiale 7: Land 5</t>
  </si>
  <si>
    <t>Sekundær: Emballagedel 8: Materiale 8: navn</t>
  </si>
  <si>
    <t>Sekundær: Emballagedel 8: Materiale 8: genanvendt</t>
  </si>
  <si>
    <t>Sekundær: Emballagedel 8: Materiale 8: råmateriale</t>
  </si>
  <si>
    <t>Sekundær: Emballagedel 8: Materiale 8: farve</t>
  </si>
  <si>
    <t>Sekundær: Emballagedel 8: Materiale 8: Land 1</t>
  </si>
  <si>
    <t>Sekundær: Emballagedel 8: Materiale 8: Land 2</t>
  </si>
  <si>
    <t>Sekundær: Emballagedel 8: Materiale 8: Land 3</t>
  </si>
  <si>
    <t>Sekundær: Emballagedel 8: Materiale 8: Land 4</t>
  </si>
  <si>
    <t>Sekundær: Emballagedel 8: Materiale 8: Land 5</t>
  </si>
  <si>
    <t>Sekundær: Emballagedel 8: Materiale 9: navn</t>
  </si>
  <si>
    <t>Sekundær: Emballagedel 8: Materiale 9: genanvendt</t>
  </si>
  <si>
    <t>Sekundær: Emballagedel 8: Materiale 9: råmateriale</t>
  </si>
  <si>
    <t>Sekundær: Emballagedel 8: Materiale 9: farve</t>
  </si>
  <si>
    <t>Sekundær: Emballagedel 8: Materiale 9: Land 1</t>
  </si>
  <si>
    <t>Sekundær: Emballagedel 8: Materiale 9: Land 2</t>
  </si>
  <si>
    <t>Sekundær: Emballagedel 8: Materiale 9: Land 3</t>
  </si>
  <si>
    <t>Sekundær: Emballagedel 8: Materiale 9: Land 4</t>
  </si>
  <si>
    <t>Sekundær: Emballagedel 8: Materiale 9: Land 5</t>
  </si>
  <si>
    <t>Sekundær: Emballagedel 8: Materiale 10: navn</t>
  </si>
  <si>
    <t>Sekundær: Emballagedel 8: Materiale 10: genanvendt</t>
  </si>
  <si>
    <t>Sekundær: Emballagedel 8: Materiale 10: råmateriale</t>
  </si>
  <si>
    <t>Sekundær: Emballagedel 8: Materiale 10: farve</t>
  </si>
  <si>
    <t>Sekundær: Emballagedel 8: Materiale 10: Land 1</t>
  </si>
  <si>
    <t>Sekundær: Emballagedel 8: Materiale 10: Land 2</t>
  </si>
  <si>
    <t>Sekundær: Emballagedel 8: Materiale 10: Land 3</t>
  </si>
  <si>
    <t>Sekundær: Emballagedel 8: Materiale 10: Land 4</t>
  </si>
  <si>
    <t>Sekundær: Emballagedel 8: Materiale 10: Land 5</t>
  </si>
  <si>
    <t>Sekundær: Emballagedel 9: navn</t>
  </si>
  <si>
    <t>Sekundær: Emballagedel 9: vægt</t>
  </si>
  <si>
    <t>Sekundær: Emballagedel 9: Tykkelse (µm)</t>
  </si>
  <si>
    <t>Sekundær: Emballagedel 9: Sortering</t>
  </si>
  <si>
    <t>Sekundær: Emballagedel 9: certificeret papir</t>
  </si>
  <si>
    <t>Sekundær: Emballagedel 9: Land 1</t>
  </si>
  <si>
    <t>Sekundær: Emballagedel 9: Land 2</t>
  </si>
  <si>
    <t>Sekundær: Emballagedel 9: Land 3</t>
  </si>
  <si>
    <t>Sekundær: Emballagedel 9: Land 4</t>
  </si>
  <si>
    <t>Sekundær: Emballagedel 9: Land 5</t>
  </si>
  <si>
    <t>Sekundær: Emballagedel 9: Materiale 1: navn</t>
  </si>
  <si>
    <t>Sekundær: Emballagedel 9: Materiale 1: genanvendt</t>
  </si>
  <si>
    <t>Sekundær: Emballagedel 9: Materiale 1: råmateriale</t>
  </si>
  <si>
    <t>Sekundær: Emballagedel 9: Materiale 1: farve</t>
  </si>
  <si>
    <t>Sekundær: Emballagedel 9: Materiale 1: Land 1</t>
  </si>
  <si>
    <t>Sekundær: Emballagedel 9: Materiale 1: Land 2</t>
  </si>
  <si>
    <t>Sekundær: Emballagedel 9: Materiale 1: Land 3</t>
  </si>
  <si>
    <t>Sekundær: Emballagedel 9: Materiale 1: Land 4</t>
  </si>
  <si>
    <t>Sekundær: Emballagedel 9: Materiale 1: Land 5</t>
  </si>
  <si>
    <t>Sekundær: Emballagedel 9: Materiale 2: navn</t>
  </si>
  <si>
    <t>Sekundær: Emballagedel 9: Materiale 2: genanvendt</t>
  </si>
  <si>
    <t>Sekundær: Emballagedel 9: Materiale 2: råmateriale</t>
  </si>
  <si>
    <t>Sekundær: Emballagedel 9: Materiale 2: farve</t>
  </si>
  <si>
    <t>Sekundær: Emballagedel 9: Materiale 2: Land 1</t>
  </si>
  <si>
    <t>Sekundær: Emballagedel 9: Materiale 2: Land 2</t>
  </si>
  <si>
    <t>Sekundær: Emballagedel 9: Materiale 2: Land 3</t>
  </si>
  <si>
    <t>Sekundær: Emballagedel 9: Materiale 2: Land 4</t>
  </si>
  <si>
    <t>Sekundær: Emballagedel 9: Materiale 2: Land 5</t>
  </si>
  <si>
    <t>Sekundær: Emballagedel 9: Materiale 3: navn</t>
  </si>
  <si>
    <t>Sekundær: Emballagedel 9: Materiale 3: genanvendt</t>
  </si>
  <si>
    <t>Sekundær: Emballagedel 9: Materiale 3: råmateriale</t>
  </si>
  <si>
    <t>Sekundær: Emballagedel 9: Materiale 3: farve</t>
  </si>
  <si>
    <t>Sekundær: Emballagedel 9: Materiale 3: Land 1</t>
  </si>
  <si>
    <t>Sekundær: Emballagedel 9: Materiale 3: Land 2</t>
  </si>
  <si>
    <t>Sekundær: Emballagedel 9: Materiale 3: Land 3</t>
  </si>
  <si>
    <t>Sekundær: Emballagedel 9: Materiale 3: Land 4</t>
  </si>
  <si>
    <t>Sekundær: Emballagedel 9: Materiale 3: Land 5</t>
  </si>
  <si>
    <t>Sekundær: Emballagedel 9: Materiale 4: navn</t>
  </si>
  <si>
    <t>Sekundær: Emballagedel 9: Materiale 4: genanvendt</t>
  </si>
  <si>
    <t>Sekundær: Emballagedel 9: Materiale 4: råmateriale</t>
  </si>
  <si>
    <t>Sekundær: Emballagedel 9: Materiale 4: farve</t>
  </si>
  <si>
    <t>Sekundær: Emballagedel 9: Materiale 4: Land 1</t>
  </si>
  <si>
    <t>Sekundær: Emballagedel 9: Materiale 4: Land 2</t>
  </si>
  <si>
    <t>Sekundær: Emballagedel 9: Materiale 4: Land 3</t>
  </si>
  <si>
    <t>Sekundær: Emballagedel 9: Materiale 4: Land 4</t>
  </si>
  <si>
    <t>Sekundær: Emballagedel 9: Materiale 4: Land 5</t>
  </si>
  <si>
    <t>Sekundær: Emballagedel 9: Materiale 5: navn</t>
  </si>
  <si>
    <t>Sekundær: Emballagedel 9: Materiale 5: genanvendt</t>
  </si>
  <si>
    <t>Sekundær: Emballagedel 9: Materiale 5: råmateriale</t>
  </si>
  <si>
    <t>Sekundær: Emballagedel 9: Materiale 5: farve</t>
  </si>
  <si>
    <t>Sekundær: Emballagedel 9: Materiale 5: Land 1</t>
  </si>
  <si>
    <t>Sekundær: Emballagedel 9: Materiale 5: Land 2</t>
  </si>
  <si>
    <t>Sekundær: Emballagedel 9: Materiale 5: Land 3</t>
  </si>
  <si>
    <t>Sekundær: Emballagedel 9: Materiale 5: Land 4</t>
  </si>
  <si>
    <t>Sekundær: Emballagedel 9: Materiale 5: Land 5</t>
  </si>
  <si>
    <t>Sekundær: Emballagedel 9: Materiale 6: navn</t>
  </si>
  <si>
    <t>Sekundær: Emballagedel 9: Materiale 6: genanvendt</t>
  </si>
  <si>
    <t>Sekundær: Emballagedel 9: Materiale 6: råmateriale</t>
  </si>
  <si>
    <t>Sekundær: Emballagedel 9: Materiale 6: farve</t>
  </si>
  <si>
    <t>Sekundær: Emballagedel 9: Materiale 6: Land 1</t>
  </si>
  <si>
    <t>Sekundær: Emballagedel 9: Materiale 6: Land 2</t>
  </si>
  <si>
    <t>Sekundær: Emballagedel 9: Materiale 6: Land 3</t>
  </si>
  <si>
    <t>Sekundær: Emballagedel 9: Materiale 6: Land 4</t>
  </si>
  <si>
    <t>Sekundær: Emballagedel 9: Materiale 6: Land 5</t>
  </si>
  <si>
    <t>Sekundær: Emballagedel 9: Materiale 7: navn</t>
  </si>
  <si>
    <t>Sekundær: Emballagedel 9: Materiale 7: genanvendt</t>
  </si>
  <si>
    <t>Sekundær: Emballagedel 9: Materiale 7: råmateriale</t>
  </si>
  <si>
    <t>Sekundær emballage: Label-lim</t>
  </si>
  <si>
    <t>Sekundær emballage: Genanvendt materiale (beregnet) %</t>
  </si>
  <si>
    <t>Sekundær emballage: Samlet emballagevægt</t>
  </si>
  <si>
    <t>Sekundær emballage: Antal enkeltpakninger i kolli</t>
  </si>
  <si>
    <t>Value</t>
  </si>
  <si>
    <t>PackagingTypeCode</t>
  </si>
  <si>
    <t>Emballagetype (1719)</t>
  </si>
  <si>
    <t>Packaging[0]</t>
  </si>
  <si>
    <t>PackagingMaterial[0]</t>
  </si>
  <si>
    <t>PackagingMaterial[1]</t>
  </si>
  <si>
    <t>PackagingMaterial[2]</t>
  </si>
  <si>
    <t>PackagingMaterial[3]</t>
  </si>
  <si>
    <t>PackagingMaterial[4]</t>
  </si>
  <si>
    <t>PackagingMaterial[5]</t>
  </si>
  <si>
    <t>PackagingMaterial[7]</t>
  </si>
  <si>
    <t>PackagingMaterial[6]</t>
  </si>
  <si>
    <t>PackagingMaterial[8]</t>
  </si>
  <si>
    <t>PackagingMaterial[9]</t>
  </si>
  <si>
    <t>Packaging[1]</t>
  </si>
  <si>
    <t>Packaging[2]</t>
  </si>
  <si>
    <t>Packaging[3]</t>
  </si>
  <si>
    <t>Packaging[4]</t>
  </si>
  <si>
    <t>Packaging[5]</t>
  </si>
  <si>
    <t>Packaging[6]</t>
  </si>
  <si>
    <t>Packaging[7]</t>
  </si>
  <si>
    <t>Packaging[8]</t>
  </si>
  <si>
    <t>Packaging[9]</t>
  </si>
  <si>
    <t>PackagingMaterialTypeCode</t>
  </si>
  <si>
    <t>Emballagemateriale: Kode (1732)</t>
  </si>
  <si>
    <t>PackagingRawMaterialCode</t>
  </si>
  <si>
    <t>Emballage råmateriale oprindelseinformation (4666)</t>
  </si>
  <si>
    <r>
      <t>Emballagedel 1: Tykkelse (</t>
    </r>
    <r>
      <rPr>
        <b/>
        <sz val="11"/>
        <color theme="1"/>
        <rFont val="Calibri"/>
        <family val="2"/>
      </rPr>
      <t>µm)</t>
    </r>
  </si>
  <si>
    <t>N/A</t>
  </si>
  <si>
    <t>Emballagedel 10: Enhed</t>
  </si>
  <si>
    <t>PackagingMaterialCompositionQuantity[0]</t>
  </si>
  <si>
    <t>MeasurementUnitCode</t>
  </si>
  <si>
    <t>Emballagemateriale: Vægt (1744)</t>
  </si>
  <si>
    <t>PackagingRecyclingSchemeCode[0]</t>
  </si>
  <si>
    <t>Emballagegenbrug: Emballagekode (1713)</t>
  </si>
  <si>
    <t>Emballagedel 10: Materiale 10: vægt</t>
  </si>
  <si>
    <t>Emballagedel 10: Materiale 9: Enhed</t>
  </si>
  <si>
    <t>Emballagedel 10: Materiale 10: Enhed</t>
  </si>
  <si>
    <t>Emballagedel 10: Materiale 9: Vægt</t>
  </si>
  <si>
    <t>Emballagedel 10: Materiale 8: Vægt</t>
  </si>
  <si>
    <t>Emballagedel 10: Materiale 7: Vægt</t>
  </si>
  <si>
    <t>Emballagedel 10: Materiale 6: Vægt</t>
  </si>
  <si>
    <t>Emballagedel 10: Materiale 5: Vægt</t>
  </si>
  <si>
    <t>Emballagedel 10: Materiale 4: Vægt</t>
  </si>
  <si>
    <t>Emballagedel 10: Materiale 3: Vægt</t>
  </si>
  <si>
    <t>Emballagedel 10: Materiale 2: Vægt</t>
  </si>
  <si>
    <t>Emballagedel 10: Materiale 1: Vægt</t>
  </si>
  <si>
    <t>Emballagedel 10: Materiale 1: Enhed</t>
  </si>
  <si>
    <t>Emballagedel 10: Materiale 2: Enhed</t>
  </si>
  <si>
    <t>Emballagedel 10: Materiale 3: Enhed</t>
  </si>
  <si>
    <t>Emballagedel 10: Materiale 4: Enhed</t>
  </si>
  <si>
    <t>Emballagedel 10: Materiale 5: Enhed</t>
  </si>
  <si>
    <t>Emballagedel 10: Materiale 6: Enhed</t>
  </si>
  <si>
    <t>Emballagedel 10: Materiale 7: Enhed</t>
  </si>
  <si>
    <t>Emballagedel 10: Materiale 8: Enhed</t>
  </si>
  <si>
    <t>Emballagedel 1: Materiale 1: Vægt</t>
  </si>
  <si>
    <t>Emballagedel 1: Materiale 2: Vægt</t>
  </si>
  <si>
    <t>Emballagedel 1: Materiale 3: Vægt</t>
  </si>
  <si>
    <t>Emballagedel 1: Materiale 4: Vægt</t>
  </si>
  <si>
    <t>Emballagedel 1: Materiale 5: Vægt</t>
  </si>
  <si>
    <t>Emballagedel 1: Materiale 6: Vægt</t>
  </si>
  <si>
    <t>Emballagedel 1: Materiale 7: Vægt</t>
  </si>
  <si>
    <t>Emballagedel 1: Materiale 8: Vægt</t>
  </si>
  <si>
    <t>Emballagedel 1: Materiale 9: Vægt</t>
  </si>
  <si>
    <t>Emballagedel 1: Materiale 10: Vægt</t>
  </si>
  <si>
    <t>Emballagedel 2: Materiale 1: Vægt</t>
  </si>
  <si>
    <t>Emballagedel 2: Materiale 2: Vægt</t>
  </si>
  <si>
    <t>Emballagedel 2: Materiale 3: Vægt</t>
  </si>
  <si>
    <t>Emballagedel 2: Materiale 4: Vægt</t>
  </si>
  <si>
    <t>Emballagedel 2: Materiale 5: Vægt</t>
  </si>
  <si>
    <t>Emballagedel 2: Materiale 6: Vægt</t>
  </si>
  <si>
    <t>Emballagedel 2: Materiale 7: Vægt</t>
  </si>
  <si>
    <t>Emballagedel 2: Materiale 8: Vægt</t>
  </si>
  <si>
    <t>Emballagedel 2: Materiale 9: Vægt</t>
  </si>
  <si>
    <t>Emballagedel 2: Materiale 10: Vægt</t>
  </si>
  <si>
    <t>Emballagedel 3: Materiale 1: Vægt</t>
  </si>
  <si>
    <t>Emballagedel 3: Materiale 2: Vægt</t>
  </si>
  <si>
    <t>Emballagedel 3: Materiale 3: Vægt</t>
  </si>
  <si>
    <t>Emballagedel 3: Materiale 4: Vægt</t>
  </si>
  <si>
    <t>Emballagedel 3: Materiale 5: Vægt</t>
  </si>
  <si>
    <t>Emballagedel 3: Materiale 6: Vægt</t>
  </si>
  <si>
    <t>Emballagedel 3: Materiale 7: Vægt</t>
  </si>
  <si>
    <t>Emballagedel 3: Materiale 8: Vægt</t>
  </si>
  <si>
    <t>Emballagedel 3: Materiale 9: Vægt</t>
  </si>
  <si>
    <t>Emballagedel 3: Materiale 10: Vægt</t>
  </si>
  <si>
    <t>Emballagedel 4: Materiale 1: Vægt</t>
  </si>
  <si>
    <t>Emballagedel 4: Materiale 2: Vægt</t>
  </si>
  <si>
    <t>Emballagedel 4: Materiale 3: Vægt</t>
  </si>
  <si>
    <t>Emballagedel 4: Materiale 4: Vægt</t>
  </si>
  <si>
    <t>Emballagedel 4: Materiale 5: Vægt</t>
  </si>
  <si>
    <t>Emballagedel 4: Materiale 6: Vægt</t>
  </si>
  <si>
    <t>Emballagedel 4: Materiale 7: Vægt</t>
  </si>
  <si>
    <t>Emballagedel 4: Materiale 8: Vægt</t>
  </si>
  <si>
    <t>Emballagedel 4: Materiale 9: Vægt</t>
  </si>
  <si>
    <t>Emballagedel 4: Materiale 10: Vægt</t>
  </si>
  <si>
    <t>Emballagedel 5: Materiale 1: Vægt</t>
  </si>
  <si>
    <t>Emballagedel 5: Materiale 2: Vægt</t>
  </si>
  <si>
    <t>Emballagedel 5: Materiale 3: Vægt</t>
  </si>
  <si>
    <t>Emballagedel 5: Materiale 4: Vægt</t>
  </si>
  <si>
    <t>Emballagedel 5: Materiale 5: Vægt</t>
  </si>
  <si>
    <t>Emballagedel 5: Materiale 6: Vægt</t>
  </si>
  <si>
    <t>Emballagedel 5: Materiale 7: Vægt</t>
  </si>
  <si>
    <t>Emballagedel 5: Materiale 8: Vægt</t>
  </si>
  <si>
    <t>Emballagedel 5: Materiale 9: Vægt</t>
  </si>
  <si>
    <t>Emballagedel 5: Materiale 10: Vægt</t>
  </si>
  <si>
    <t>Emballagedel 6: Materiale 1: Vægt</t>
  </si>
  <si>
    <t>Emballagedel 6: Materiale 2: Vægt</t>
  </si>
  <si>
    <t>Emballagedel 6: Materiale 3: Vægt</t>
  </si>
  <si>
    <t>Emballagedel 6: Materiale 4: Vægt</t>
  </si>
  <si>
    <t>Emballagedel 6: Materiale 5: Vægt</t>
  </si>
  <si>
    <t>Emballagedel 6: Materiale 6: Vægt</t>
  </si>
  <si>
    <t>Emballagedel 6: Materiale 7: Vægt</t>
  </si>
  <si>
    <t>Emballagedel 6: Materiale 8: Vægt</t>
  </si>
  <si>
    <t>Emballagedel 6: Materiale 9: Vægt</t>
  </si>
  <si>
    <t>Emballagedel 6: Materiale 10: Vægt</t>
  </si>
  <si>
    <t>Emballagedel 7: Materiale 1: Vægt</t>
  </si>
  <si>
    <t>Emballagedel 7: Materiale 2: Vægt</t>
  </si>
  <si>
    <t>Emballagedel 7: Materiale 3: Vægt</t>
  </si>
  <si>
    <t>Emballagedel 7: Materiale 4: Vægt</t>
  </si>
  <si>
    <t>Emballagedel 7: Materiale 5: Vægt</t>
  </si>
  <si>
    <t>Emballagedel 7: Materiale 6: Vægt</t>
  </si>
  <si>
    <t>Emballagedel 7: Materiale 7: Vægt</t>
  </si>
  <si>
    <t>Emballagedel 7: Materiale 8: Vægt</t>
  </si>
  <si>
    <t>Emballagedel 7: Materiale 9: Vægt</t>
  </si>
  <si>
    <t>Emballagedel 7: Materiale 10: Vægt</t>
  </si>
  <si>
    <t>Emballagedel 8: Materiale 1: Vægt</t>
  </si>
  <si>
    <t>Emballagedel 8: Materiale 2: Vægt</t>
  </si>
  <si>
    <t>Emballagedel 8: Materiale 3: Vægt</t>
  </si>
  <si>
    <t>Emballagedel 8: Materiale 4: Vægt</t>
  </si>
  <si>
    <t>Emballagedel 8: Materiale 5: Vægt</t>
  </si>
  <si>
    <t>Emballagedel 8: Materiale 6: Vægt</t>
  </si>
  <si>
    <t>Emballagedel 8: Materiale 7: Vægt</t>
  </si>
  <si>
    <t>Emballagedel 8: Materiale 8: Vægt</t>
  </si>
  <si>
    <t>Emballagedel 8: Materiale 9: Vægt</t>
  </si>
  <si>
    <t>Emballagedel 8: Materiale 10: Vægt</t>
  </si>
  <si>
    <t>Emballagedel 9: Materiale 1: Vægt</t>
  </si>
  <si>
    <t>Emballagedel 9: Materiale 2: Vægt</t>
  </si>
  <si>
    <t>Emballagedel 9: Materiale 3: Vægt</t>
  </si>
  <si>
    <t>Emballagedel 9: Materiale 4: Vægt</t>
  </si>
  <si>
    <t>Emballagedel 9: Materiale 5: Vægt</t>
  </si>
  <si>
    <t>Emballagedel 9: Materiale 6: Vægt</t>
  </si>
  <si>
    <t>Emballagedel 9: Materiale 7: Vægt</t>
  </si>
  <si>
    <t>Emballagedel 9: Materiale 8: Vægt</t>
  </si>
  <si>
    <t>Emballagedel 9: Materiale 9: Vægt</t>
  </si>
  <si>
    <t>Emballagedel 9: Materiale 10: Vægt</t>
  </si>
  <si>
    <t>Emballagedel 1: Materiale 1: Enhed</t>
  </si>
  <si>
    <t>Emballagedel 1: Materiale 2: Enhed</t>
  </si>
  <si>
    <t>Emballagedel 1: Materiale 3: Enhed</t>
  </si>
  <si>
    <t>Emballagedel 1: Materiale 4: Enhed</t>
  </si>
  <si>
    <t>Emballagedel 1: Materiale 5: Enhed</t>
  </si>
  <si>
    <t>Emballagedel 1: Materiale 6: Enhed</t>
  </si>
  <si>
    <t>Emballagedel 1: Materiale 7: Enhed</t>
  </si>
  <si>
    <t>Emballagedel 1: Materiale 8: Enhed</t>
  </si>
  <si>
    <t>Emballagedel 1: Materiale 9: Enhed</t>
  </si>
  <si>
    <t>Emballagedel 1: Materiale 10: Enhed</t>
  </si>
  <si>
    <t>Emballagedel 2: Enhed</t>
  </si>
  <si>
    <t>Emballagedel 2: Materiale 1: Enhed</t>
  </si>
  <si>
    <t>Emballagedel 2: Materiale 2: Enhed</t>
  </si>
  <si>
    <t>Emballagedel 2: Materiale 3: Enhed</t>
  </si>
  <si>
    <t>Emballagedel 2: Materiale 4: Enhed</t>
  </si>
  <si>
    <t>Emballagedel 2: Materiale 5: Enhed</t>
  </si>
  <si>
    <t>Emballagedel 2: Materiale 6: Enhed</t>
  </si>
  <si>
    <t>Emballagedel 2: Materiale 7: Enhed</t>
  </si>
  <si>
    <t>Emballagedel 2: Materiale 8: Enhed</t>
  </si>
  <si>
    <t>Emballagedel 2: Materiale 9: Enhed</t>
  </si>
  <si>
    <t>Emballagedel 2: Materiale 10: Enhed</t>
  </si>
  <si>
    <t>Emballagedel 3: Enhed</t>
  </si>
  <si>
    <t>Emballagedel 3: Materiale 1: Enhed</t>
  </si>
  <si>
    <t>Emballagedel 3: Materiale 2: Enhed</t>
  </si>
  <si>
    <t>Emballagedel 3: Materiale 3: Enhed</t>
  </si>
  <si>
    <t>Emballagedel 3: Materiale 4: Enhed</t>
  </si>
  <si>
    <t>Emballagedel 3: Materiale 5: Enhed</t>
  </si>
  <si>
    <t>Emballagedel 3: Materiale 6: Enhed</t>
  </si>
  <si>
    <t>Emballagedel 3: Materiale 7: Enhed</t>
  </si>
  <si>
    <t>Emballagedel 3: Materiale 8: Enhed</t>
  </si>
  <si>
    <t>Emballagedel 3: Materiale 9: Enhed</t>
  </si>
  <si>
    <t>Emballagedel 3: Materiale 10: Enhed</t>
  </si>
  <si>
    <t>Emballagedel 4: Enhed</t>
  </si>
  <si>
    <t>Emballagedel 4: Materiale 1: Enhed</t>
  </si>
  <si>
    <t>Emballagedel 4: Materiale 2: Enhed</t>
  </si>
  <si>
    <t>Emballagedel 4: Materiale 3: Enhed</t>
  </si>
  <si>
    <t>Emballagedel 4: Materiale 4: Enhed</t>
  </si>
  <si>
    <t>Emballagedel 4: Materiale 5: Enhed</t>
  </si>
  <si>
    <t>Emballagedel 4: Materiale 6: Enhed</t>
  </si>
  <si>
    <t>Emballagedel 4: Materiale 7: Enhed</t>
  </si>
  <si>
    <t>Emballagedel 4: Materiale 8: Enhed</t>
  </si>
  <si>
    <t>Emballagedel 4: Materiale 9: Enhed</t>
  </si>
  <si>
    <t>Emballagedel 4: Materiale 10: Enhed</t>
  </si>
  <si>
    <t>Emballagedel 5: Enhed</t>
  </si>
  <si>
    <t>Emballagedel 5: Materiale 1: Enhed</t>
  </si>
  <si>
    <t>Emballagedel 5: Materiale 2: Enhed</t>
  </si>
  <si>
    <t>Emballagedel 5: Materiale 3: Enhed</t>
  </si>
  <si>
    <t>Emballagedel 5: Materiale 4: Enhed</t>
  </si>
  <si>
    <t>Emballagedel 5: Materiale 5: Enhed</t>
  </si>
  <si>
    <t>Emballagedel 5: Materiale 6: Enhed</t>
  </si>
  <si>
    <t>Emballagedel 5: Materiale 7: Enhed</t>
  </si>
  <si>
    <t>Emballagedel 5: Materiale 8: Enhed</t>
  </si>
  <si>
    <t>Emballagedel 5: Materiale 9: Enhed</t>
  </si>
  <si>
    <t>Emballagedel 5: Materiale 10: Enhed</t>
  </si>
  <si>
    <t>Emballagedel 6: Enhed</t>
  </si>
  <si>
    <t>Emballagedel 6: Materiale 1: Enhed</t>
  </si>
  <si>
    <t>Emballagedel 6: Materiale 2: Enhed</t>
  </si>
  <si>
    <t>Emballagedel 6: Materiale 3: Enhed</t>
  </si>
  <si>
    <t>Emballagedel 6: Materiale 4: Enhed</t>
  </si>
  <si>
    <t>Emballagedel 6: Materiale 5: Enhed</t>
  </si>
  <si>
    <t>Emballagedel 6: Materiale 6: Enhed</t>
  </si>
  <si>
    <t>Emballagedel 6: Materiale 7: Enhed</t>
  </si>
  <si>
    <t>Emballagedel 6: Materiale 8: Enhed</t>
  </si>
  <si>
    <t>Emballagedel 6: Materiale 9: Enhed</t>
  </si>
  <si>
    <t>Emballagedel 6: Materiale 10: Enhed</t>
  </si>
  <si>
    <t>Emballagedel 7: Enhed</t>
  </si>
  <si>
    <t>Emballagedel 7: Materiale 1: Enhed</t>
  </si>
  <si>
    <t>Emballagedel 7: Materiale 2: Enhed</t>
  </si>
  <si>
    <t>Emballagedel 7: Materiale 3: Enhed</t>
  </si>
  <si>
    <t>Emballagedel 7: Materiale 4: Enhed</t>
  </si>
  <si>
    <t>Emballagedel 7: Materiale 5: Enhed</t>
  </si>
  <si>
    <t>Emballagedel 7: Materiale 6: Enhed</t>
  </si>
  <si>
    <t>Emballagedel 7: Materiale 7: Enhed</t>
  </si>
  <si>
    <t>Emballagedel 7: Materiale 8: Enhed</t>
  </si>
  <si>
    <t>Emballagedel 7: Materiale 9: Enhed</t>
  </si>
  <si>
    <t>Emballagedel 7: Materiale 10: Enhed</t>
  </si>
  <si>
    <t>Emballagedel 8: Enhed</t>
  </si>
  <si>
    <t>Emballagedel 8: Materiale 1: Enhed</t>
  </si>
  <si>
    <t>Emballagedel 8: Materiale 2: Enhed</t>
  </si>
  <si>
    <t>Emballagedel 8: Materiale 3: Enhed</t>
  </si>
  <si>
    <t>Emballagedel 8: Materiale 4: Enhed</t>
  </si>
  <si>
    <t>Emballagedel 8: Materiale 5: Enhed</t>
  </si>
  <si>
    <t>Emballagedel 8: Materiale 6: Enhed</t>
  </si>
  <si>
    <t>Emballagedel 8: Materiale 7: Enhed</t>
  </si>
  <si>
    <t>Emballagedel 8: Materiale 8: Enhed</t>
  </si>
  <si>
    <t>Emballagedel 8: Materiale 9: Enhed</t>
  </si>
  <si>
    <t>Emballagedel 8: Materiale 10: Enhed</t>
  </si>
  <si>
    <t>Emballagedel 9: Enhed</t>
  </si>
  <si>
    <t>Emballagedel 9: Materiale 1: Enhed</t>
  </si>
  <si>
    <t>Emballagedel 9: Materiale 2: Enhed</t>
  </si>
  <si>
    <t>Emballagedel 9: Materiale 3: Enhed</t>
  </si>
  <si>
    <t>Emballagedel 9: Materiale 4: Enhed</t>
  </si>
  <si>
    <t>Emballagedel 9: Materiale 5: Enhed</t>
  </si>
  <si>
    <t>Emballagedel 9: Materiale 6: Enhed</t>
  </si>
  <si>
    <t>Emballagedel 9: Materiale 7: Enhed</t>
  </si>
  <si>
    <t>Emballagedel 9: Materiale 8: Enhed</t>
  </si>
  <si>
    <t>Emballagedel 9: Materiale 9: Enhed</t>
  </si>
  <si>
    <t>Emballagedel 9: Materiale 10: Enhed</t>
  </si>
  <si>
    <t>Emballagedel 1: Enhed</t>
  </si>
  <si>
    <t>PackagingMaterialThickness</t>
  </si>
  <si>
    <t>Emballagemateriale: Tykkelse (1750)</t>
  </si>
  <si>
    <t>PackagingMaterialColourCodeReference</t>
  </si>
  <si>
    <t>Emballagemateriale: Farvekodereference (4188)</t>
  </si>
  <si>
    <t>PackagingMarkedLabelAccreditationCode[0]</t>
  </si>
  <si>
    <t>Emballagelabel: Miljø- og emballagemærkning (1837)</t>
  </si>
  <si>
    <t>Emballagedel 1: Tykkelse enhed</t>
  </si>
  <si>
    <t>Emballagedel 2: Tykkelse enhed</t>
  </si>
  <si>
    <t>Emballagedel 3: Tykkelse enhed</t>
  </si>
  <si>
    <t>Emballagedel 4: Tykkelse enhed</t>
  </si>
  <si>
    <t>Emballagedel 5: Tykkelse enhed</t>
  </si>
  <si>
    <t>Emballagedel 6: Tykkelse enhed</t>
  </si>
  <si>
    <t>Emballagedel 7: Tykkelse enhed</t>
  </si>
  <si>
    <t>Emballagedel 8: Tykkelse enhed</t>
  </si>
  <si>
    <t>Emballagedel 9: Tykkelse enhed</t>
  </si>
  <si>
    <t>Emballagedel 10: Tykkelse enhed</t>
  </si>
  <si>
    <t>JA/NEJ</t>
  </si>
  <si>
    <t>X</t>
  </si>
  <si>
    <t>Emballagedel 1: oxo-nedbrydelig</t>
  </si>
  <si>
    <t>Emballagedel 1: bionedbrydelig</t>
  </si>
  <si>
    <t>Emballagedel 1: Genanvendeligt</t>
  </si>
  <si>
    <t>Emballagedel 2: oxo-nedbrydelig</t>
  </si>
  <si>
    <t>Emballagedel 2: bionedbrydelig</t>
  </si>
  <si>
    <t>Emballagedel 2: Genanvendeligt</t>
  </si>
  <si>
    <t>Emballagedel 3: oxo-nedbrydelig</t>
  </si>
  <si>
    <t>Emballagedel 3: bionedbrydelig</t>
  </si>
  <si>
    <t>Emballagedel 3: Genanvendeligt</t>
  </si>
  <si>
    <t>Emballagedel 4: oxo-nedbrydelig</t>
  </si>
  <si>
    <t>Emballagedel 4: bionedbrydelig</t>
  </si>
  <si>
    <t>Emballagedel 4: Genanvendeligt</t>
  </si>
  <si>
    <t>Emballagedel 5: oxo-nedbrydelig</t>
  </si>
  <si>
    <t>Emballagedel 5: bionedbrydelig</t>
  </si>
  <si>
    <t>Emballagedel 5: Genanvendeligt</t>
  </si>
  <si>
    <t>Emballagedel 6: oxo-nedbrydelig</t>
  </si>
  <si>
    <t>Emballagedel 6: bionedbrydelig</t>
  </si>
  <si>
    <t>Emballagedel 6: Genanvendeligt</t>
  </si>
  <si>
    <t>Emballagedel 7: oxo-nedbrydelig</t>
  </si>
  <si>
    <t>Emballagedel 7: bionedbrydelig</t>
  </si>
  <si>
    <t>Emballagedel 7: Genanvendeligt</t>
  </si>
  <si>
    <t>Emballagedel 8: oxo-nedbrydelig</t>
  </si>
  <si>
    <t>Emballagedel 8: bionedbrydelig</t>
  </si>
  <si>
    <t>Emballagedel 8: Genanvendeligt</t>
  </si>
  <si>
    <t>Emballagedel 9: oxo-nedbrydelig</t>
  </si>
  <si>
    <t>Emballagedel 9: bionedbrydelig</t>
  </si>
  <si>
    <t>Emballagedel 9: Genanvendeligt</t>
  </si>
  <si>
    <t>Emballagedel 10: oxo-nedbrydelig</t>
  </si>
  <si>
    <t>Emballagedel 10: bionedbrydelig</t>
  </si>
  <si>
    <t>Emballagedel 10: Genanvendeligt</t>
  </si>
  <si>
    <t>Sekundær: Emballagedel 1: Enhed</t>
  </si>
  <si>
    <t>Sekundær: Emballagedel 1: Tykkelse enhed</t>
  </si>
  <si>
    <t>Sekundær: Emballagedel 1: oxo-nedbrydelig</t>
  </si>
  <si>
    <t>Sekundær: Emballagedel 1: bionedbrydelig</t>
  </si>
  <si>
    <t>Sekundær: Emballagedel 1: Genanvendeligt</t>
  </si>
  <si>
    <t>Sekundær: Emballagedel 1: Materiale 1: Vægt</t>
  </si>
  <si>
    <t>Sekundær: Emballagedel 1: Materiale 1: Enhed</t>
  </si>
  <si>
    <t>Sekundær: Emballagedel 1: Materiale 2: Vægt</t>
  </si>
  <si>
    <t>Sekundær: Emballagedel 1: Materiale 2: Enhed</t>
  </si>
  <si>
    <t>Sekundær: Emballagedel 1: Materiale 3: Vægt</t>
  </si>
  <si>
    <t>Sekundær: Emballagedel 1: Materiale 3: Enhed</t>
  </si>
  <si>
    <t>Sekundær: Emballagedel 1: Materiale 4: Vægt</t>
  </si>
  <si>
    <t>Sekundær: Emballagedel 1: Materiale 4: Enhed</t>
  </si>
  <si>
    <t>Sekundær: Emballagedel 1: Materiale 5: Vægt</t>
  </si>
  <si>
    <t>Sekundær: Emballagedel 1: Materiale 5: Enhed</t>
  </si>
  <si>
    <t>Sekundær: Emballagedel 1: Materiale 6: Vægt</t>
  </si>
  <si>
    <t>Sekundær: Emballagedel 1: Materiale 6: Enhed</t>
  </si>
  <si>
    <t>Sekundær: Emballagedel 1: Materiale 7: Vægt</t>
  </si>
  <si>
    <t>Sekundær: Emballagedel 1: Materiale 7: Enhed</t>
  </si>
  <si>
    <t>Sekundær: Emballagedel 1: Materiale 8: Vægt</t>
  </si>
  <si>
    <t>Sekundær: Emballagedel 1: Materiale 8: Enhed</t>
  </si>
  <si>
    <t>Sekundær: Emballagedel 1: Materiale 9: Vægt</t>
  </si>
  <si>
    <t>Sekundær: Emballagedel 1: Materiale 9: Enhed</t>
  </si>
  <si>
    <t>Sekundær: Emballagedel 1: Materiale 10: Vægt</t>
  </si>
  <si>
    <t>Sekundær: Emballagedel 1: Materiale 10: Enhed</t>
  </si>
  <si>
    <t>Sekundær: Emballagedel 2: Enhed</t>
  </si>
  <si>
    <t>Sekundær: Emballagedel 2: Tykkelse enhed</t>
  </si>
  <si>
    <t>Sekundær: Emballagedel 2: oxo-nedbrydelig</t>
  </si>
  <si>
    <t>Sekundær: Emballagedel 2: bionedbrydelig</t>
  </si>
  <si>
    <t>Sekundær: Emballagedel 2: Genanvendeligt</t>
  </si>
  <si>
    <t>Sekundær: Emballagedel 2: Materiale 1: Vægt</t>
  </si>
  <si>
    <t>Sekundær: Emballagedel 2: Materiale 1: Enhed</t>
  </si>
  <si>
    <t>Sekundær: Emballagedel 2: Materiale 2: Vægt</t>
  </si>
  <si>
    <t>Sekundær: Emballagedel 2: Materiale 2: Enhed</t>
  </si>
  <si>
    <t>Sekundær: Emballagedel 2: Materiale 3: Vægt</t>
  </si>
  <si>
    <t>Sekundær: Emballagedel 2: Materiale 3: Enhed</t>
  </si>
  <si>
    <t>Sekundær: Emballagedel 2: Materiale 4: Vægt</t>
  </si>
  <si>
    <t>Sekundær: Emballagedel 2: Materiale 4: Enhed</t>
  </si>
  <si>
    <t>Sekundær: Emballagedel 2: Materiale 5: Vægt</t>
  </si>
  <si>
    <t>Sekundær: Emballagedel 2: Materiale 5: Enhed</t>
  </si>
  <si>
    <t>Sekundær: Emballagedel 2: Materiale 6: Vægt</t>
  </si>
  <si>
    <t>Sekundær: Emballagedel 2: Materiale 6: Enhed</t>
  </si>
  <si>
    <t>Sekundær: Emballagedel 2: Materiale 7: Vægt</t>
  </si>
  <si>
    <t>Sekundær: Emballagedel 2: Materiale 7: Enhed</t>
  </si>
  <si>
    <t>Sekundær: Emballagedel 2: Materiale 8: Vægt</t>
  </si>
  <si>
    <t>Sekundær: Emballagedel 2: Materiale 8: Enhed</t>
  </si>
  <si>
    <t>Sekundær: Emballagedel 2: Materiale 9: Vægt</t>
  </si>
  <si>
    <t>Sekundær: Emballagedel 2: Materiale 9: Enhed</t>
  </si>
  <si>
    <t>Sekundær: Emballagedel 2: Materiale 10: Vægt</t>
  </si>
  <si>
    <t>Sekundær: Emballagedel 2: Materiale 10: Enhed</t>
  </si>
  <si>
    <t>Sekundær: Emballagedel 3: Enhed</t>
  </si>
  <si>
    <t>Sekundær: Emballagedel 3: Tykkelse enhed</t>
  </si>
  <si>
    <t>Sekundær: Emballagedel 3: oxo-nedbrydelig</t>
  </si>
  <si>
    <t>Sekundær: Emballagedel 3: bionedbrydelig</t>
  </si>
  <si>
    <t>Sekundær: Emballagedel 3: Genanvendeligt</t>
  </si>
  <si>
    <t>Sekundær: Emballagedel 3: Materiale 1: Vægt</t>
  </si>
  <si>
    <t>Sekundær: Emballagedel 3: Materiale 1: Enhed</t>
  </si>
  <si>
    <t>Sekundær: Emballagedel 3: Materiale 2: Vægt</t>
  </si>
  <si>
    <t>Sekundær: Emballagedel 3: Materiale 2: Enhed</t>
  </si>
  <si>
    <t>Sekundær: Emballagedel 3: Materiale 3: Vægt</t>
  </si>
  <si>
    <t>Sekundær: Emballagedel 3: Materiale 3: Enhed</t>
  </si>
  <si>
    <t>Sekundær: Emballagedel 3: Materiale 4: Vægt</t>
  </si>
  <si>
    <t>Sekundær: Emballagedel 3: Materiale 4: Enhed</t>
  </si>
  <si>
    <t>Sekundær: Emballagedel 3: Materiale 5: Vægt</t>
  </si>
  <si>
    <t>Sekundær: Emballagedel 3: Materiale 5: Enhed</t>
  </si>
  <si>
    <t>Sekundær: Emballagedel 3: Materiale 6: Vægt</t>
  </si>
  <si>
    <t>Sekundær: Emballagedel 3: Materiale 6: Enhed</t>
  </si>
  <si>
    <t>Sekundær: Emballagedel 3: Materiale 7: Vægt</t>
  </si>
  <si>
    <t>Sekundær: Emballagedel 3: Materiale 7: Enhed</t>
  </si>
  <si>
    <t>Sekundær: Emballagedel 3: Materiale 8: Vægt</t>
  </si>
  <si>
    <t>Sekundær: Emballagedel 3: Materiale 8: Enhed</t>
  </si>
  <si>
    <t>Sekundær: Emballagedel 3: Materiale 9: Vægt</t>
  </si>
  <si>
    <t>Sekundær: Emballagedel 3: Materiale 9: Enhed</t>
  </si>
  <si>
    <t>Sekundær: Emballagedel 3: Materiale 10: Vægt</t>
  </si>
  <si>
    <t>Sekundær: Emballagedel 3: Materiale 10: Enhed</t>
  </si>
  <si>
    <t>Sekundær: Emballagedel 4: Enhed</t>
  </si>
  <si>
    <t>Sekundær: Emballagedel 4: Tykkelse enhed</t>
  </si>
  <si>
    <t>Sekundær: Emballagedel 4: oxo-nedbrydelig</t>
  </si>
  <si>
    <t>Sekundær: Emballagedel 4: bionedbrydelig</t>
  </si>
  <si>
    <t>Sekundær: Emballagedel 4: Genanvendeligt</t>
  </si>
  <si>
    <t>Sekundær: Emballagedel 4: Materiale 1: Vægt</t>
  </si>
  <si>
    <t>Sekundær: Emballagedel 4: Materiale 1: Enhed</t>
  </si>
  <si>
    <t>Sekundær: Emballagedel 4: Materiale 2: Vægt</t>
  </si>
  <si>
    <t>Sekundær: Emballagedel 4: Materiale 2: Enhed</t>
  </si>
  <si>
    <t>Sekundær: Emballagedel 4: Materiale 3: Vægt</t>
  </si>
  <si>
    <t>Sekundær: Emballagedel 4: Materiale 3: Enhed</t>
  </si>
  <si>
    <t>Sekundær: Emballagedel 4: Materiale 4: Vægt</t>
  </si>
  <si>
    <t>Sekundær: Emballagedel 4: Materiale 4: Enhed</t>
  </si>
  <si>
    <t>Sekundær: Emballagedel 4: Materiale 5: Vægt</t>
  </si>
  <si>
    <t>Sekundær: Emballagedel 4: Materiale 5: Enhed</t>
  </si>
  <si>
    <t>Sekundær: Emballagedel 4: Materiale 6: Vægt</t>
  </si>
  <si>
    <t>Sekundær: Emballagedel 4: Materiale 6: Enhed</t>
  </si>
  <si>
    <t>Sekundær: Emballagedel 4: Materiale 7: Vægt</t>
  </si>
  <si>
    <t>Sekundær: Emballagedel 4: Materiale 7: Enhed</t>
  </si>
  <si>
    <t>Sekundær: Emballagedel 4: Materiale 8: Vægt</t>
  </si>
  <si>
    <t>Sekundær: Emballagedel 4: Materiale 8: Enhed</t>
  </si>
  <si>
    <t>Sekundær: Emballagedel 4: Materiale 9: Vægt</t>
  </si>
  <si>
    <t>Sekundær: Emballagedel 4: Materiale 9: Enhed</t>
  </si>
  <si>
    <t>Sekundær: Emballagedel 4: Materiale 10: Vægt</t>
  </si>
  <si>
    <t>Sekundær: Emballagedel 4: Materiale 10: Enhed</t>
  </si>
  <si>
    <t>Sekundær: Emballagedel 5: Enhed</t>
  </si>
  <si>
    <t>Sekundær: Emballagedel 5: Tykkelse enhed</t>
  </si>
  <si>
    <t>Sekundær: Emballagedel 5: oxo-nedbrydelig</t>
  </si>
  <si>
    <t>Sekundær: Emballagedel 5: bionedbrydelig</t>
  </si>
  <si>
    <t>Sekundær: Emballagedel 5: Genanvendeligt</t>
  </si>
  <si>
    <t>Sekundær: Emballagedel 5: Materiale 1: Vægt</t>
  </si>
  <si>
    <t>Sekundær: Emballagedel 5: Materiale 1: Enhed</t>
  </si>
  <si>
    <t>Sekundær: Emballagedel 5: Materiale 2: Vægt</t>
  </si>
  <si>
    <t>Sekundær: Emballagedel 5: Materiale 2: Enhed</t>
  </si>
  <si>
    <t>Sekundær: Emballagedel 5: Materiale 3: Vægt</t>
  </si>
  <si>
    <t>Sekundær: Emballagedel 5: Materiale 3: Enhed</t>
  </si>
  <si>
    <t>Sekundær: Emballagedel 5: Materiale 4: Vægt</t>
  </si>
  <si>
    <t>Sekundær: Emballagedel 5: Materiale 4: Enhed</t>
  </si>
  <si>
    <t>Sekundær: Emballagedel 5: Materiale 5: Vægt</t>
  </si>
  <si>
    <t>Sekundær: Emballagedel 5: Materiale 5: Enhed</t>
  </si>
  <si>
    <t>Sekundær: Emballagedel 5: Materiale 6: Vægt</t>
  </si>
  <si>
    <t>Sekundær: Emballagedel 5: Materiale 6: Enhed</t>
  </si>
  <si>
    <t>Sekundær: Emballagedel 5: Materiale 7: Vægt</t>
  </si>
  <si>
    <t>Sekundær: Emballagedel 5: Materiale 7: Enhed</t>
  </si>
  <si>
    <t>Sekundær: Emballagedel 5: Materiale 8: Vægt</t>
  </si>
  <si>
    <t>Sekundær: Emballagedel 5: Materiale 8: Enhed</t>
  </si>
  <si>
    <t>Sekundær: Emballagedel 5: Materiale 9: Vægt</t>
  </si>
  <si>
    <t>Sekundær: Emballagedel 5: Materiale 9: Enhed</t>
  </si>
  <si>
    <t>Sekundær: Emballagedel 5: Materiale 10: Vægt</t>
  </si>
  <si>
    <t>Sekundær: Emballagedel 5: Materiale 10: Enhed</t>
  </si>
  <si>
    <t>Sekundær: Emballagedel 6: Enhed</t>
  </si>
  <si>
    <t>Sekundær: Emballagedel 6: Tykkelse enhed</t>
  </si>
  <si>
    <t>Sekundær: Emballagedel 6: oxo-nedbrydelig</t>
  </si>
  <si>
    <t>Sekundær: Emballagedel 6: bionedbrydelig</t>
  </si>
  <si>
    <t>Sekundær: Emballagedel 6: Genanvendeligt</t>
  </si>
  <si>
    <t>Sekundær: Emballagedel 6: Materiale 1: Vægt</t>
  </si>
  <si>
    <t>Sekundær: Emballagedel 6: Materiale 1: Enhed</t>
  </si>
  <si>
    <t>Sekundær: Emballagedel 6: Materiale 2: Vægt</t>
  </si>
  <si>
    <t>Sekundær: Emballagedel 6: Materiale 2: Enhed</t>
  </si>
  <si>
    <t>Sekundær: Emballagedel 6: Materiale 3: Vægt</t>
  </si>
  <si>
    <t>Sekundær: Emballagedel 6: Materiale 3: Enhed</t>
  </si>
  <si>
    <t>Sekundær: Emballagedel 6: Materiale 4: Vægt</t>
  </si>
  <si>
    <t>Sekundær: Emballagedel 6: Materiale 4: Enhed</t>
  </si>
  <si>
    <t>Sekundær: Emballagedel 6: Materiale 5: Vægt</t>
  </si>
  <si>
    <t>Sekundær: Emballagedel 6: Materiale 5: Enhed</t>
  </si>
  <si>
    <t>Sekundær: Emballagedel 6: Materiale 6: Vægt</t>
  </si>
  <si>
    <t>Sekundær: Emballagedel 6: Materiale 6: Enhed</t>
  </si>
  <si>
    <t>Sekundær: Emballagedel 6: Materiale 7: Vægt</t>
  </si>
  <si>
    <t>Sekundær: Emballagedel 6: Materiale 7: Enhed</t>
  </si>
  <si>
    <t>Sekundær: Emballagedel 6: Materiale 8: Vægt</t>
  </si>
  <si>
    <t>Sekundær: Emballagedel 6: Materiale 8: Enhed</t>
  </si>
  <si>
    <t>Sekundær: Emballagedel 6: Materiale 9: Vægt</t>
  </si>
  <si>
    <t>Sekundær: Emballagedel 6: Materiale 9: Enhed</t>
  </si>
  <si>
    <t>Sekundær: Emballagedel 6: Materiale 10: Vægt</t>
  </si>
  <si>
    <t>Sekundær: Emballagedel 6: Materiale 10: Enhed</t>
  </si>
  <si>
    <t>Sekundær: Emballagedel 7: Enhed</t>
  </si>
  <si>
    <t>Sekundær: Emballagedel 7: Tykkelse enhed</t>
  </si>
  <si>
    <t>Sekundær: Emballagedel 7: oxo-nedbrydelig</t>
  </si>
  <si>
    <t>Sekundær: Emballagedel 7: bionedbrydelig</t>
  </si>
  <si>
    <t>Sekundær: Emballagedel 7: Genanvendeligt</t>
  </si>
  <si>
    <t>Sekundær: Emballagedel 7: Materiale 1: Vægt</t>
  </si>
  <si>
    <t>Sekundær: Emballagedel 7: Materiale 1: Enhed</t>
  </si>
  <si>
    <t>Sekundær: Emballagedel 7: Materiale 2: Vægt</t>
  </si>
  <si>
    <t>Sekundær: Emballagedel 7: Materiale 2: Enhed</t>
  </si>
  <si>
    <t>Sekundær: Emballagedel 7: Materiale 3: Vægt</t>
  </si>
  <si>
    <t>Sekundær: Emballagedel 7: Materiale 3: Enhed</t>
  </si>
  <si>
    <t>Sekundær: Emballagedel 7: Materiale 4: Vægt</t>
  </si>
  <si>
    <t>Sekundær: Emballagedel 7: Materiale 4: Enhed</t>
  </si>
  <si>
    <t>Sekundær: Emballagedel 7: Materiale 5: Vægt</t>
  </si>
  <si>
    <t>Sekundær: Emballagedel 7: Materiale 5: Enhed</t>
  </si>
  <si>
    <t>Sekundær: Emballagedel 7: Materiale 6: Vægt</t>
  </si>
  <si>
    <t>Sekundær: Emballagedel 7: Materiale 6: Enhed</t>
  </si>
  <si>
    <t>Sekundær: Emballagedel 7: Materiale 7: Vægt</t>
  </si>
  <si>
    <t>Sekundær: Emballagedel 7: Materiale 7: Enhed</t>
  </si>
  <si>
    <t>Sekundær: Emballagedel 7: Materiale 8: Vægt</t>
  </si>
  <si>
    <t>Sekundær: Emballagedel 7: Materiale 8: Enhed</t>
  </si>
  <si>
    <t>Sekundær: Emballagedel 7: Materiale 9: Vægt</t>
  </si>
  <si>
    <t>Sekundær: Emballagedel 7: Materiale 9: Enhed</t>
  </si>
  <si>
    <t>Sekundær: Emballagedel 7: Materiale 10: Vægt</t>
  </si>
  <si>
    <t>Sekundær: Emballagedel 7: Materiale 10: Enhed</t>
  </si>
  <si>
    <t>Sekundær: Emballagedel 8: Enhed</t>
  </si>
  <si>
    <t>Sekundær: Emballagedel 8: Tykkelse enhed</t>
  </si>
  <si>
    <t>Sekundær: Emballagedel 8: oxo-nedbrydelig</t>
  </si>
  <si>
    <t>Sekundær: Emballagedel 8: bionedbrydelig</t>
  </si>
  <si>
    <t>Sekundær: Emballagedel 8: Genanvendeligt</t>
  </si>
  <si>
    <t>Sekundær: Emballagedel 8: Materiale 1: Vægt</t>
  </si>
  <si>
    <t>Sekundær: Emballagedel 8: Materiale 1: Enhed</t>
  </si>
  <si>
    <t>Sekundær: Emballagedel 8: Materiale 2: Vægt</t>
  </si>
  <si>
    <t>Sekundær: Emballagedel 8: Materiale 2: Enhed</t>
  </si>
  <si>
    <t>Sekundær: Emballagedel 8: Materiale 3: Vægt</t>
  </si>
  <si>
    <t>Sekundær: Emballagedel 8: Materiale 3: Enhed</t>
  </si>
  <si>
    <t>Sekundær: Emballagedel 8: Materiale 4: Vægt</t>
  </si>
  <si>
    <t>Sekundær: Emballagedel 8: Materiale 4: Enhed</t>
  </si>
  <si>
    <t>Sekundær: Emballagedel 8: Materiale 5: Vægt</t>
  </si>
  <si>
    <t>Sekundær: Emballagedel 8: Materiale 5: Enhed</t>
  </si>
  <si>
    <t>Sekundær: Emballagedel 8: Materiale 6: Vægt</t>
  </si>
  <si>
    <t>Sekundær: Emballagedel 8: Materiale 6: Enhed</t>
  </si>
  <si>
    <t>Sekundær: Emballagedel 8: Materiale 7: Vægt</t>
  </si>
  <si>
    <t>Sekundær: Emballagedel 8: Materiale 7: Enhed</t>
  </si>
  <si>
    <t>Sekundær: Emballagedel 8: Materiale 8: Vægt</t>
  </si>
  <si>
    <t>Sekundær: Emballagedel 8: Materiale 8: Enhed</t>
  </si>
  <si>
    <t>Sekundær: Emballagedel 8: Materiale 9: Vægt</t>
  </si>
  <si>
    <t>Sekundær: Emballagedel 8: Materiale 9: Enhed</t>
  </si>
  <si>
    <t>Sekundær: Emballagedel 8: Materiale 10: Vægt</t>
  </si>
  <si>
    <t>Sekundær: Emballagedel 8: Materiale 10: Enhed</t>
  </si>
  <si>
    <t>Sekundær: Emballagedel 9: Enhed</t>
  </si>
  <si>
    <t>Sekundær: Emballagedel 9: Tykkelse enhed</t>
  </si>
  <si>
    <t>Sekundær: Emballagedel 9: oxo-nedbrydelig</t>
  </si>
  <si>
    <t>Sekundær: Emballagedel 9: bionedbrydelig</t>
  </si>
  <si>
    <t>Sekundær: Emballagedel 9: Genanvendeligt</t>
  </si>
  <si>
    <t>Sekundær: Emballagedel 9: Materiale 1: Vægt</t>
  </si>
  <si>
    <t>Sekundær: Emballagedel 9: Materiale 1: Enhed</t>
  </si>
  <si>
    <t>Sekundær: Emballagedel 9: Materiale 2: Vægt</t>
  </si>
  <si>
    <t>Sekundær: Emballagedel 9: Materiale 2: Enhed</t>
  </si>
  <si>
    <t>Sekundær: Emballagedel 9: Materiale 3: Vægt</t>
  </si>
  <si>
    <t>Sekundær: Emballagedel 9: Materiale 3: Enhed</t>
  </si>
  <si>
    <t>Sekundær: Emballagedel 9: Materiale 4: Vægt</t>
  </si>
  <si>
    <t>Sekundær: Emballagedel 9: Materiale 4: Enhed</t>
  </si>
  <si>
    <t>Sekundær: Emballagedel 9: Materiale 5: Vægt</t>
  </si>
  <si>
    <t>Sekundær: Emballagedel 9: Materiale 5: Enhed</t>
  </si>
  <si>
    <t>Sekundær: Emballagedel 9: Materiale 6: Vægt</t>
  </si>
  <si>
    <t>Sekundær: Emballagedel 9: Materiale 6: Enhed</t>
  </si>
  <si>
    <t>State packaging part</t>
  </si>
  <si>
    <r>
      <t xml:space="preserve">Weight of packaging </t>
    </r>
    <r>
      <rPr>
        <sz val="11"/>
        <rFont val="Calibri"/>
        <family val="2"/>
        <scheme val="minor"/>
      </rPr>
      <t>(</t>
    </r>
    <r>
      <rPr>
        <sz val="11"/>
        <color theme="7"/>
        <rFont val="Calibri"/>
        <family val="2"/>
        <scheme val="minor"/>
      </rPr>
      <t>g</t>
    </r>
    <r>
      <rPr>
        <sz val="11"/>
        <rFont val="Calibri"/>
        <family val="2"/>
        <scheme val="minor"/>
      </rPr>
      <t>)</t>
    </r>
  </si>
  <si>
    <r>
      <t xml:space="preserve">Distribution </t>
    </r>
    <r>
      <rPr>
        <sz val="11"/>
        <rFont val="Calibri"/>
        <family val="2"/>
        <scheme val="minor"/>
      </rPr>
      <t>(</t>
    </r>
    <r>
      <rPr>
        <sz val="11"/>
        <color theme="7"/>
        <rFont val="Calibri"/>
        <family val="2"/>
        <scheme val="minor"/>
      </rPr>
      <t>%</t>
    </r>
    <r>
      <rPr>
        <sz val="11"/>
        <rFont val="Calibri"/>
        <family val="2"/>
        <scheme val="minor"/>
      </rPr>
      <t>)</t>
    </r>
  </si>
  <si>
    <r>
      <t xml:space="preserve">For plastic bags and film/foil, state thickness </t>
    </r>
    <r>
      <rPr>
        <sz val="11"/>
        <rFont val="Calibri"/>
        <family val="2"/>
        <scheme val="minor"/>
      </rPr>
      <t>(</t>
    </r>
    <r>
      <rPr>
        <sz val="11"/>
        <color theme="7"/>
        <rFont val="Calibri"/>
        <family val="2"/>
        <scheme val="minor"/>
      </rPr>
      <t>µm</t>
    </r>
    <r>
      <rPr>
        <sz val="11"/>
        <rFont val="Calibri"/>
        <family val="2"/>
        <scheme val="minor"/>
      </rPr>
      <t>)</t>
    </r>
  </si>
  <si>
    <t>State sorting of packaging</t>
  </si>
  <si>
    <t>biodegredable</t>
  </si>
  <si>
    <t>Oxodegradable</t>
  </si>
  <si>
    <t>Reusable</t>
  </si>
  <si>
    <r>
      <t xml:space="preserve">Certified paper/cardboard/wood </t>
    </r>
    <r>
      <rPr>
        <sz val="11"/>
        <rFont val="Calibri"/>
        <family val="2"/>
        <scheme val="minor"/>
      </rPr>
      <t>(</t>
    </r>
    <r>
      <rPr>
        <sz val="11"/>
        <color theme="7"/>
        <rFont val="Calibri"/>
        <family val="2"/>
        <scheme val="minor"/>
      </rPr>
      <t>forward certificate</t>
    </r>
    <r>
      <rPr>
        <sz val="11"/>
        <rFont val="Calibri"/>
        <family val="2"/>
        <scheme val="minor"/>
      </rPr>
      <t>)</t>
    </r>
  </si>
  <si>
    <t>Total weight:</t>
  </si>
  <si>
    <t>VK-number:</t>
  </si>
  <si>
    <t>Primary packaging</t>
  </si>
  <si>
    <t>Other packaging specifications</t>
  </si>
  <si>
    <t>Packaging composition</t>
  </si>
  <si>
    <r>
      <rPr>
        <b/>
        <sz val="11"/>
        <rFont val="Calibri"/>
        <family val="2"/>
        <scheme val="minor"/>
      </rPr>
      <t>Recycled material (%)</t>
    </r>
    <r>
      <rPr>
        <sz val="11"/>
        <rFont val="Calibri"/>
        <family val="2"/>
        <scheme val="minor"/>
      </rPr>
      <t xml:space="preserve"> (</t>
    </r>
    <r>
      <rPr>
        <sz val="11"/>
        <color theme="7"/>
        <rFont val="Calibri"/>
        <family val="2"/>
        <scheme val="minor"/>
      </rPr>
      <t>calculated</t>
    </r>
    <r>
      <rPr>
        <sz val="11"/>
        <rFont val="Calibri"/>
        <family val="2"/>
        <scheme val="minor"/>
      </rPr>
      <t xml:space="preserve">) </t>
    </r>
  </si>
  <si>
    <t>Packaging part</t>
  </si>
  <si>
    <t>Material(s)</t>
  </si>
  <si>
    <t>Is it a recycled material</t>
  </si>
  <si>
    <r>
      <t xml:space="preserve">Raw material </t>
    </r>
    <r>
      <rPr>
        <sz val="11"/>
        <rFont val="Calibri"/>
        <family val="2"/>
        <scheme val="minor"/>
      </rPr>
      <t>(</t>
    </r>
    <r>
      <rPr>
        <sz val="11"/>
        <color theme="7"/>
        <rFont val="Calibri"/>
        <family val="2"/>
        <scheme val="minor"/>
      </rPr>
      <t>only plastic</t>
    </r>
    <r>
      <rPr>
        <sz val="11"/>
        <rFont val="Calibri"/>
        <family val="2"/>
        <scheme val="minor"/>
      </rPr>
      <t>)</t>
    </r>
  </si>
  <si>
    <r>
      <t xml:space="preserve">State what proportion of the packaging the material makes up </t>
    </r>
    <r>
      <rPr>
        <sz val="11"/>
        <rFont val="Calibri"/>
        <family val="2"/>
        <scheme val="minor"/>
      </rPr>
      <t>(</t>
    </r>
    <r>
      <rPr>
        <sz val="11"/>
        <color theme="7"/>
        <rFont val="Calibri"/>
        <family val="2"/>
        <scheme val="minor"/>
      </rPr>
      <t>%</t>
    </r>
    <r>
      <rPr>
        <sz val="11"/>
        <rFont val="Calibri"/>
        <family val="2"/>
        <scheme val="minor"/>
      </rPr>
      <t>)</t>
    </r>
  </si>
  <si>
    <t>State colour</t>
  </si>
  <si>
    <t>Previous</t>
  </si>
  <si>
    <t>Next</t>
  </si>
  <si>
    <t>Packaging, weight and sorting (1/2)</t>
  </si>
  <si>
    <t>Packaging, weight and sorting (2/2)</t>
  </si>
  <si>
    <t>Secondary packaging (multipack)</t>
  </si>
  <si>
    <r>
      <t>Enter the number of individual packages that the secondary packaging contains (</t>
    </r>
    <r>
      <rPr>
        <sz val="11"/>
        <color theme="7"/>
        <rFont val="Calibri"/>
        <family val="2"/>
        <scheme val="minor"/>
      </rPr>
      <t>pcs.</t>
    </r>
    <r>
      <rPr>
        <sz val="11"/>
        <color theme="1"/>
        <rFont val="Calibri"/>
        <family val="2"/>
        <scheme val="minor"/>
      </rPr>
      <t>):</t>
    </r>
  </si>
  <si>
    <t>UK</t>
  </si>
  <si>
    <r>
      <t>Specify the type of label glue used (</t>
    </r>
    <r>
      <rPr>
        <sz val="11"/>
        <color theme="7"/>
        <rFont val="Calibri"/>
        <family val="2"/>
        <scheme val="minor"/>
      </rPr>
      <t>If relevant</t>
    </r>
    <r>
      <rPr>
        <sz val="11"/>
        <color theme="1"/>
        <rFont val="Calibri"/>
        <family val="2"/>
        <scheme val="minor"/>
      </rPr>
      <t>):</t>
    </r>
  </si>
  <si>
    <t>Film</t>
  </si>
  <si>
    <t>Strips</t>
  </si>
  <si>
    <t>Straw</t>
  </si>
  <si>
    <t>Tape</t>
  </si>
  <si>
    <t>Valve</t>
  </si>
  <si>
    <t>Dispenser/pumpe</t>
  </si>
  <si>
    <t>Indpakning</t>
  </si>
  <si>
    <t>Sugerør</t>
  </si>
  <si>
    <t>Ventil</t>
  </si>
  <si>
    <t>GdsnCode2</t>
  </si>
  <si>
    <t>Overførsel</t>
  </si>
  <si>
    <t>AlOx</t>
  </si>
  <si>
    <t>Ethylene butyl acrylate (EBA)</t>
  </si>
  <si>
    <t>Hydroxypropyl Cellulose (HPC)</t>
  </si>
  <si>
    <t>SiOx</t>
  </si>
  <si>
    <t>Ethylen-butyl acrylat (EBA)</t>
  </si>
  <si>
    <t>Mellem densitet polyethylen (MDPE)</t>
  </si>
  <si>
    <t>Polyethylen (PE)</t>
  </si>
  <si>
    <t>Hvis No, producenten navn</t>
  </si>
  <si>
    <t>REMA 1000 Denmark</t>
  </si>
  <si>
    <t>Specification form for food</t>
  </si>
  <si>
    <t>Supplier:</t>
  </si>
  <si>
    <t>Address:</t>
  </si>
  <si>
    <t>Phone:</t>
  </si>
  <si>
    <t>Contact person:</t>
  </si>
  <si>
    <t>New product in Varefakta:</t>
  </si>
  <si>
    <t>Existing product in Varefakta:</t>
  </si>
  <si>
    <t>Is the manufacturer identical with the supplier:</t>
  </si>
  <si>
    <t>If no, name of manufacturer:</t>
  </si>
  <si>
    <t>Manufacturer's identification mark (auth. No.)</t>
  </si>
  <si>
    <t>Is the product packaged by another company than the manufacturer?</t>
  </si>
  <si>
    <t>If yes, the name of the packaging enterprise:</t>
  </si>
  <si>
    <t>Insert</t>
  </si>
  <si>
    <t>Identification mark (auth. no.):</t>
  </si>
  <si>
    <t>Consent is hereby given for Varefakta to hand over all information from this specification form to REMA 1000 (Note: information about quantities in the recipe tab and personal data will not be handed over):</t>
  </si>
  <si>
    <t>Will be filled out by Varefakta</t>
  </si>
  <si>
    <t>REMA 1000 product number:</t>
  </si>
  <si>
    <t>GTIN number:</t>
  </si>
  <si>
    <t>Category responsible:</t>
  </si>
  <si>
    <t xml:space="preserve">Product designation: </t>
  </si>
  <si>
    <t>Serial name:</t>
  </si>
  <si>
    <t>Description of the product:</t>
  </si>
  <si>
    <t>Any characteristic flavours? If yes, which:</t>
  </si>
  <si>
    <r>
      <t xml:space="preserve">Net content </t>
    </r>
    <r>
      <rPr>
        <sz val="11"/>
        <rFont val="Calibri"/>
        <family val="2"/>
        <scheme val="minor"/>
      </rPr>
      <t>(insert amount):</t>
    </r>
  </si>
  <si>
    <t>Unit:</t>
  </si>
  <si>
    <t>℮-sign:</t>
  </si>
  <si>
    <t>If yes, is the requirements of the Council directive (76/211/EEC) relating to the making-up by weight or by volume of certain pre-packaged products complied with?</t>
  </si>
  <si>
    <t>Drained weight:</t>
  </si>
  <si>
    <t>If yes state amount:</t>
  </si>
  <si>
    <t>Weight exclusive ice-glazing:</t>
  </si>
  <si>
    <r>
      <t xml:space="preserve">Number </t>
    </r>
    <r>
      <rPr>
        <sz val="11"/>
        <rFont val="Calibri"/>
        <family val="2"/>
        <scheme val="minor"/>
      </rPr>
      <t>per indicated net content</t>
    </r>
    <r>
      <rPr>
        <b/>
        <sz val="11"/>
        <rFont val="Calibri"/>
        <family val="2"/>
        <scheme val="minor"/>
      </rPr>
      <t>:</t>
    </r>
  </si>
  <si>
    <r>
      <t>Pcs. (</t>
    </r>
    <r>
      <rPr>
        <sz val="11"/>
        <color theme="7"/>
        <rFont val="Calibri"/>
        <family val="2"/>
        <scheme val="minor"/>
      </rPr>
      <t>state nutritional values per piece in appendix 1</t>
    </r>
    <r>
      <rPr>
        <sz val="11"/>
        <rFont val="Calibri"/>
        <family val="2"/>
        <scheme val="minor"/>
      </rPr>
      <t>):</t>
    </r>
  </si>
  <si>
    <t>Slices:</t>
  </si>
  <si>
    <t>Other (state number and unit):</t>
  </si>
  <si>
    <r>
      <rPr>
        <b/>
        <sz val="11"/>
        <rFont val="Calibri"/>
        <family val="2"/>
        <scheme val="minor"/>
      </rPr>
      <t xml:space="preserve">Processing/cooking method </t>
    </r>
    <r>
      <rPr>
        <sz val="11"/>
        <rFont val="Calibri"/>
        <family val="2"/>
        <scheme val="minor"/>
      </rPr>
      <t xml:space="preserve"> (Pleace select several if necessary)</t>
    </r>
  </si>
  <si>
    <t>Fried:</t>
  </si>
  <si>
    <t>Smoked:</t>
  </si>
  <si>
    <t>Baked:</t>
  </si>
  <si>
    <t>Pasteurized:</t>
  </si>
  <si>
    <t>Boiled:</t>
  </si>
  <si>
    <t>Dried:</t>
  </si>
  <si>
    <t>Blanched</t>
  </si>
  <si>
    <t>Thawed</t>
  </si>
  <si>
    <t>None/fresh</t>
  </si>
  <si>
    <t>Other:</t>
  </si>
  <si>
    <t>Ice-glazed:</t>
  </si>
  <si>
    <t xml:space="preserve">Method of food processing </t>
  </si>
  <si>
    <t>Product designation and net content</t>
  </si>
  <si>
    <t>Quick-frozen:</t>
  </si>
  <si>
    <t>If yes, have the requirements in Commission regulation (EC) No 37/2005 been met:</t>
  </si>
  <si>
    <r>
      <t xml:space="preserve">Date of freezing is printed: </t>
    </r>
    <r>
      <rPr>
        <sz val="11"/>
        <rFont val="Calibri"/>
        <family val="2"/>
        <scheme val="minor"/>
      </rPr>
      <t>(</t>
    </r>
    <r>
      <rPr>
        <sz val="11"/>
        <color theme="7"/>
        <rFont val="Calibri"/>
        <family val="2"/>
        <scheme val="minor"/>
      </rPr>
      <t>A requirement for frozen meat, frozen meat preparations and frozen unprocessed fishery products regulation (EU) 1169/2011</t>
    </r>
    <r>
      <rPr>
        <sz val="11"/>
        <rFont val="Calibri"/>
        <family val="2"/>
        <scheme val="minor"/>
      </rPr>
      <t>)</t>
    </r>
  </si>
  <si>
    <t>If yes, please state where on the packaging (e.g., front):</t>
  </si>
  <si>
    <t>Can the meat be frozen by the consumer if the meat is thawed:</t>
  </si>
  <si>
    <r>
      <t xml:space="preserve">Baking/drying loss  </t>
    </r>
    <r>
      <rPr>
        <sz val="11"/>
        <rFont val="Calibri"/>
        <family val="2"/>
        <scheme val="minor"/>
      </rPr>
      <t>(</t>
    </r>
    <r>
      <rPr>
        <sz val="11"/>
        <color theme="7"/>
        <rFont val="Calibri"/>
        <family val="2"/>
        <scheme val="minor"/>
      </rPr>
      <t>because of e.g., heat treatment during production</t>
    </r>
    <r>
      <rPr>
        <sz val="11"/>
        <rFont val="Calibri"/>
        <family val="2"/>
        <scheme val="minor"/>
      </rPr>
      <t>):</t>
    </r>
  </si>
  <si>
    <t>Specify the baking loss in % of the whole product:</t>
  </si>
  <si>
    <t>If there is only a loss for a part of the product - specify the part:</t>
  </si>
  <si>
    <t>Specify the baking loss for the part in %:</t>
  </si>
  <si>
    <t>Recipe</t>
  </si>
  <si>
    <t>To fill out the recipe correct, the following instructions must be followed:</t>
  </si>
  <si>
    <t>Oils/fats:</t>
  </si>
  <si>
    <t xml:space="preserve">Must state “hydrogenated” or “partially hydrogenated” if this is applicable for the ingredient. </t>
  </si>
  <si>
    <t>Additives:</t>
  </si>
  <si>
    <t xml:space="preserve">Must be declared with function, E-number and amount. </t>
  </si>
  <si>
    <t>Herbs:</t>
  </si>
  <si>
    <t>Must be specified. E.g., basil and if fresh or dried.</t>
  </si>
  <si>
    <t xml:space="preserve">Must be specified. E.g., wheat protein, hydrolysed wheat protein. </t>
  </si>
  <si>
    <t>Gelatine:</t>
  </si>
  <si>
    <t xml:space="preserve">Must be specified. E.g., pork gelatine. </t>
  </si>
  <si>
    <t>Starch:</t>
  </si>
  <si>
    <t xml:space="preserve">Must be specified. E.g., potato starch, modified maize starch. Remember to state if the starch is modified. </t>
  </si>
  <si>
    <t>Palm oil or palm kernel oil</t>
  </si>
  <si>
    <t>Please state whether palm oil or palm kernel oil has been used.</t>
  </si>
  <si>
    <t>Rennet:</t>
  </si>
  <si>
    <t xml:space="preserve">The origin must be specified. E.g., animal, vegetarian, microbial. </t>
  </si>
  <si>
    <t>Dried ingredients:</t>
  </si>
  <si>
    <t xml:space="preserve">Must be declared. E.g., dried celery flakes, tomato powder. </t>
  </si>
  <si>
    <t>Juice:</t>
  </si>
  <si>
    <t>Must be specified. E.g., lemon juice from concentrate.</t>
  </si>
  <si>
    <t>Chocolate:</t>
  </si>
  <si>
    <t>Please fill out Part B.</t>
  </si>
  <si>
    <t>Must be stated if the salt is fortified with iodine. Please specify the amount of iodine pr. kg salt.</t>
  </si>
  <si>
    <t>Ingredient</t>
  </si>
  <si>
    <t xml:space="preserve">Ingoing amount </t>
  </si>
  <si>
    <t>Compound ingredients (%)</t>
  </si>
  <si>
    <t>Primary ingredient</t>
  </si>
  <si>
    <t>Country 1</t>
  </si>
  <si>
    <t>Country 2</t>
  </si>
  <si>
    <t>Country 3</t>
  </si>
  <si>
    <t>Country 4</t>
  </si>
  <si>
    <t>Country 5</t>
  </si>
  <si>
    <r>
      <t xml:space="preserve">Are any of the food additives used as </t>
    </r>
    <r>
      <rPr>
        <b/>
        <sz val="11"/>
        <rFont val="Calibri"/>
        <family val="2"/>
        <scheme val="minor"/>
      </rPr>
      <t>processing aids</t>
    </r>
    <r>
      <rPr>
        <sz val="11"/>
        <rFont val="Calibri"/>
        <family val="2"/>
        <scheme val="minor"/>
      </rPr>
      <t xml:space="preserve"> or </t>
    </r>
    <r>
      <rPr>
        <b/>
        <sz val="11"/>
        <rFont val="Calibri"/>
        <family val="2"/>
        <scheme val="minor"/>
      </rPr>
      <t>carryovers</t>
    </r>
    <r>
      <rPr>
        <sz val="11"/>
        <rFont val="Calibri"/>
        <family val="2"/>
        <scheme val="minor"/>
      </rPr>
      <t xml:space="preserve">?  </t>
    </r>
  </si>
  <si>
    <t>If yes, please specify which additives:</t>
  </si>
  <si>
    <t>Additives</t>
  </si>
  <si>
    <t>Ingredient specifications</t>
  </si>
  <si>
    <t>Flavour</t>
  </si>
  <si>
    <t xml:space="preserve">Are all flavourings approved with the EU Regulation No 1334/2008 on flavourings and certain food ingredients with flavouring properties for use in and on foods?: </t>
  </si>
  <si>
    <t>Natural flavour</t>
  </si>
  <si>
    <t>Does the recipe include natural flavour with a reference to a food, e.g., “natural strawberry flavour”:</t>
  </si>
  <si>
    <t>If yes, please confirm that at least 95 % of the taste is obtained from the source material referred to, e.g., “strawberry”. (EU regulation 1334/2008, article 16.4):</t>
  </si>
  <si>
    <t>Special ingredient specifications</t>
  </si>
  <si>
    <r>
      <t xml:space="preserve">If </t>
    </r>
    <r>
      <rPr>
        <b/>
        <sz val="11"/>
        <rFont val="Calibri"/>
        <family val="2"/>
        <scheme val="minor"/>
      </rPr>
      <t>eggs</t>
    </r>
    <r>
      <rPr>
        <sz val="11"/>
        <rFont val="Calibri"/>
        <family val="2"/>
        <scheme val="minor"/>
      </rPr>
      <t xml:space="preserve"> are used; are these </t>
    </r>
    <r>
      <rPr>
        <b/>
        <sz val="11"/>
        <rFont val="Calibri"/>
        <family val="2"/>
        <scheme val="minor"/>
      </rPr>
      <t>cage eggs</t>
    </r>
    <r>
      <rPr>
        <sz val="11"/>
        <rFont val="Calibri"/>
        <family val="2"/>
        <scheme val="minor"/>
      </rPr>
      <t>:</t>
    </r>
  </si>
  <si>
    <r>
      <t xml:space="preserve">Has </t>
    </r>
    <r>
      <rPr>
        <b/>
        <sz val="11"/>
        <rFont val="Calibri"/>
        <family val="2"/>
        <scheme val="minor"/>
      </rPr>
      <t>meat with added water/brine</t>
    </r>
    <r>
      <rPr>
        <sz val="11"/>
        <rFont val="Calibri"/>
        <family val="2"/>
        <scheme val="minor"/>
      </rPr>
      <t xml:space="preserve"> been used:</t>
    </r>
  </si>
  <si>
    <t>If yes – state amount:</t>
  </si>
  <si>
    <r>
      <t xml:space="preserve">Has </t>
    </r>
    <r>
      <rPr>
        <b/>
        <sz val="11"/>
        <rFont val="Calibri"/>
        <family val="2"/>
        <scheme val="minor"/>
      </rPr>
      <t>enriched ingredients</t>
    </r>
    <r>
      <rPr>
        <sz val="11"/>
        <rFont val="Calibri"/>
        <family val="2"/>
        <scheme val="minor"/>
      </rPr>
      <t xml:space="preserve"> been used? (</t>
    </r>
    <r>
      <rPr>
        <sz val="11"/>
        <color theme="7"/>
        <rFont val="Calibri"/>
        <family val="2"/>
        <scheme val="minor"/>
      </rPr>
      <t>e.g., enriched flour</t>
    </r>
    <r>
      <rPr>
        <sz val="11"/>
        <rFont val="Calibri"/>
        <family val="2"/>
        <scheme val="minor"/>
      </rPr>
      <t xml:space="preserve">):
If yes - </t>
    </r>
    <r>
      <rPr>
        <b/>
        <sz val="11"/>
        <rFont val="Calibri"/>
        <family val="2"/>
        <scheme val="minor"/>
      </rPr>
      <t>Attach datasheet</t>
    </r>
  </si>
  <si>
    <r>
      <t xml:space="preserve">Has </t>
    </r>
    <r>
      <rPr>
        <b/>
        <sz val="11"/>
        <rFont val="Calibri"/>
        <family val="2"/>
        <scheme val="minor"/>
      </rPr>
      <t>meat</t>
    </r>
    <r>
      <rPr>
        <sz val="11"/>
        <rFont val="Calibri"/>
        <family val="2"/>
        <scheme val="minor"/>
      </rPr>
      <t xml:space="preserve"> been used - Then stated the following:</t>
    </r>
  </si>
  <si>
    <r>
      <t xml:space="preserve">Has </t>
    </r>
    <r>
      <rPr>
        <b/>
        <sz val="11"/>
        <color theme="1"/>
        <rFont val="Calibri"/>
        <family val="2"/>
        <scheme val="minor"/>
      </rPr>
      <t>formed meat</t>
    </r>
    <r>
      <rPr>
        <sz val="11"/>
        <color theme="1"/>
        <rFont val="Calibri"/>
        <family val="2"/>
        <scheme val="minor"/>
      </rPr>
      <t xml:space="preserve"> been used?</t>
    </r>
  </si>
  <si>
    <r>
      <t xml:space="preserve">Has </t>
    </r>
    <r>
      <rPr>
        <b/>
        <sz val="11"/>
        <rFont val="Calibri"/>
        <family val="2"/>
        <scheme val="minor"/>
      </rPr>
      <t>mechanically recovered meat</t>
    </r>
    <r>
      <rPr>
        <sz val="11"/>
        <rFont val="Calibri"/>
        <family val="2"/>
        <scheme val="minor"/>
      </rPr>
      <t xml:space="preserve"> been used?</t>
    </r>
  </si>
  <si>
    <r>
      <t>Is there iodized salt in the product
(</t>
    </r>
    <r>
      <rPr>
        <sz val="11"/>
        <color theme="7"/>
        <rFont val="Calibri"/>
        <family val="2"/>
        <scheme val="minor"/>
      </rPr>
      <t>please indicate in the recipe if the salt is iodized</t>
    </r>
    <r>
      <rPr>
        <sz val="11"/>
        <rFont val="Calibri"/>
        <family val="2"/>
        <scheme val="minor"/>
      </rPr>
      <t>):</t>
    </r>
  </si>
  <si>
    <t>State amount of iodine in the salt (mg/kg):</t>
  </si>
  <si>
    <t>Is the product legally marketed in another EU- or EEA-country?</t>
  </si>
  <si>
    <r>
      <t>If the product contains</t>
    </r>
    <r>
      <rPr>
        <b/>
        <sz val="11"/>
        <rFont val="Calibri"/>
        <family val="2"/>
        <scheme val="minor"/>
      </rPr>
      <t xml:space="preserve"> glycyrrhizinic acid</t>
    </r>
    <r>
      <rPr>
        <sz val="11"/>
        <rFont val="Calibri"/>
        <family val="2"/>
        <scheme val="minor"/>
      </rPr>
      <t xml:space="preserve"> or ammonium salt as a result of the addition of the substance(s) or the liquorice plant </t>
    </r>
    <r>
      <rPr>
        <b/>
        <sz val="11"/>
        <rFont val="Calibri"/>
        <family val="2"/>
        <scheme val="minor"/>
      </rPr>
      <t>glycyrrhiza glabra</t>
    </r>
    <r>
      <rPr>
        <sz val="11"/>
        <rFont val="Calibri"/>
        <family val="2"/>
        <scheme val="minor"/>
      </rPr>
      <t xml:space="preserve"> is it in a concentration of:</t>
    </r>
  </si>
  <si>
    <r>
      <t xml:space="preserve">Does the product contain </t>
    </r>
    <r>
      <rPr>
        <b/>
        <sz val="11"/>
        <rFont val="Calibri"/>
        <family val="2"/>
        <scheme val="minor"/>
      </rPr>
      <t>novel foods</t>
    </r>
    <r>
      <rPr>
        <sz val="11"/>
        <rFont val="Calibri"/>
        <family val="2"/>
        <scheme val="minor"/>
      </rPr>
      <t>?:</t>
    </r>
  </si>
  <si>
    <t>If yes – which ingredients:</t>
  </si>
  <si>
    <r>
      <t xml:space="preserve">Has </t>
    </r>
    <r>
      <rPr>
        <b/>
        <sz val="11"/>
        <rFont val="Calibri"/>
        <family val="2"/>
        <scheme val="minor"/>
      </rPr>
      <t>GMO</t>
    </r>
    <r>
      <rPr>
        <sz val="11"/>
        <rFont val="Calibri"/>
        <family val="2"/>
        <scheme val="minor"/>
      </rPr>
      <t xml:space="preserve"> been used?:</t>
    </r>
  </si>
  <si>
    <t>If yes, in which ingredients has GMO been used?</t>
  </si>
  <si>
    <r>
      <t xml:space="preserve">Has the product or the ingredients been treated with </t>
    </r>
    <r>
      <rPr>
        <b/>
        <sz val="11"/>
        <rFont val="Calibri"/>
        <family val="2"/>
        <scheme val="minor"/>
      </rPr>
      <t>ionizing radiation</t>
    </r>
    <r>
      <rPr>
        <sz val="11"/>
        <rFont val="Calibri"/>
        <family val="2"/>
        <scheme val="minor"/>
      </rPr>
      <t>?:</t>
    </r>
  </si>
  <si>
    <r>
      <t>Does the product contain industrially produced</t>
    </r>
    <r>
      <rPr>
        <b/>
        <sz val="11"/>
        <rFont val="Calibri"/>
        <family val="2"/>
        <scheme val="minor"/>
      </rPr>
      <t xml:space="preserve"> nano material</t>
    </r>
    <r>
      <rPr>
        <sz val="11"/>
        <rFont val="Calibri"/>
        <family val="2"/>
        <scheme val="minor"/>
      </rPr>
      <t>?</t>
    </r>
  </si>
  <si>
    <t>Allergens (incl. precautionary allergen labelling)</t>
  </si>
  <si>
    <r>
      <t xml:space="preserve">NOTE: If there is a risk of accidental transfer (cross-contamination) of one or more of the following allergens that are not included as an ingredient in the product, then the product must be labeled with </t>
    </r>
    <r>
      <rPr>
        <b/>
        <sz val="11"/>
        <rFont val="Calibri"/>
        <family val="2"/>
        <scheme val="minor"/>
      </rPr>
      <t>"May contain traces of..."</t>
    </r>
    <r>
      <rPr>
        <sz val="11"/>
        <rFont val="Calibri"/>
        <family val="2"/>
        <scheme val="minor"/>
      </rPr>
      <t>?. Please note that during the production phase everything that is technically possible must be done to avoid this allergen transfer.</t>
    </r>
  </si>
  <si>
    <t>Please fill out the below if risk of the unintentional presence of the allergen in the food:</t>
  </si>
  <si>
    <t>Wheat</t>
  </si>
  <si>
    <t>Rye</t>
  </si>
  <si>
    <t>Barley</t>
  </si>
  <si>
    <t>Oat</t>
  </si>
  <si>
    <t>Crustaceans</t>
  </si>
  <si>
    <t>Egg</t>
  </si>
  <si>
    <t>Fish</t>
  </si>
  <si>
    <t>Peanuts</t>
  </si>
  <si>
    <t>Soy</t>
  </si>
  <si>
    <t>Milk</t>
  </si>
  <si>
    <t>Almond</t>
  </si>
  <si>
    <t>Hazelnut</t>
  </si>
  <si>
    <t>Walnut</t>
  </si>
  <si>
    <t>Cashew nut</t>
  </si>
  <si>
    <t>Pekan nut</t>
  </si>
  <si>
    <t>Brazil nut</t>
  </si>
  <si>
    <t>Pistachio nut</t>
  </si>
  <si>
    <r>
      <rPr>
        <b/>
        <sz val="11"/>
        <rFont val="Calibri"/>
        <family val="2"/>
        <scheme val="minor"/>
      </rPr>
      <t xml:space="preserve">Queensland nut </t>
    </r>
    <r>
      <rPr>
        <sz val="11"/>
        <rFont val="Calibri"/>
        <family val="2"/>
        <scheme val="minor"/>
      </rPr>
      <t>(Macadamia)</t>
    </r>
  </si>
  <si>
    <t>Celery</t>
  </si>
  <si>
    <t>Mustard</t>
  </si>
  <si>
    <t>Sesame seeds</t>
  </si>
  <si>
    <r>
      <rPr>
        <b/>
        <sz val="11"/>
        <rFont val="Calibri"/>
        <family val="2"/>
        <scheme val="minor"/>
      </rPr>
      <t xml:space="preserve">Sulphur dioxide </t>
    </r>
    <r>
      <rPr>
        <sz val="11"/>
        <rFont val="Calibri"/>
        <family val="2"/>
        <scheme val="minor"/>
      </rPr>
      <t>at levels of more than 10 mg/kg or 10 mg/litre expressed as SO</t>
    </r>
    <r>
      <rPr>
        <vertAlign val="subscript"/>
        <sz val="11"/>
        <rFont val="Calibri"/>
        <family val="2"/>
        <scheme val="minor"/>
      </rPr>
      <t>2</t>
    </r>
  </si>
  <si>
    <r>
      <rPr>
        <b/>
        <sz val="11"/>
        <rFont val="Calibri"/>
        <family val="2"/>
        <scheme val="minor"/>
      </rPr>
      <t xml:space="preserve">Sulphites </t>
    </r>
    <r>
      <rPr>
        <sz val="11"/>
        <rFont val="Calibri"/>
        <family val="2"/>
        <scheme val="minor"/>
      </rPr>
      <t>at levels of more than 10 mg/kg or 10 mg/litre expressed as SO</t>
    </r>
    <r>
      <rPr>
        <vertAlign val="subscript"/>
        <sz val="11"/>
        <rFont val="Calibri"/>
        <family val="2"/>
        <scheme val="minor"/>
      </rPr>
      <t>2</t>
    </r>
  </si>
  <si>
    <t>Molluscs</t>
  </si>
  <si>
    <r>
      <rPr>
        <b/>
        <sz val="11"/>
        <rFont val="Calibri"/>
        <family val="2"/>
        <scheme val="minor"/>
      </rPr>
      <t>Guidance on the basis of declared nutrition values,</t>
    </r>
    <r>
      <rPr>
        <sz val="11"/>
        <rFont val="Calibri"/>
        <family val="2"/>
        <scheme val="minor"/>
      </rPr>
      <t xml:space="preserve"> EU 1169/2011, article 31: 4. The declared values shall, according to the individual case, be average values based on: 
(a) the manufacturer’s analysis of the food:
(b) a calculation from the known or actual average values of the ingredients used; or
(c) a calculation from generally established and accepted data.”
Calculation: Upon calculation of nutrition values on basis of table values, one is to make sure that the data in question reflect the ingredient(s) used in the food. Databases with table values are e.g. </t>
    </r>
    <r>
      <rPr>
        <sz val="11"/>
        <color theme="7"/>
        <rFont val="Calibri"/>
        <family val="2"/>
        <scheme val="minor"/>
      </rPr>
      <t>https://frida.fooddata.dk/</t>
    </r>
    <r>
      <rPr>
        <sz val="11"/>
        <rFont val="Calibri"/>
        <family val="2"/>
        <scheme val="minor"/>
      </rPr>
      <t xml:space="preserve">, </t>
    </r>
    <r>
      <rPr>
        <sz val="11"/>
        <color theme="7"/>
        <rFont val="Calibri"/>
        <family val="2"/>
        <scheme val="minor"/>
      </rPr>
      <t>http://www7.slv.se/SokNaringsinnehall</t>
    </r>
    <r>
      <rPr>
        <sz val="11"/>
        <rFont val="Calibri"/>
        <family val="2"/>
        <scheme val="minor"/>
      </rPr>
      <t xml:space="preserve"> or </t>
    </r>
    <r>
      <rPr>
        <sz val="11"/>
        <color theme="7"/>
        <rFont val="Calibri"/>
        <family val="2"/>
        <scheme val="minor"/>
      </rPr>
      <t>http://matvaretabellen.no/</t>
    </r>
    <r>
      <rPr>
        <sz val="11"/>
        <rFont val="Calibri"/>
        <family val="2"/>
        <scheme val="minor"/>
      </rPr>
      <t>. 
Analysis: The employed analysis methods should be acknowledged and accredited. One should base the declared nutrition values upon analysis of several samples or an average sample from different batches.</t>
    </r>
  </si>
  <si>
    <t>Nutritional labelling</t>
  </si>
  <si>
    <t>Please mark the method that these average values are based upon:</t>
  </si>
  <si>
    <t>Database values:</t>
  </si>
  <si>
    <t>Analysis:</t>
  </si>
  <si>
    <t>Calculation:</t>
  </si>
  <si>
    <r>
      <t xml:space="preserve">Please note that REMA 1000 wants </t>
    </r>
    <r>
      <rPr>
        <b/>
        <sz val="11"/>
        <rFont val="Calibri"/>
        <family val="2"/>
        <scheme val="minor"/>
      </rPr>
      <t>more nutrition declarations</t>
    </r>
    <r>
      <rPr>
        <sz val="11"/>
        <rFont val="Calibri"/>
        <family val="2"/>
        <scheme val="minor"/>
      </rPr>
      <t xml:space="preserve"> when: 
•   The product consists of several parts packed separately, e.g., a salad and a dressing.
•   The product must be prepared according to instructions on the packaging, e.g., pasta or concentrated juice.
</t>
    </r>
    <r>
      <rPr>
        <b/>
        <sz val="11"/>
        <rFont val="Calibri"/>
        <family val="2"/>
        <scheme val="minor"/>
      </rPr>
      <t>The above can be filled in in appendix 1 "Supplementary nutrition labelling"</t>
    </r>
  </si>
  <si>
    <t>The nutritive values are indicated:</t>
  </si>
  <si>
    <r>
      <t xml:space="preserve">Has the fatty acids been </t>
    </r>
    <r>
      <rPr>
        <b/>
        <sz val="11"/>
        <rFont val="Calibri"/>
        <family val="2"/>
        <scheme val="minor"/>
      </rPr>
      <t>corrected for glycerol</t>
    </r>
    <r>
      <rPr>
        <sz val="11"/>
        <rFont val="Calibri"/>
        <family val="2"/>
        <scheme val="minor"/>
      </rPr>
      <t>?</t>
    </r>
  </si>
  <si>
    <r>
      <t xml:space="preserve">If the fatty acids are </t>
    </r>
    <r>
      <rPr>
        <b/>
        <sz val="11"/>
        <rFont val="Calibri"/>
        <family val="2"/>
        <scheme val="minor"/>
      </rPr>
      <t>not</t>
    </r>
    <r>
      <rPr>
        <sz val="11"/>
        <rFont val="Calibri"/>
        <family val="2"/>
        <scheme val="minor"/>
      </rPr>
      <t xml:space="preserve"> corrected for glycerol, please confirm that Varefakta can correct them?</t>
    </r>
  </si>
  <si>
    <r>
      <rPr>
        <b/>
        <sz val="11"/>
        <rFont val="Calibri"/>
        <family val="2"/>
        <scheme val="minor"/>
      </rPr>
      <t xml:space="preserve">Energy </t>
    </r>
    <r>
      <rPr>
        <sz val="11"/>
        <rFont val="Calibri"/>
        <family val="2"/>
        <scheme val="minor"/>
      </rPr>
      <t>(</t>
    </r>
    <r>
      <rPr>
        <sz val="11"/>
        <color theme="7"/>
        <rFont val="Calibri"/>
        <family val="2"/>
        <scheme val="minor"/>
      </rPr>
      <t>calculated on the basis of entered nutritional values cf. regulation (EU) no. 1169/2011, Annex XIV</t>
    </r>
    <r>
      <rPr>
        <sz val="11"/>
        <rFont val="Calibri"/>
        <family val="2"/>
        <scheme val="minor"/>
      </rPr>
      <t>)</t>
    </r>
  </si>
  <si>
    <t>Fat:</t>
  </si>
  <si>
    <r>
      <t xml:space="preserve">   Saturated fatty acids (</t>
    </r>
    <r>
      <rPr>
        <sz val="11"/>
        <color theme="7"/>
        <rFont val="Calibri"/>
        <family val="2"/>
        <scheme val="minor"/>
      </rPr>
      <t>corrected for glycerol</t>
    </r>
    <r>
      <rPr>
        <sz val="11"/>
        <rFont val="Calibri"/>
        <family val="2"/>
        <scheme val="minor"/>
      </rPr>
      <t>):</t>
    </r>
  </si>
  <si>
    <r>
      <t xml:space="preserve">   mono-unsaturated fatty acids (</t>
    </r>
    <r>
      <rPr>
        <sz val="11"/>
        <color theme="7"/>
        <rFont val="Calibri"/>
        <family val="2"/>
        <scheme val="minor"/>
      </rPr>
      <t>corrected for glycerol</t>
    </r>
    <r>
      <rPr>
        <sz val="11"/>
        <rFont val="Calibri"/>
        <family val="2"/>
        <scheme val="minor"/>
      </rPr>
      <t>):</t>
    </r>
  </si>
  <si>
    <r>
      <t xml:space="preserve">   Ploy-unsaturated fatty acids (</t>
    </r>
    <r>
      <rPr>
        <sz val="11"/>
        <color theme="7"/>
        <rFont val="Calibri"/>
        <family val="2"/>
        <scheme val="minor"/>
      </rPr>
      <t>corrected for glycerol</t>
    </r>
    <r>
      <rPr>
        <sz val="11"/>
        <rFont val="Calibri"/>
        <family val="2"/>
        <scheme val="minor"/>
      </rPr>
      <t>):</t>
    </r>
  </si>
  <si>
    <r>
      <t>Carbohydrates (</t>
    </r>
    <r>
      <rPr>
        <sz val="11"/>
        <color theme="7"/>
        <rFont val="Calibri"/>
        <family val="2"/>
        <scheme val="minor"/>
      </rPr>
      <t>corrected for dietary fibre</t>
    </r>
    <r>
      <rPr>
        <sz val="11"/>
        <rFont val="Calibri"/>
        <family val="2"/>
        <scheme val="minor"/>
      </rPr>
      <t>):</t>
    </r>
  </si>
  <si>
    <t xml:space="preserve">   Sugars:</t>
  </si>
  <si>
    <r>
      <t xml:space="preserve">   Sugar alcohols (</t>
    </r>
    <r>
      <rPr>
        <sz val="11"/>
        <color theme="7"/>
        <rFont val="Calibri"/>
        <family val="2"/>
        <scheme val="minor"/>
      </rPr>
      <t>/polyols</t>
    </r>
    <r>
      <rPr>
        <sz val="11"/>
        <rFont val="Calibri"/>
        <family val="2"/>
        <scheme val="minor"/>
      </rPr>
      <t>):</t>
    </r>
  </si>
  <si>
    <t>Dietary fibres:</t>
  </si>
  <si>
    <t>Soduim:</t>
  </si>
  <si>
    <r>
      <t>Salt (</t>
    </r>
    <r>
      <rPr>
        <sz val="11"/>
        <color theme="7"/>
        <rFont val="Calibri"/>
        <family val="2"/>
        <scheme val="minor"/>
      </rPr>
      <t>sodium * 2,5</t>
    </r>
    <r>
      <rPr>
        <sz val="11"/>
        <rFont val="Calibri"/>
        <family val="2"/>
        <scheme val="minor"/>
      </rPr>
      <t>)</t>
    </r>
  </si>
  <si>
    <r>
      <t>Water (</t>
    </r>
    <r>
      <rPr>
        <sz val="11"/>
        <color theme="7"/>
        <rFont val="Calibri"/>
        <family val="2"/>
        <scheme val="minor"/>
      </rPr>
      <t>mandatory for products containing wholemeal</t>
    </r>
    <r>
      <rPr>
        <sz val="11"/>
        <rFont val="Calibri"/>
        <family val="2"/>
        <scheme val="minor"/>
      </rPr>
      <t>):</t>
    </r>
  </si>
  <si>
    <t>Organic acids</t>
  </si>
  <si>
    <t>Alcohol</t>
  </si>
  <si>
    <t>In the event of claims of other nutrients, e.g., vitamins and minerals, or omega-3 fatty acids:</t>
  </si>
  <si>
    <t>Nutrient:</t>
  </si>
  <si>
    <t>Amount:</t>
  </si>
  <si>
    <t>Shelf life and storage</t>
  </si>
  <si>
    <r>
      <t xml:space="preserve">Structure of the </t>
    </r>
    <r>
      <rPr>
        <b/>
        <sz val="11"/>
        <rFont val="Calibri"/>
        <family val="2"/>
        <scheme val="minor"/>
      </rPr>
      <t>expiration date</t>
    </r>
    <r>
      <rPr>
        <sz val="11"/>
        <rFont val="Calibri"/>
        <family val="2"/>
        <scheme val="minor"/>
      </rPr>
      <t>:</t>
    </r>
  </si>
  <si>
    <r>
      <rPr>
        <b/>
        <sz val="11"/>
        <color theme="1"/>
        <rFont val="Calibri"/>
        <family val="2"/>
        <scheme val="minor"/>
      </rPr>
      <t>Expiration date</t>
    </r>
    <r>
      <rPr>
        <sz val="11"/>
        <color theme="1"/>
        <rFont val="Calibri"/>
        <family val="2"/>
        <scheme val="minor"/>
      </rPr>
      <t xml:space="preserve"> is printed afterwards in the same field of vision as the food labelling:</t>
    </r>
  </si>
  <si>
    <t>If no, state where (e.g. the front):</t>
  </si>
  <si>
    <r>
      <rPr>
        <b/>
        <sz val="11"/>
        <rFont val="Calibri"/>
        <family val="2"/>
        <scheme val="minor"/>
      </rPr>
      <t xml:space="preserve">Highly perishable </t>
    </r>
    <r>
      <rPr>
        <sz val="11"/>
        <rFont val="Calibri"/>
        <family val="2"/>
        <scheme val="minor"/>
      </rPr>
      <t xml:space="preserve">and therefore </t>
    </r>
    <r>
      <rPr>
        <b/>
        <sz val="11"/>
        <rFont val="Calibri"/>
        <family val="2"/>
        <scheme val="minor"/>
      </rPr>
      <t>“use-by date”</t>
    </r>
    <r>
      <rPr>
        <sz val="11"/>
        <rFont val="Calibri"/>
        <family val="2"/>
        <scheme val="minor"/>
      </rPr>
      <t xml:space="preserve"> is applied
</t>
    </r>
    <r>
      <rPr>
        <sz val="11"/>
        <color theme="7"/>
        <rFont val="Calibri"/>
        <family val="2"/>
        <scheme val="minor"/>
      </rPr>
      <t>In case of foods which, from a microbiological point of view, are highly perishable and are therefore likely after a short period to constitute an immediate danger to human health, regulation (EU) 1169/2011, article 24.</t>
    </r>
  </si>
  <si>
    <t>Production date is printed:</t>
  </si>
  <si>
    <t>Packaging/bottling date is printed:</t>
  </si>
  <si>
    <t>If yes, structure of the production/packing date:</t>
  </si>
  <si>
    <r>
      <t>Other (</t>
    </r>
    <r>
      <rPr>
        <sz val="11"/>
        <color theme="7"/>
        <rFont val="Calibri"/>
        <family val="2"/>
        <scheme val="minor"/>
      </rPr>
      <t>e.g., code in Lot-nr.</t>
    </r>
    <r>
      <rPr>
        <sz val="11"/>
        <rFont val="Calibri"/>
        <family val="2"/>
        <scheme val="minor"/>
      </rPr>
      <t>) give an example:</t>
    </r>
  </si>
  <si>
    <r>
      <rPr>
        <b/>
        <sz val="11"/>
        <rFont val="Calibri"/>
        <family val="2"/>
        <scheme val="minor"/>
      </rPr>
      <t xml:space="preserve">Production/packaging date </t>
    </r>
    <r>
      <rPr>
        <sz val="11"/>
        <rFont val="Calibri"/>
        <family val="2"/>
        <scheme val="minor"/>
      </rPr>
      <t>is printed afterwards in the same field of vision as the food labelling:</t>
    </r>
  </si>
  <si>
    <r>
      <t>If no, state where (</t>
    </r>
    <r>
      <rPr>
        <sz val="11"/>
        <color theme="7"/>
        <rFont val="Calibri"/>
        <family val="2"/>
        <scheme val="minor"/>
      </rPr>
      <t>e.g. the front</t>
    </r>
    <r>
      <rPr>
        <sz val="11"/>
        <rFont val="Calibri"/>
        <family val="2"/>
        <scheme val="minor"/>
      </rPr>
      <t>):</t>
    </r>
  </si>
  <si>
    <r>
      <rPr>
        <b/>
        <sz val="11"/>
        <rFont val="Calibri"/>
        <family val="2"/>
        <scheme val="minor"/>
      </rPr>
      <t>Producted</t>
    </r>
    <r>
      <rPr>
        <sz val="11"/>
        <rFont val="Calibri"/>
        <family val="2"/>
        <scheme val="minor"/>
      </rPr>
      <t>- State amount of days the product is produced prior to expiration date</t>
    </r>
  </si>
  <si>
    <t>Packed the same day as produced:</t>
  </si>
  <si>
    <r>
      <t xml:space="preserve">Storage temperature for unopened product </t>
    </r>
    <r>
      <rPr>
        <sz val="11"/>
        <rFont val="Calibri"/>
        <family val="2"/>
        <scheme val="minor"/>
      </rPr>
      <t>(</t>
    </r>
    <r>
      <rPr>
        <sz val="11"/>
        <rFont val="Calibri"/>
        <family val="2"/>
      </rPr>
      <t>˚C)</t>
    </r>
    <r>
      <rPr>
        <b/>
        <sz val="11"/>
        <rFont val="Calibri"/>
        <family val="2"/>
        <scheme val="minor"/>
      </rPr>
      <t>:</t>
    </r>
  </si>
  <si>
    <r>
      <t>Other (state another temperature (</t>
    </r>
    <r>
      <rPr>
        <sz val="11"/>
        <rFont val="Calibri"/>
        <family val="2"/>
      </rPr>
      <t>˚C)):</t>
    </r>
    <r>
      <rPr>
        <sz val="11"/>
        <rFont val="Calibri"/>
        <family val="2"/>
        <scheme val="minor"/>
      </rPr>
      <t xml:space="preserve"> </t>
    </r>
  </si>
  <si>
    <t>Special storage requirements</t>
  </si>
  <si>
    <t>None:</t>
  </si>
  <si>
    <t>Dry:</t>
  </si>
  <si>
    <t>Not in direct sunlight:</t>
  </si>
  <si>
    <t>Not kept near strong odour products:</t>
  </si>
  <si>
    <t>Refilled in food grade packaging:</t>
  </si>
  <si>
    <t>Shelf life after opening corresponds to the expiration date:</t>
  </si>
  <si>
    <r>
      <rPr>
        <sz val="11"/>
        <rFont val="Calibri"/>
        <family val="2"/>
        <scheme val="minor"/>
      </rPr>
      <t xml:space="preserve">If no, please choose whether shelf life after opening is indicated based on product </t>
    </r>
    <r>
      <rPr>
        <b/>
        <sz val="11"/>
        <rFont val="Calibri"/>
        <family val="2"/>
        <scheme val="minor"/>
      </rPr>
      <t>quality</t>
    </r>
    <r>
      <rPr>
        <sz val="11"/>
        <rFont val="Calibri"/>
        <family val="2"/>
        <scheme val="minor"/>
      </rPr>
      <t xml:space="preserve"> or </t>
    </r>
    <r>
      <rPr>
        <b/>
        <sz val="11"/>
        <rFont val="Calibri"/>
        <family val="2"/>
        <scheme val="minor"/>
      </rPr>
      <t>safety</t>
    </r>
    <r>
      <rPr>
        <sz val="11"/>
        <rFont val="Calibri"/>
        <family val="2"/>
        <scheme val="minor"/>
      </rPr>
      <t>:</t>
    </r>
  </si>
  <si>
    <r>
      <t>If no, shelf life after opening (</t>
    </r>
    <r>
      <rPr>
        <sz val="11"/>
        <color theme="7"/>
        <rFont val="Calibri"/>
        <family val="2"/>
        <scheme val="minor"/>
      </rPr>
      <t>at indicated storage temperature for unopened product</t>
    </r>
    <r>
      <rPr>
        <sz val="11"/>
        <rFont val="Calibri"/>
        <family val="2"/>
        <scheme val="minor"/>
      </rPr>
      <t>):</t>
    </r>
  </si>
  <si>
    <t>If applicable, shelf life after opening at another temperature</t>
  </si>
  <si>
    <t>State amount of days:</t>
  </si>
  <si>
    <t>State temperature (˚C):</t>
  </si>
  <si>
    <t>Special storage requirements after opening (light conditions etc.)</t>
  </si>
  <si>
    <t>Stored in airtight container:</t>
  </si>
  <si>
    <t>Packaging method and cooking instructions</t>
  </si>
  <si>
    <r>
      <rPr>
        <b/>
        <sz val="11"/>
        <rFont val="Calibri"/>
        <family val="2"/>
        <scheme val="minor"/>
      </rPr>
      <t>Non-perishables:</t>
    </r>
    <r>
      <rPr>
        <b/>
        <u/>
        <sz val="11"/>
        <rFont val="Calibri"/>
        <family val="2"/>
        <scheme val="minor"/>
      </rPr>
      <t xml:space="preserve">
</t>
    </r>
    <r>
      <rPr>
        <sz val="11"/>
        <rFont val="Calibri"/>
        <family val="2"/>
        <scheme val="minor"/>
      </rPr>
      <t>(</t>
    </r>
    <r>
      <rPr>
        <sz val="11"/>
        <color theme="7"/>
        <rFont val="Calibri"/>
        <family val="2"/>
        <scheme val="minor"/>
      </rPr>
      <t>Heat preserved food stuffs. Heat treated in an autoclave and packed in hermetic sealed container. 
The shelf life must be at least 12 months at 20°C</t>
    </r>
    <r>
      <rPr>
        <sz val="11"/>
        <rFont val="Calibri"/>
        <family val="2"/>
        <scheme val="minor"/>
      </rPr>
      <t>)</t>
    </r>
  </si>
  <si>
    <t>Packed in protective atmosphere (MAP):</t>
  </si>
  <si>
    <t>Vacuum-packed:</t>
  </si>
  <si>
    <r>
      <t xml:space="preserve">Does the item require </t>
    </r>
    <r>
      <rPr>
        <b/>
        <sz val="11"/>
        <rFont val="Calibri"/>
        <family val="2"/>
        <scheme val="minor"/>
      </rPr>
      <t>cooking instructions</t>
    </r>
    <r>
      <rPr>
        <sz val="11"/>
        <rFont val="Calibri"/>
        <family val="2"/>
        <scheme val="minor"/>
      </rPr>
      <t>: 
(</t>
    </r>
    <r>
      <rPr>
        <sz val="11"/>
        <color theme="7"/>
        <rFont val="Calibri"/>
        <family val="2"/>
        <scheme val="minor"/>
      </rPr>
      <t>this information will not be stated in Varefakta's declaration</t>
    </r>
    <r>
      <rPr>
        <sz val="11"/>
        <rFont val="Calibri"/>
        <family val="2"/>
        <scheme val="minor"/>
      </rPr>
      <t xml:space="preserve">) </t>
    </r>
  </si>
  <si>
    <t>Claims</t>
  </si>
  <si>
    <t>Keyhole</t>
  </si>
  <si>
    <r>
      <t>Is the product marketed with the</t>
    </r>
    <r>
      <rPr>
        <b/>
        <sz val="11"/>
        <rFont val="Calibri"/>
        <family val="2"/>
        <scheme val="minor"/>
      </rPr>
      <t xml:space="preserve"> Keyhole</t>
    </r>
    <r>
      <rPr>
        <sz val="11"/>
        <rFont val="Calibri"/>
        <family val="2"/>
        <scheme val="minor"/>
      </rPr>
      <t>:</t>
    </r>
  </si>
  <si>
    <t>Wholemeal</t>
  </si>
  <si>
    <r>
      <t xml:space="preserve">Does the product contain </t>
    </r>
    <r>
      <rPr>
        <b/>
        <sz val="11"/>
        <rFont val="Calibri"/>
        <family val="2"/>
        <scheme val="minor"/>
      </rPr>
      <t>wholemeal</t>
    </r>
    <r>
      <rPr>
        <sz val="11"/>
        <rFont val="Calibri"/>
        <family val="2"/>
        <scheme val="minor"/>
      </rPr>
      <t>?  (</t>
    </r>
    <r>
      <rPr>
        <sz val="11"/>
        <color theme="7"/>
        <rFont val="Calibri"/>
        <family val="2"/>
        <scheme val="minor"/>
      </rPr>
      <t>i.e., the wholemeal contain the same ratio of both bran, germ and seed as the intact germ</t>
    </r>
    <r>
      <rPr>
        <sz val="11"/>
        <rFont val="Calibri"/>
        <family val="2"/>
        <scheme val="minor"/>
      </rPr>
      <t>)</t>
    </r>
  </si>
  <si>
    <t>Organic</t>
  </si>
  <si>
    <r>
      <t>Is the</t>
    </r>
    <r>
      <rPr>
        <b/>
        <sz val="11"/>
        <rFont val="Calibri"/>
        <family val="2"/>
        <scheme val="minor"/>
      </rPr>
      <t xml:space="preserve"> whole</t>
    </r>
    <r>
      <rPr>
        <sz val="11"/>
        <rFont val="Calibri"/>
        <family val="2"/>
        <scheme val="minor"/>
      </rPr>
      <t xml:space="preserve"> product marketed as </t>
    </r>
    <r>
      <rPr>
        <b/>
        <sz val="11"/>
        <rFont val="Calibri"/>
        <family val="2"/>
        <scheme val="minor"/>
      </rPr>
      <t>organic?</t>
    </r>
  </si>
  <si>
    <t>If yes, code no. for organic food inspection:</t>
  </si>
  <si>
    <t>If yes, origin of agriculture:</t>
  </si>
  <si>
    <r>
      <t xml:space="preserve">Shall </t>
    </r>
    <r>
      <rPr>
        <b/>
        <sz val="11"/>
        <rFont val="Calibri"/>
        <family val="2"/>
        <scheme val="minor"/>
      </rPr>
      <t>some</t>
    </r>
    <r>
      <rPr>
        <sz val="11"/>
        <rFont val="Calibri"/>
        <family val="2"/>
        <scheme val="minor"/>
      </rPr>
      <t xml:space="preserve"> of the ingredients be marketed as </t>
    </r>
    <r>
      <rPr>
        <b/>
        <sz val="11"/>
        <rFont val="Calibri"/>
        <family val="2"/>
        <scheme val="minor"/>
      </rPr>
      <t>organic:</t>
    </r>
    <r>
      <rPr>
        <sz val="11"/>
        <rFont val="Calibri"/>
        <family val="2"/>
        <scheme val="minor"/>
      </rPr>
      <t xml:space="preserve">
(</t>
    </r>
    <r>
      <rPr>
        <sz val="11"/>
        <color theme="7"/>
        <rFont val="Calibri"/>
        <family val="2"/>
        <scheme val="minor"/>
      </rPr>
      <t>this must be clearly stated in the recipe</t>
    </r>
    <r>
      <rPr>
        <sz val="11"/>
        <rFont val="Calibri"/>
        <family val="2"/>
        <scheme val="minor"/>
      </rPr>
      <t>)</t>
    </r>
  </si>
  <si>
    <t>Gluten-free</t>
  </si>
  <si>
    <r>
      <rPr>
        <sz val="11"/>
        <rFont val="Calibri"/>
        <family val="2"/>
        <scheme val="minor"/>
      </rPr>
      <t xml:space="preserve">Shall the product be marketed as </t>
    </r>
    <r>
      <rPr>
        <b/>
        <sz val="11"/>
        <rFont val="Calibri"/>
        <family val="2"/>
        <scheme val="minor"/>
      </rPr>
      <t>gluten-free</t>
    </r>
    <r>
      <rPr>
        <sz val="11"/>
        <rFont val="Calibri"/>
        <family val="2"/>
        <scheme val="minor"/>
      </rPr>
      <t>:</t>
    </r>
  </si>
  <si>
    <t xml:space="preserve">If yes, please confirm that the gluten content will not exceed 20 mg/kg: </t>
  </si>
  <si>
    <r>
      <rPr>
        <sz val="11"/>
        <rFont val="Calibri"/>
        <family val="2"/>
        <scheme val="minor"/>
      </rPr>
      <t xml:space="preserve">Should there </t>
    </r>
    <r>
      <rPr>
        <b/>
        <sz val="11"/>
        <rFont val="Calibri"/>
        <family val="2"/>
        <scheme val="minor"/>
      </rPr>
      <t>Crossed grain logo</t>
    </r>
    <r>
      <rPr>
        <sz val="11"/>
        <rFont val="Calibri"/>
        <family val="2"/>
        <scheme val="minor"/>
      </rPr>
      <t xml:space="preserve"> on the product:</t>
    </r>
  </si>
  <si>
    <t>Lactose-free</t>
  </si>
  <si>
    <r>
      <rPr>
        <sz val="11"/>
        <rFont val="Calibri"/>
        <family val="2"/>
        <scheme val="minor"/>
      </rPr>
      <t>Shall the product be marketed as</t>
    </r>
    <r>
      <rPr>
        <b/>
        <sz val="11"/>
        <rFont val="Calibri"/>
        <family val="2"/>
        <scheme val="minor"/>
      </rPr>
      <t xml:space="preserve"> lactose-free</t>
    </r>
    <r>
      <rPr>
        <sz val="11"/>
        <rFont val="Calibri"/>
        <family val="2"/>
        <scheme val="minor"/>
      </rPr>
      <t>:</t>
    </r>
  </si>
  <si>
    <t xml:space="preserve">If yes, please confirm that the lactose content will not exceed 0,01 g per 100 g product: </t>
  </si>
  <si>
    <t>WHICH OF THE FOLLOWING LOGOS CAN YOUR PRODUCTS USE? 
PLEASE SELECT AND SEND THE REQUESTED DOCUMENTATION.</t>
  </si>
  <si>
    <t>If yes, state certification degree:</t>
  </si>
  <si>
    <t>If yes, state certified ingredients:</t>
  </si>
  <si>
    <t>Numbers of hearts:</t>
  </si>
  <si>
    <r>
      <t xml:space="preserve">Dansk vegetarisk forening </t>
    </r>
    <r>
      <rPr>
        <sz val="11"/>
        <color theme="1"/>
        <rFont val="Calibri"/>
        <family val="2"/>
        <scheme val="minor"/>
      </rPr>
      <t>(</t>
    </r>
    <r>
      <rPr>
        <sz val="11"/>
        <color theme="7"/>
        <rFont val="Calibri"/>
        <family val="2"/>
        <scheme val="minor"/>
      </rPr>
      <t>vegetarian/vegan label</t>
    </r>
    <r>
      <rPr>
        <sz val="11"/>
        <color theme="1"/>
        <rFont val="Calibri"/>
        <family val="2"/>
        <scheme val="minor"/>
      </rPr>
      <t>):</t>
    </r>
  </si>
  <si>
    <r>
      <t xml:space="preserve">Fairtrade:
</t>
    </r>
    <r>
      <rPr>
        <sz val="11"/>
        <color theme="7"/>
        <rFont val="Calibri"/>
        <family val="2"/>
        <scheme val="minor"/>
      </rPr>
      <t>- Forward certificate</t>
    </r>
  </si>
  <si>
    <r>
      <t xml:space="preserve">RSPO </t>
    </r>
    <r>
      <rPr>
        <sz val="11"/>
        <color theme="1"/>
        <rFont val="Calibri"/>
        <family val="2"/>
        <scheme val="minor"/>
      </rPr>
      <t>(</t>
    </r>
    <r>
      <rPr>
        <sz val="11"/>
        <color theme="7"/>
        <rFont val="Calibri"/>
        <family val="2"/>
        <scheme val="minor"/>
      </rPr>
      <t>are there palm oil or fats in the product?</t>
    </r>
    <r>
      <rPr>
        <sz val="11"/>
        <color theme="1"/>
        <rFont val="Calibri"/>
        <family val="2"/>
        <scheme val="minor"/>
      </rPr>
      <t>)</t>
    </r>
    <r>
      <rPr>
        <b/>
        <sz val="11"/>
        <color theme="1"/>
        <rFont val="Calibri"/>
        <family val="2"/>
        <scheme val="minor"/>
      </rPr>
      <t>:</t>
    </r>
  </si>
  <si>
    <t>Certification:</t>
  </si>
  <si>
    <r>
      <t>Confirm that a copy of the RSPO-certificate are forwarded to Varefakta:
(</t>
    </r>
    <r>
      <rPr>
        <sz val="11"/>
        <color theme="7"/>
        <rFont val="Calibri"/>
        <family val="2"/>
        <scheme val="minor"/>
      </rPr>
      <t>NOTE: the certificate must be for the manufacturer of the end product</t>
    </r>
    <r>
      <rPr>
        <sz val="11"/>
        <color theme="1"/>
        <rFont val="Calibri"/>
        <family val="2"/>
        <scheme val="minor"/>
      </rPr>
      <t>)</t>
    </r>
  </si>
  <si>
    <t>Is the supplier a member of RSPO:</t>
  </si>
  <si>
    <t>State the manufacturers licens number:</t>
  </si>
  <si>
    <r>
      <t xml:space="preserve">Does the product contain </t>
    </r>
    <r>
      <rPr>
        <b/>
        <sz val="11"/>
        <rFont val="Calibri"/>
        <family val="2"/>
        <scheme val="minor"/>
      </rPr>
      <t>soy</t>
    </r>
    <r>
      <rPr>
        <sz val="11"/>
        <rFont val="Calibri"/>
        <family val="2"/>
        <scheme val="minor"/>
      </rPr>
      <t>:</t>
    </r>
  </si>
  <si>
    <r>
      <t>If yes, what is the origin of the soy (search in cell): 
(</t>
    </r>
    <r>
      <rPr>
        <sz val="11"/>
        <color theme="7"/>
        <rFont val="Calibri"/>
        <family val="2"/>
        <scheme val="minor"/>
      </rPr>
      <t>PLEASE FORWARD COPY OF THE RTRS/ProTerra-certificate.</t>
    </r>
    <r>
      <rPr>
        <sz val="11"/>
        <rFont val="Calibri"/>
        <family val="2"/>
        <scheme val="minor"/>
      </rPr>
      <t>)</t>
    </r>
  </si>
  <si>
    <t>Regarding fish/meat products: Has soy been used in the animal feed or production of the product?</t>
  </si>
  <si>
    <r>
      <t xml:space="preserve">Nutritional claims </t>
    </r>
    <r>
      <rPr>
        <sz val="11"/>
        <rFont val="Calibri"/>
        <family val="2"/>
        <scheme val="minor"/>
      </rPr>
      <t>(</t>
    </r>
    <r>
      <rPr>
        <sz val="11"/>
        <color theme="7"/>
        <rFont val="Calibri"/>
        <family val="2"/>
        <scheme val="minor"/>
      </rPr>
      <t>will be filled out by Varefakta</t>
    </r>
    <r>
      <rPr>
        <sz val="11"/>
        <rFont val="Calibri"/>
        <family val="2"/>
        <scheme val="minor"/>
      </rPr>
      <t>)</t>
    </r>
  </si>
  <si>
    <t>Nutritional claim 1:</t>
  </si>
  <si>
    <t>Nutritional claim 2:</t>
  </si>
  <si>
    <t>Nutritional claim 3:</t>
  </si>
  <si>
    <t>Other logos:</t>
  </si>
  <si>
    <t>Appendix 1: Supplementary nutrition labelling</t>
  </si>
  <si>
    <r>
      <rPr>
        <b/>
        <sz val="11"/>
        <rFont val="Calibri"/>
        <family val="2"/>
        <scheme val="minor"/>
      </rPr>
      <t xml:space="preserve">Please note that REMA 1000 wants more nutrition declarations when: 
</t>
    </r>
    <r>
      <rPr>
        <sz val="11"/>
        <color theme="7"/>
        <rFont val="Calibri"/>
        <family val="2"/>
        <scheme val="minor"/>
      </rPr>
      <t>- The product consists of several parts packed separately, e.g., a salad and a dressing.
- The product must be prepared according to instructions on the packaging, e.g., pasta or concentrated juice.</t>
    </r>
  </si>
  <si>
    <t>Please state which part of the product the nutrition declaration is valid for:</t>
  </si>
  <si>
    <t>Extra nutritional declaration if necessary</t>
  </si>
  <si>
    <t>Part B: Meat (Beef, pork, poultry, sheep and goat)</t>
  </si>
  <si>
    <t>Product designation:</t>
  </si>
  <si>
    <t>Muscle/meat piece has been cut from:</t>
  </si>
  <si>
    <t>Born in:</t>
  </si>
  <si>
    <t>Raised in:</t>
  </si>
  <si>
    <t>Slaughtered in:</t>
  </si>
  <si>
    <t>Produced / cut in:</t>
  </si>
  <si>
    <r>
      <rPr>
        <b/>
        <sz val="11"/>
        <color theme="1"/>
        <rFont val="Calibri"/>
        <family val="2"/>
        <scheme val="minor"/>
      </rPr>
      <t xml:space="preserve">Origin </t>
    </r>
    <r>
      <rPr>
        <sz val="11"/>
        <color theme="1"/>
        <rFont val="Calibri"/>
        <family val="2"/>
        <scheme val="minor"/>
      </rPr>
      <t>(Search in cells)</t>
    </r>
  </si>
  <si>
    <t>Printed:</t>
  </si>
  <si>
    <t>Structure of reference (DDMM(YY)YY):</t>
  </si>
  <si>
    <t>Auth. no of the abattoir:</t>
  </si>
  <si>
    <t>Auth. no of cutting plant:</t>
  </si>
  <si>
    <t>Veal:</t>
  </si>
  <si>
    <t>Minced meat</t>
  </si>
  <si>
    <t xml:space="preserve">Fat content under:   </t>
  </si>
  <si>
    <t xml:space="preserve">Collagen/meat protein ratio under:   </t>
  </si>
  <si>
    <t>Is the meat thawed?:</t>
  </si>
  <si>
    <t>Can the meat be frozen by the consumer, if the meat is thawed?:</t>
  </si>
  <si>
    <t>If yes, must the product be repacked by the consumer?:</t>
  </si>
  <si>
    <t xml:space="preserve">Shall the product be cooked thoroughly?: </t>
  </si>
  <si>
    <r>
      <rPr>
        <b/>
        <sz val="11"/>
        <rFont val="Calibri"/>
        <family val="2"/>
        <scheme val="minor"/>
      </rPr>
      <t xml:space="preserve">Product designation </t>
    </r>
    <r>
      <rPr>
        <sz val="11"/>
        <rFont val="Calibri"/>
        <family val="2"/>
        <scheme val="minor"/>
      </rPr>
      <t xml:space="preserve"> (</t>
    </r>
    <r>
      <rPr>
        <sz val="11"/>
        <color theme="7"/>
        <rFont val="Calibri"/>
        <family val="2"/>
        <scheme val="minor"/>
      </rPr>
      <t>characteristic name</t>
    </r>
    <r>
      <rPr>
        <sz val="11"/>
        <rFont val="Calibri"/>
        <family val="2"/>
        <scheme val="minor"/>
      </rPr>
      <t>):</t>
    </r>
  </si>
  <si>
    <t>Water in fat-free cheese curd (%):</t>
  </si>
  <si>
    <t>Does the product contain curds?</t>
  </si>
  <si>
    <t>Ripening (e.g., medium aged):</t>
  </si>
  <si>
    <t>Processing method:</t>
  </si>
  <si>
    <t>Only the milk component has been treated as stated under processing method:</t>
  </si>
  <si>
    <t>Maturing:</t>
  </si>
  <si>
    <t>Part B: Milk and cheese</t>
  </si>
  <si>
    <t>Part B: Egg and egg products</t>
  </si>
  <si>
    <t>Weight class:</t>
  </si>
  <si>
    <t>Quality class:</t>
  </si>
  <si>
    <t>Will the laying date be printed on the packaging?:</t>
  </si>
  <si>
    <r>
      <rPr>
        <b/>
        <sz val="11"/>
        <rFont val="Calibri"/>
        <family val="2"/>
        <scheme val="minor"/>
      </rPr>
      <t>Production conditions:</t>
    </r>
    <r>
      <rPr>
        <sz val="11"/>
        <rFont val="Calibri"/>
        <family val="2"/>
        <scheme val="minor"/>
      </rPr>
      <t xml:space="preserve">
(</t>
    </r>
    <r>
      <rPr>
        <sz val="11"/>
        <color theme="7"/>
        <rFont val="Calibri"/>
        <family val="2"/>
        <scheme val="minor"/>
      </rPr>
      <t>e.g., battery eggs, barn eggs or other</t>
    </r>
    <r>
      <rPr>
        <sz val="11"/>
        <rFont val="Calibri"/>
        <family val="2"/>
        <scheme val="minor"/>
      </rPr>
      <t>)</t>
    </r>
  </si>
  <si>
    <t>Any supplementary information:</t>
  </si>
  <si>
    <t>Part B: Chocolate</t>
  </si>
  <si>
    <t>Designation*</t>
  </si>
  <si>
    <r>
      <rPr>
        <b/>
        <sz val="11"/>
        <rFont val="Calibri"/>
        <family val="2"/>
        <scheme val="minor"/>
      </rPr>
      <t>Cocoa solids (minimum)</t>
    </r>
    <r>
      <rPr>
        <sz val="11"/>
        <rFont val="Calibri"/>
        <family val="2"/>
        <scheme val="minor"/>
      </rPr>
      <t>: (%)</t>
    </r>
  </si>
  <si>
    <r>
      <rPr>
        <b/>
        <sz val="11"/>
        <rFont val="Calibri"/>
        <family val="2"/>
        <scheme val="minor"/>
      </rPr>
      <t>Dry milk solids</t>
    </r>
    <r>
      <rPr>
        <sz val="11"/>
        <rFont val="Calibri"/>
        <family val="2"/>
        <scheme val="minor"/>
      </rPr>
      <t xml:space="preserve"> (%)</t>
    </r>
  </si>
  <si>
    <r>
      <rPr>
        <b/>
        <sz val="11"/>
        <rFont val="Calibri"/>
        <family val="2"/>
        <scheme val="minor"/>
      </rPr>
      <t xml:space="preserve">Dry fat-free cocoa solids </t>
    </r>
    <r>
      <rPr>
        <sz val="11"/>
        <rFont val="Calibri"/>
        <family val="2"/>
        <scheme val="minor"/>
      </rPr>
      <t>(%)</t>
    </r>
  </si>
  <si>
    <r>
      <rPr>
        <b/>
        <sz val="11"/>
        <rFont val="Calibri"/>
        <family val="2"/>
        <scheme val="minor"/>
      </rPr>
      <t>Milk fat</t>
    </r>
    <r>
      <rPr>
        <sz val="11"/>
        <rFont val="Calibri"/>
        <family val="2"/>
        <scheme val="minor"/>
      </rPr>
      <t xml:space="preserve"> (%)</t>
    </r>
  </si>
  <si>
    <r>
      <rPr>
        <b/>
        <sz val="11"/>
        <rFont val="Calibri"/>
        <family val="2"/>
        <scheme val="minor"/>
      </rPr>
      <t xml:space="preserve">Cocoa butter </t>
    </r>
    <r>
      <rPr>
        <sz val="11"/>
        <rFont val="Calibri"/>
        <family val="2"/>
        <scheme val="minor"/>
      </rPr>
      <t>(%)</t>
    </r>
  </si>
  <si>
    <t>Additional information:</t>
  </si>
  <si>
    <t>Chocolate type 1</t>
  </si>
  <si>
    <t>Chocolate type 2</t>
  </si>
  <si>
    <t>Chocolate type 3</t>
  </si>
  <si>
    <t>*Definitions of chocolate types on a dry matter basis:</t>
  </si>
  <si>
    <t xml:space="preserve">Dark chocolate </t>
  </si>
  <si>
    <t>Milk chocolate</t>
  </si>
  <si>
    <t>Family milk chocolate</t>
  </si>
  <si>
    <t>White chocolate</t>
  </si>
  <si>
    <t>≥35 % cocoa solids</t>
  </si>
  <si>
    <t>≥25 % cocoa solids</t>
  </si>
  <si>
    <t>≥20 % cocoa solids</t>
  </si>
  <si>
    <t>≥20 % cocoa butter</t>
  </si>
  <si>
    <t>≥18 % cocoa butter</t>
  </si>
  <si>
    <t>≥14 % milk solids</t>
  </si>
  <si>
    <t>≥20 % milk solids</t>
  </si>
  <si>
    <t>≥14 % fat-free cocoa solids</t>
  </si>
  <si>
    <t>≥2,5 % fat-free cocoa solids</t>
  </si>
  <si>
    <t>≥3,5 % milk fat</t>
  </si>
  <si>
    <t>≥5 % milk fat</t>
  </si>
  <si>
    <t xml:space="preserve">≥25 % fat </t>
  </si>
  <si>
    <t>Part B: Fish and fish products</t>
  </si>
  <si>
    <t>Preservation method:</t>
  </si>
  <si>
    <t>Is the product thawed:</t>
  </si>
  <si>
    <t>Commercial designation of species:</t>
  </si>
  <si>
    <t>Scientific name (Latin):</t>
  </si>
  <si>
    <t>Production method</t>
  </si>
  <si>
    <t>Sea fishing:</t>
  </si>
  <si>
    <t>Freshwater fisheries:</t>
  </si>
  <si>
    <t>Aquaculture (fish-farming)</t>
  </si>
  <si>
    <r>
      <t>Country of aquaculture (</t>
    </r>
    <r>
      <rPr>
        <sz val="11"/>
        <color theme="7"/>
        <rFont val="Calibri"/>
        <family val="2"/>
        <scheme val="minor"/>
      </rPr>
      <t>Search in cell</t>
    </r>
    <r>
      <rPr>
        <sz val="11"/>
        <rFont val="Calibri"/>
        <family val="2"/>
        <scheme val="minor"/>
      </rPr>
      <t>):</t>
    </r>
  </si>
  <si>
    <t xml:space="preserve">Category of fishing gear </t>
  </si>
  <si>
    <t>Seines:</t>
  </si>
  <si>
    <t>Trawls:</t>
  </si>
  <si>
    <t>Gillnets and similar nets:</t>
  </si>
  <si>
    <t>Surrounding nets and lift nets:</t>
  </si>
  <si>
    <t>Dredges:</t>
  </si>
  <si>
    <t>Pots and traps:</t>
  </si>
  <si>
    <t>Hooks and lines:</t>
  </si>
  <si>
    <t>For herring, indicate curing method:</t>
  </si>
  <si>
    <t>Old-fashioned curing:</t>
  </si>
  <si>
    <t>Pickled herring:</t>
  </si>
  <si>
    <t>Acid curing:</t>
  </si>
  <si>
    <t xml:space="preserve">Other curing (state): </t>
  </si>
  <si>
    <t>Part B: Friut juice</t>
  </si>
  <si>
    <t>Product designation</t>
  </si>
  <si>
    <r>
      <t>Other: (</t>
    </r>
    <r>
      <rPr>
        <sz val="11"/>
        <color theme="7"/>
        <rFont val="Calibri"/>
        <family val="2"/>
        <scheme val="minor"/>
      </rPr>
      <t>e.g. fruit nectar er dehydrated fruit juice</t>
    </r>
    <r>
      <rPr>
        <sz val="11"/>
        <rFont val="Calibri"/>
        <family val="2"/>
        <scheme val="minor"/>
      </rPr>
      <t>):</t>
    </r>
  </si>
  <si>
    <t>Part B: Coffee</t>
  </si>
  <si>
    <r>
      <t xml:space="preserve">Dosing </t>
    </r>
    <r>
      <rPr>
        <sz val="11"/>
        <rFont val="Calibri"/>
        <family val="2"/>
        <scheme val="minor"/>
      </rPr>
      <t>(g per cup (1.5 dl)):</t>
    </r>
  </si>
  <si>
    <t>Instant coffee:</t>
  </si>
  <si>
    <t>Packing method</t>
  </si>
  <si>
    <t xml:space="preserve">Other (state): </t>
  </si>
  <si>
    <t>Roast:</t>
  </si>
  <si>
    <t>Grinding:</t>
  </si>
  <si>
    <t>Part B: Tea</t>
  </si>
  <si>
    <t>Loose tea:</t>
  </si>
  <si>
    <t xml:space="preserve">Dosing (g per cup (2.5 dl)): </t>
  </si>
  <si>
    <t>Teabags:</t>
  </si>
  <si>
    <t xml:space="preserve">Number of teabags per pack: </t>
  </si>
  <si>
    <t>Instant tea:</t>
  </si>
  <si>
    <t xml:space="preserve">Time for dissolving in boiling water in seconds: </t>
  </si>
  <si>
    <t>Brewing time:</t>
  </si>
  <si>
    <t>Grading:</t>
  </si>
  <si>
    <t>Tea type:</t>
  </si>
  <si>
    <t>Black tea:</t>
  </si>
  <si>
    <t>Green tea:</t>
  </si>
  <si>
    <t>Semi-fermented tea (Oolong tea):</t>
  </si>
  <si>
    <t>White tea:</t>
  </si>
  <si>
    <t>Special treatment</t>
  </si>
  <si>
    <t>Content (Click to select)</t>
  </si>
  <si>
    <t>Method af food processing</t>
  </si>
  <si>
    <t>Shelf-life and storage</t>
  </si>
  <si>
    <t>Part B: Supplementary informations</t>
  </si>
  <si>
    <t>Meat: Beef pork, poultry, sheep, goat</t>
  </si>
  <si>
    <t>Milk and cheese</t>
  </si>
  <si>
    <t>Egg and egg products</t>
  </si>
  <si>
    <t>Chocolate</t>
  </si>
  <si>
    <t>Fish and fishproducts</t>
  </si>
  <si>
    <t>Fruit juice</t>
  </si>
  <si>
    <t>Coffee</t>
  </si>
  <si>
    <t>Tea</t>
  </si>
  <si>
    <t>Packaging (Primary)</t>
  </si>
  <si>
    <t>Packaging (Secondary)</t>
  </si>
  <si>
    <t>Betinget formatering - Skift alt efter om det er Dansk eller engelsk</t>
  </si>
  <si>
    <t>Land 2</t>
  </si>
  <si>
    <t>Sprog</t>
  </si>
  <si>
    <t>Norsk</t>
  </si>
  <si>
    <t>Sikkerhed/Kvalitet</t>
  </si>
  <si>
    <t>Til dataformler</t>
  </si>
  <si>
    <t>Help and examples - Fill in the packaging information correctly</t>
  </si>
  <si>
    <t>To ensure that this form is filled in as correctly as possible, here are explanations and examples that describe how the sheets should be filled in - See examples by holding the cursor over the box with description.</t>
  </si>
  <si>
    <r>
      <t xml:space="preserve">1. Fill in information about packaging parts
</t>
    </r>
    <r>
      <rPr>
        <sz val="11"/>
        <rFont val="Calibri"/>
        <family val="2"/>
        <scheme val="minor"/>
      </rPr>
      <t xml:space="preserve">The first part of the packaging sheets (both primary and secondary) is about filling in information about the product's packaging parts, i.e. the packaging part(s) used to package the product, e.g. a tube with a lid and label wrapped in film (see cut-out from the arrow for how this should be completed).
</t>
    </r>
    <r>
      <rPr>
        <b/>
        <sz val="11"/>
        <rFont val="Calibri"/>
        <family val="2"/>
        <scheme val="minor"/>
      </rPr>
      <t>It is very important</t>
    </r>
    <r>
      <rPr>
        <sz val="11"/>
        <rFont val="Calibri"/>
        <family val="2"/>
        <scheme val="minor"/>
      </rPr>
      <t xml:space="preserve"> that a packaging part is selected from the drop-down menu in the "State packaging part" column. A packaging part must be selected before it is possible to enter which materials the packaging is made of under packaging composition</t>
    </r>
  </si>
  <si>
    <r>
      <t xml:space="preserve">2. Fill in information about composition of packaging parts
</t>
    </r>
    <r>
      <rPr>
        <sz val="11"/>
        <rFont val="Calibri"/>
        <family val="2"/>
        <scheme val="minor"/>
      </rPr>
      <t xml:space="preserve">For each packaging part that is entered, a table appears under "Packaging composition", where it is possible to enter what the individual packaging parts consist of.
It must be stated here which materials are used, whether it is a recycled material and what proportion of the packaging the material makes up. In addition, the raw material (biological or crude oil) must also be specified for plastic and the color must be specified for plastic and glass.
When specifying the proportion of the materials entered in the packaging, it is important to note that the total entries must add up to 100%. When they do, you will see that the "Total" field is colored green instead of red.
If a packaging part consists of the same type of material, but where some of the material is recycled and some is not, then this must be indicated as seen in the example from the arrow. Here the lid consists of PET and rPET - this is entered by specifying PET twice and stating that one is a recycled material - Then the distribution between the two materials is specified.
</t>
    </r>
  </si>
  <si>
    <t>Example 1 - Plastic tray with film and label, e.g. for meat</t>
  </si>
  <si>
    <t>Example 2 - Handheld spray with a label for e.g. cleaning agent</t>
  </si>
  <si>
    <t>Example 3 - Cardboard box with plastic window for eg confectionery</t>
  </si>
  <si>
    <t>Example 4 - Plastic bag for e.g. chips</t>
  </si>
  <si>
    <t>Example 5 - Beverage carton with straw for e.g. juice</t>
  </si>
  <si>
    <t>Help - Click here</t>
  </si>
  <si>
    <t>Get back</t>
  </si>
  <si>
    <t>PLEASE MARK IF SOME OF THE FOLLOWING STICKERS WILL BE APPLID TO THE PACKAGING</t>
  </si>
  <si>
    <t>Fra bakke til bakke</t>
  </si>
  <si>
    <t>Genanvendt plast</t>
  </si>
  <si>
    <t>Smoke flavouring:</t>
  </si>
  <si>
    <t>Must be stated with the unique code/name of the smoke flavouring and the amount (g/kg) cf. REG (EU) no. 1321/2013.</t>
  </si>
  <si>
    <t>State acid strength for vinegar(%):</t>
  </si>
  <si>
    <t>If yes: Please confirm that the ingredient(s) follow the relevant EU regulation:</t>
  </si>
  <si>
    <t>Does the product contain ingredients with geographical indications e.g PDO, PGI or. GI (Please indicate this in recipe):</t>
  </si>
  <si>
    <r>
      <t xml:space="preserve">Rainforest Alliance: 
</t>
    </r>
    <r>
      <rPr>
        <sz val="11"/>
        <color theme="7"/>
        <rFont val="Calibri"/>
        <family val="2"/>
        <scheme val="minor"/>
      </rPr>
      <t>-  Forward Rainforest Alliance certificate</t>
    </r>
  </si>
  <si>
    <t xml:space="preserve">Which food group does the product belong to in EU’s list on food additives (EU regulation 1333/2008, annex II):
</t>
  </si>
  <si>
    <t>REMA 1000 only wishes sustainable (certified) soy in their products</t>
  </si>
  <si>
    <t>Fat content (%)</t>
  </si>
  <si>
    <t>Collagen/meat protein ratio (%)</t>
  </si>
  <si>
    <t xml:space="preserve">If necessary state additional group:
</t>
  </si>
  <si>
    <r>
      <t xml:space="preserve">REMA 1000 wants to state </t>
    </r>
    <r>
      <rPr>
        <b/>
        <sz val="11"/>
        <rFont val="Calibri"/>
        <family val="2"/>
        <scheme val="minor"/>
      </rPr>
      <t>the origin</t>
    </r>
    <r>
      <rPr>
        <sz val="11"/>
        <rFont val="Calibri"/>
        <family val="2"/>
        <scheme val="minor"/>
      </rPr>
      <t xml:space="preserve"> of the additives below in their declarations. Please state for relevant additives below if they are of </t>
    </r>
    <r>
      <rPr>
        <b/>
        <sz val="11"/>
        <rFont val="Calibri"/>
        <family val="2"/>
        <scheme val="minor"/>
      </rPr>
      <t>vegetable</t>
    </r>
    <r>
      <rPr>
        <sz val="11"/>
        <rFont val="Calibri"/>
        <family val="2"/>
        <scheme val="minor"/>
      </rPr>
      <t xml:space="preserve">, </t>
    </r>
    <r>
      <rPr>
        <b/>
        <sz val="11"/>
        <rFont val="Calibri"/>
        <family val="2"/>
        <scheme val="minor"/>
      </rPr>
      <t>animal</t>
    </r>
    <r>
      <rPr>
        <sz val="11"/>
        <rFont val="Calibri"/>
        <family val="2"/>
        <scheme val="minor"/>
      </rPr>
      <t xml:space="preserve"> or</t>
    </r>
    <r>
      <rPr>
        <b/>
        <sz val="11"/>
        <rFont val="Calibri"/>
        <family val="2"/>
        <scheme val="minor"/>
      </rPr>
      <t xml:space="preserve"> microbial</t>
    </r>
    <r>
      <rPr>
        <sz val="11"/>
        <rFont val="Calibri"/>
        <family val="2"/>
        <scheme val="minor"/>
      </rPr>
      <t xml:space="preserve"> origin.</t>
    </r>
  </si>
  <si>
    <t>Ved ikke</t>
  </si>
  <si>
    <t>Don't know</t>
  </si>
  <si>
    <t>Other please insert:</t>
  </si>
  <si>
    <t>Opbevaringskrav (Andet)</t>
  </si>
  <si>
    <t>Opbevaring efter åbning (Andet)</t>
  </si>
  <si>
    <r>
      <t xml:space="preserve">Dyrevelfærdsmærket </t>
    </r>
    <r>
      <rPr>
        <sz val="11"/>
        <color theme="1"/>
        <rFont val="Calibri"/>
        <family val="2"/>
        <scheme val="minor"/>
      </rPr>
      <t>(</t>
    </r>
    <r>
      <rPr>
        <sz val="11"/>
        <color theme="7"/>
        <rFont val="Calibri"/>
        <family val="2"/>
        <scheme val="minor"/>
      </rPr>
      <t>Amimal welfare label</t>
    </r>
    <r>
      <rPr>
        <sz val="11"/>
        <color theme="1"/>
        <rFont val="Calibri"/>
        <family val="2"/>
        <scheme val="minor"/>
      </rPr>
      <t>):
(Forward documentation)</t>
    </r>
  </si>
  <si>
    <r>
      <t xml:space="preserve">Anbefalet af dyrenes beskyttelse </t>
    </r>
    <r>
      <rPr>
        <sz val="11"/>
        <color theme="1"/>
        <rFont val="Calibri"/>
        <family val="2"/>
        <scheme val="minor"/>
      </rPr>
      <t>(</t>
    </r>
    <r>
      <rPr>
        <sz val="11"/>
        <color theme="7"/>
        <rFont val="Calibri"/>
        <family val="2"/>
        <scheme val="minor"/>
      </rPr>
      <t>Danish Animal Protection label</t>
    </r>
    <r>
      <rPr>
        <sz val="11"/>
        <color theme="1"/>
        <rFont val="Calibri"/>
        <family val="2"/>
        <scheme val="minor"/>
      </rPr>
      <t>) (forward documentation):</t>
    </r>
  </si>
  <si>
    <r>
      <t>If yes, what is the origin of the soy: 
(</t>
    </r>
    <r>
      <rPr>
        <sz val="11"/>
        <color theme="7"/>
        <rFont val="Calibri"/>
        <family val="2"/>
        <scheme val="minor"/>
      </rPr>
      <t>PLEASE FORWARD COPY OF THE RTRS/ProTerra-certificate.</t>
    </r>
    <r>
      <rPr>
        <sz val="11"/>
        <rFont val="Calibri"/>
        <family val="2"/>
        <scheme val="minor"/>
      </rPr>
      <t>)</t>
    </r>
  </si>
  <si>
    <r>
      <rPr>
        <b/>
        <sz val="11"/>
        <rFont val="Calibri"/>
        <family val="2"/>
        <scheme val="minor"/>
      </rPr>
      <t>Fruit juice from concentrate</t>
    </r>
    <r>
      <rPr>
        <sz val="11"/>
        <rFont val="Calibri"/>
        <family val="2"/>
        <scheme val="minor"/>
      </rPr>
      <t xml:space="preserve"> (”Fruktjuice fra konsentrat”) cf. Forskrift om fruktjuice og lignende produkter, BEK nr 1370 af 09/12/2013 bilag 1, 1b</t>
    </r>
  </si>
  <si>
    <r>
      <rPr>
        <b/>
        <sz val="11"/>
        <rFont val="Calibri"/>
        <family val="2"/>
        <scheme val="minor"/>
      </rPr>
      <t xml:space="preserve">Fruit juice </t>
    </r>
    <r>
      <rPr>
        <sz val="11"/>
        <rFont val="Calibri"/>
        <family val="2"/>
        <scheme val="minor"/>
      </rPr>
      <t>(“fruktjuice”) cf. Forskrift om fruktjuice og lignende produkter, BEK nr 1370 af 09/12/2013 bilag 1, 1a</t>
    </r>
  </si>
  <si>
    <r>
      <rPr>
        <b/>
        <sz val="11"/>
        <rFont val="Calibri"/>
        <family val="2"/>
        <scheme val="minor"/>
      </rPr>
      <t>Concentrated fruit juice</t>
    </r>
    <r>
      <rPr>
        <sz val="11"/>
        <rFont val="Calibri"/>
        <family val="2"/>
        <scheme val="minor"/>
      </rPr>
      <t xml:space="preserve"> (“konsentrert fruktjuice”) cf. Forskrift om fruktjuice og lignende produkter BEK nr 1370 af 09/12/2013 bilag 1, 2</t>
    </r>
  </si>
  <si>
    <r>
      <t xml:space="preserve">Read this section carefully before filling out the recipe:
</t>
    </r>
    <r>
      <rPr>
        <sz val="11"/>
        <rFont val="Calibri"/>
        <family val="2"/>
        <scheme val="minor"/>
      </rPr>
      <t>- REMA 1000 wants a quantity indication of all ingredients that are deleted &gt; 2% of the item
- Enter only one ingredient per cell. This also applies to compound ingredients*.
* For compound ingredients, enter the name of the compound ingredient in the "Ingredient" column and its ingoing quantity in the "Ingoing amount" column. Then all the ingredients that are included in the compound ingredient are entered in each of their cells in the column "Ingredient", then the quantities of these ingredients are entered in the column "Compound ingredients (%)" in relation to what they constitute in the compound ingredient.</t>
    </r>
  </si>
  <si>
    <t>Cardboard</t>
  </si>
  <si>
    <t>Nøglehulsgrupper</t>
  </si>
  <si>
    <t>1. Grønsager</t>
  </si>
  <si>
    <t>1. Vegetables</t>
  </si>
  <si>
    <t>2. Frugt og bær</t>
  </si>
  <si>
    <t>2. Fruit and berries</t>
  </si>
  <si>
    <t>3. Uforarbejdede nødder og jordnødder</t>
  </si>
  <si>
    <t>3. Unprocessed nuts and peanuts</t>
  </si>
  <si>
    <t>4. Mel, flager, gryn og knækkede kerner af cerealier</t>
  </si>
  <si>
    <t>4. Flour, flakes, grits and broken kernels of cereals</t>
  </si>
  <si>
    <t>5. Ris</t>
  </si>
  <si>
    <t>5. Rice</t>
  </si>
  <si>
    <t>6. Morgenmadscerealier og müsli</t>
  </si>
  <si>
    <t>6. Breakfast cereals and muesli</t>
  </si>
  <si>
    <t>7. Grød og grødpulver</t>
  </si>
  <si>
    <t>7. Porridge and porridge powder</t>
  </si>
  <si>
    <t>8 a). Brød og brødmix</t>
  </si>
  <si>
    <t>8a). Bread and bread mix</t>
  </si>
  <si>
    <t>8 b). Rugbrød og andre rugbaserede produkter samt brødmix</t>
  </si>
  <si>
    <t>8 b). Rye bread and other rye-based products as well as bread mixes</t>
  </si>
  <si>
    <t>9. Knækbrød og skorper samt færdigmix til sådanne produkter</t>
  </si>
  <si>
    <t>9. Crispbread and crusts as well as ready mixes for such products</t>
  </si>
  <si>
    <t>10. Pasta (ikke fyldt)</t>
  </si>
  <si>
    <t>10. Pasta (not filled)</t>
  </si>
  <si>
    <t>11 a). Mælk og syrnede mælkeprodukter, som er beregnet til at drikke, uden tilsat smag</t>
  </si>
  <si>
    <t>11a). Milk and fermented milk products intended for drinking, without added flavoring</t>
  </si>
  <si>
    <t>11 b). Vegetabilske produkter med samme anvendelsesområde som produkter i fødevaregruppe 11 a) uden tilsat smag</t>
  </si>
  <si>
    <t>11 b). Vegetable products with the same field of application as products in food group 11 a) without added flavour</t>
  </si>
  <si>
    <t>12 a). Syrnede mælkeprodukter, som ikke er beregnet til at drikke, uden tilsat smag</t>
  </si>
  <si>
    <t>12 a). Acidified milk products, not intended for drinking, without added flavor</t>
  </si>
  <si>
    <t>12 b). Vegetabilske produkter med samme anvendelsesområde som produkter i fødevaregruppe 12 a), uden tilsat smag</t>
  </si>
  <si>
    <t>12 b). Vegetable products with the same field of application as products in food group 12 a), without added flavour</t>
  </si>
  <si>
    <t>13 a). Syrnede mælkeprodukter, som ikke er beregnet til at drikke, med tilsat smag</t>
  </si>
  <si>
    <t>13a). Acidified milk products, not intended for drinking, with added flavor</t>
  </si>
  <si>
    <t>13 b). Vegetabilske produkter med samme anvendelsesområde som produkter i fødevaregruppe 13 a), med tilsat smag</t>
  </si>
  <si>
    <t>13 b). Vegetable products with the same field of application as products in food group 13 a), with added flavor</t>
  </si>
  <si>
    <t>14 a). Produkter bestående af en blanding af mælk og fløde med samme anvendelsesområde som fløde og tilsvarende syrnede produkter, uden tilsat smag</t>
  </si>
  <si>
    <t>14 a). Products consisting of a mixture of milk and cream with the same scope of application as cream and similar acidified products, without added flavor</t>
  </si>
  <si>
    <t>14 b). Helt eller delvist vegetabilske produkter med samme anvendelsesområde som produkter i fødevaregruppe 14 a), uden tilsat smag</t>
  </si>
  <si>
    <t>14 b). Fully or partially vegetable products with the same scope of application as products in food group 14 a), without added flavour</t>
  </si>
  <si>
    <t>15 a). Produkter bestående af en blanding af mælk og fløde med samme anvendelsesområde som fløde og tilsvarende syrnede produkter, med tilsat smag.</t>
  </si>
  <si>
    <t>15 a). Products consisting of a mixture of milk and cream with the same scope of application as cream and similar acidified products, with added flavor.</t>
  </si>
  <si>
    <t>15 b). Helt eller delvist vegetabilske produkter med samme anvendelsesområde som produkter i fødevaregruppe 15 a), med tilsat smag</t>
  </si>
  <si>
    <t>15 b). Fully or partially vegetable products with the same field of application as products in food group 15 a), with added flavour</t>
  </si>
  <si>
    <t>16. Ost</t>
  </si>
  <si>
    <t>16. Cheese</t>
  </si>
  <si>
    <t>17. Helt eller delvist vegetabilske produkter med samme anvendelsesområde som produkterne i fødevaregruppe 16</t>
  </si>
  <si>
    <t>17. Fully or partially vegetable products with the same field of application as the products in food group 16</t>
  </si>
  <si>
    <t>18. Frisk ost og lignende produkter</t>
  </si>
  <si>
    <t>18. Fresh cheese and similar products</t>
  </si>
  <si>
    <t>19. Madlavningsfedt og madlavningsfedtblandinger</t>
  </si>
  <si>
    <t>19. Cooking fat and cooking fat mixtures</t>
  </si>
  <si>
    <t>20. Madolier, flydende madlavningsfedt og flydende madlavningsfedtblandinger</t>
  </si>
  <si>
    <t>20. Cooking oils, liquid cooking fats and liquid cooking fat mixtures</t>
  </si>
  <si>
    <t>21. Fiskevarer og levende toskallede bløddyr</t>
  </si>
  <si>
    <t>21. Fish products and live bivalve molluscs</t>
  </si>
  <si>
    <t>22. Produkter, som er fremstillet af mindst 50 % forarbejdede fiskevarer</t>
  </si>
  <si>
    <t>22. Products made from at least 50% processed fish products</t>
  </si>
  <si>
    <t>22 a). Produkter, der ikke er omfattet af gruppe 22 b-d</t>
  </si>
  <si>
    <t>22 a). Products not covered by group 22 b-d</t>
  </si>
  <si>
    <t>22 b). Pålægsprodukter, skivet</t>
  </si>
  <si>
    <t>22 b). Cold cuts, sliced</t>
  </si>
  <si>
    <t>22 c). Røget eller gravad fisk</t>
  </si>
  <si>
    <t>22 c). Smoked or gravad fish</t>
  </si>
  <si>
    <t>22 d). Kaviar og andet halvkonserves af fisk</t>
  </si>
  <si>
    <t>22 d). Caviar and other semi-canned fish</t>
  </si>
  <si>
    <t>23. Kød som er uforarbejdet</t>
  </si>
  <si>
    <t>23. Meat that is unprocessed</t>
  </si>
  <si>
    <t>24. Kød og produkter som indeholder kød</t>
  </si>
  <si>
    <t>24. Meat and products containing meat</t>
  </si>
  <si>
    <t>24 a). Rå produkter af hele eller udskårne kødstykker, som er overflademarineret eller krydret</t>
  </si>
  <si>
    <t>24 a). Raw products of whole or cut pieces of meat which are surface marinated or seasoned</t>
  </si>
  <si>
    <t>24 b). Rå eller spiseklare produkter, som indeholder hakket kød</t>
  </si>
  <si>
    <t>24 b). Raw or ready-to-eat products containing minced meat</t>
  </si>
  <si>
    <t>24 c). Spiseklare eller røgede produkter</t>
  </si>
  <si>
    <t>24c). Ready-to-eat or smoked products</t>
  </si>
  <si>
    <t>25. Helt eller delvist vegetabilske produkter med samme anvendelsesområde som fiske- og kødprodukter i fødevaregruppe 22 og 24</t>
  </si>
  <si>
    <t>25. Fully or partially vegetable products with the same application area as fish and meat products in food groups 22 and 24</t>
  </si>
  <si>
    <t>25 a). For skivede pålægsprodukter</t>
  </si>
  <si>
    <t>25 a). For sliced cold cuts</t>
  </si>
  <si>
    <t>25 b). For øvrige produkter i fødevaregruppe 25</t>
  </si>
  <si>
    <t>25 b). For other products in food group 25</t>
  </si>
  <si>
    <t>26. Færdigretter med grøntsager, en proteindel og en kulhydratdel</t>
  </si>
  <si>
    <t>26. Ready meals with vegetables, a protein part and a carbohydrate part</t>
  </si>
  <si>
    <t>27. Færdigretter med grøntsager og eventuelt en proteindel eller en kulhydratdel</t>
  </si>
  <si>
    <t>27. Ready meals with vegetables and possibly a protein part or a carbohydrate part</t>
  </si>
  <si>
    <t>28. Pirogger, pizzaer, forårsruller og andre tærter end desserttærter og lignende produkter</t>
  </si>
  <si>
    <t>28. Pies, pizzas, spring rolls and pies other than dessert pies and similar products</t>
  </si>
  <si>
    <t>29. Smørrebrød, sandwich, wraps og lignende produkter</t>
  </si>
  <si>
    <t>29. Sandwiches, sandwiches, wraps and similar products</t>
  </si>
  <si>
    <t>30. Supper</t>
  </si>
  <si>
    <t>30. Soups</t>
  </si>
  <si>
    <t>31. Dressinger af olie og eddike</t>
  </si>
  <si>
    <t>31. Dressings of oil and vinegar</t>
  </si>
  <si>
    <t>32. Saucer til middagsretter</t>
  </si>
  <si>
    <t>32. Sauces for dinner dishes</t>
  </si>
  <si>
    <t>State group:</t>
  </si>
  <si>
    <t>Montenegro</t>
  </si>
  <si>
    <t>Saint Vincent &amp; the Grenadines</t>
  </si>
  <si>
    <t>Serbia</t>
  </si>
  <si>
    <t>MNE</t>
  </si>
  <si>
    <t>St. Vincent &amp; Grenadinerne</t>
  </si>
  <si>
    <t>Saint Vincent &amp; Grenadinene</t>
  </si>
  <si>
    <t>Serbien</t>
  </si>
  <si>
    <t>Nederlandene (Holland)</t>
  </si>
  <si>
    <t>FAO 1</t>
  </si>
  <si>
    <t>FAO 2</t>
  </si>
  <si>
    <t>FAO 3</t>
  </si>
  <si>
    <t>FAO 4</t>
  </si>
  <si>
    <t>FAO 5</t>
  </si>
  <si>
    <t>FAO 6</t>
  </si>
  <si>
    <t>FAO 7</t>
  </si>
  <si>
    <t>FAO 8</t>
  </si>
  <si>
    <t xml:space="preserve">FAO 18 </t>
  </si>
  <si>
    <t xml:space="preserve">FAO 21 </t>
  </si>
  <si>
    <t>FAO 27</t>
  </si>
  <si>
    <t>FAO 30</t>
  </si>
  <si>
    <t>FAO 34</t>
  </si>
  <si>
    <t>FAO 37</t>
  </si>
  <si>
    <t>FAO 41</t>
  </si>
  <si>
    <t>FAO 48</t>
  </si>
  <si>
    <t>FAO 51</t>
  </si>
  <si>
    <t>FAO 57</t>
  </si>
  <si>
    <t>FAO 58</t>
  </si>
  <si>
    <t>FAO 61</t>
  </si>
  <si>
    <t>FAO 67</t>
  </si>
  <si>
    <t>FAO 71</t>
  </si>
  <si>
    <t>FAO 77</t>
  </si>
  <si>
    <t>FAO 81</t>
  </si>
  <si>
    <t>FAO 87</t>
  </si>
  <si>
    <t>FAO 88</t>
  </si>
  <si>
    <t xml:space="preserve">FAO 21.0 </t>
  </si>
  <si>
    <t>FAO 21.1</t>
  </si>
  <si>
    <t>FAO 21.2</t>
  </si>
  <si>
    <t>FAO 21.4</t>
  </si>
  <si>
    <t>FAO 21.5</t>
  </si>
  <si>
    <t>FAO 21.6</t>
  </si>
  <si>
    <t>FAO 27.1</t>
  </si>
  <si>
    <t>FAO 27.10</t>
  </si>
  <si>
    <t>FAO 27.12</t>
  </si>
  <si>
    <t>FAO 27.14</t>
  </si>
  <si>
    <t>FAO 27.2</t>
  </si>
  <si>
    <t>FAO 27.3</t>
  </si>
  <si>
    <t>FAO 27.4</t>
  </si>
  <si>
    <t>FAO 27.5</t>
  </si>
  <si>
    <t>FAO 27.6</t>
  </si>
  <si>
    <t>FAO 27.7</t>
  </si>
  <si>
    <t>FAO 27.8</t>
  </si>
  <si>
    <t>FAO 27.9</t>
  </si>
  <si>
    <t>FAO 34.1</t>
  </si>
  <si>
    <t>FAO 34.2</t>
  </si>
  <si>
    <t>FAO 34.3</t>
  </si>
  <si>
    <t>FAO 34.4</t>
  </si>
  <si>
    <t>FAO 37.1</t>
  </si>
  <si>
    <t>FAO 37.2</t>
  </si>
  <si>
    <t>FAO 37.3</t>
  </si>
  <si>
    <t>FAO 37.4</t>
  </si>
  <si>
    <t>FAO 41.1</t>
  </si>
  <si>
    <t>FAO 41.2</t>
  </si>
  <si>
    <t>FAO 47.1</t>
  </si>
  <si>
    <t>FAO 47.2</t>
  </si>
  <si>
    <t>FAO 47.A</t>
  </si>
  <si>
    <t>FAO 47.C</t>
  </si>
  <si>
    <t>FAO 47.D</t>
  </si>
  <si>
    <t>FAO 48.1</t>
  </si>
  <si>
    <t>FAO 48.2</t>
  </si>
  <si>
    <t>FAO 48.3</t>
  </si>
  <si>
    <t>FAO 48.4</t>
  </si>
  <si>
    <t>FAO 48.5</t>
  </si>
  <si>
    <t>FAO 48.6</t>
  </si>
  <si>
    <t>FAO 51.1</t>
  </si>
  <si>
    <t>FAO 51.2</t>
  </si>
  <si>
    <t>FAO 51.3</t>
  </si>
  <si>
    <t>FAO 51.4</t>
  </si>
  <si>
    <t>FAO 51.5</t>
  </si>
  <si>
    <t>FAO 51.6</t>
  </si>
  <si>
    <t>FAO 51.7</t>
  </si>
  <si>
    <t>FAO 51.8</t>
  </si>
  <si>
    <t>FAO 57.1</t>
  </si>
  <si>
    <t>FAO 57.2</t>
  </si>
  <si>
    <t>FAO 57.3</t>
  </si>
  <si>
    <t>FAO 57.4</t>
  </si>
  <si>
    <t>FAO 57.5</t>
  </si>
  <si>
    <t>FAO 58.5</t>
  </si>
  <si>
    <t>FAO 58.6</t>
  </si>
  <si>
    <t>FAO 58.7</t>
  </si>
  <si>
    <t>FAO 87.1</t>
  </si>
  <si>
    <t>FAO 88.1</t>
  </si>
  <si>
    <t>FAO 88.2</t>
  </si>
  <si>
    <t>FAO 88.3</t>
  </si>
  <si>
    <t>FAO 21.0.A</t>
  </si>
  <si>
    <t>FAO 21.0.B</t>
  </si>
  <si>
    <t>FAO 21.1.A</t>
  </si>
  <si>
    <t>FAO 21.1.B</t>
  </si>
  <si>
    <t>FAO 21.1.C</t>
  </si>
  <si>
    <t>FAO 21.1.D</t>
  </si>
  <si>
    <t>FAO 21.1.E</t>
  </si>
  <si>
    <t>FAO 21.1.F</t>
  </si>
  <si>
    <t>FAO 21.2.G</t>
  </si>
  <si>
    <t>FAO 21.2.H</t>
  </si>
  <si>
    <t>FAO 21.2.J</t>
  </si>
  <si>
    <t>FAO 21.3.</t>
  </si>
  <si>
    <t>FAO 21.3.K</t>
  </si>
  <si>
    <t>FAO 21.3.L</t>
  </si>
  <si>
    <t>FAO 21.3.M</t>
  </si>
  <si>
    <t>FAO 21.3.N</t>
  </si>
  <si>
    <t>FAO 21.3.O</t>
  </si>
  <si>
    <t>FAO 21.3.P</t>
  </si>
  <si>
    <t>FAO 21.4.R</t>
  </si>
  <si>
    <t>FAO 21.4.S</t>
  </si>
  <si>
    <t>FAO 21.4.t</t>
  </si>
  <si>
    <t>FAO 21.4.v</t>
  </si>
  <si>
    <t>FAO 21.4.w</t>
  </si>
  <si>
    <t>FAO 21.4.X</t>
  </si>
  <si>
    <t>FAO 21.5.Y</t>
  </si>
  <si>
    <t>FAO 21.5.Z</t>
  </si>
  <si>
    <t>FAO 21.6.A</t>
  </si>
  <si>
    <t>FAO 21.6.B</t>
  </si>
  <si>
    <t>FAO 21.6.C</t>
  </si>
  <si>
    <t>FAO 21.6.D</t>
  </si>
  <si>
    <t>FAO 21.6.E</t>
  </si>
  <si>
    <t>FAO 21.6.F</t>
  </si>
  <si>
    <t>FAO 21.6.G</t>
  </si>
  <si>
    <t>FAO 21.6.H</t>
  </si>
  <si>
    <t>FAO 27.1.a</t>
  </si>
  <si>
    <t>FAO 27.1.b</t>
  </si>
  <si>
    <t>FAO 27.10.a</t>
  </si>
  <si>
    <t>FAO 27.10.b</t>
  </si>
  <si>
    <t>FAO 27.12.a</t>
  </si>
  <si>
    <t>FAO 27.12.b</t>
  </si>
  <si>
    <t>FAO 27.12.c</t>
  </si>
  <si>
    <t>FAO 27.14.a</t>
  </si>
  <si>
    <t>FAO 27.14.b</t>
  </si>
  <si>
    <t>FAO 27.2.a</t>
  </si>
  <si>
    <t>FAO 27.2.b</t>
  </si>
  <si>
    <t>FAO 27.3.a</t>
  </si>
  <si>
    <t>FAO 27.3.b,c</t>
  </si>
  <si>
    <t>FAO 27.3.d</t>
  </si>
  <si>
    <t>FAO 27.4.a</t>
  </si>
  <si>
    <t>FAO 27.4.b</t>
  </si>
  <si>
    <t>FAO 27.4.c</t>
  </si>
  <si>
    <t>FAO 27.5.a</t>
  </si>
  <si>
    <t>FAO 27.5.b</t>
  </si>
  <si>
    <t>FAO 27.6.a</t>
  </si>
  <si>
    <t>FAO 27.6.b</t>
  </si>
  <si>
    <t>FAO 27.7.a</t>
  </si>
  <si>
    <t>FAO 27.7.b</t>
  </si>
  <si>
    <t>FAO 27.7.c</t>
  </si>
  <si>
    <t>FAO 27.7.d</t>
  </si>
  <si>
    <t>FAO 27.7.e</t>
  </si>
  <si>
    <t>FAO 27.7.f</t>
  </si>
  <si>
    <t>FAO 27.7.g</t>
  </si>
  <si>
    <t>FAO 27.7.h</t>
  </si>
  <si>
    <t>FAO 27.7.j</t>
  </si>
  <si>
    <t>FAO 27.7.k</t>
  </si>
  <si>
    <t>FAO 27.8.a</t>
  </si>
  <si>
    <t>FAO 27.8.b</t>
  </si>
  <si>
    <t>FAO 27.8.c</t>
  </si>
  <si>
    <t>FAO 27.8.d</t>
  </si>
  <si>
    <t>FAO 27.8.e</t>
  </si>
  <si>
    <t>FAO 27.9.a</t>
  </si>
  <si>
    <t>FAO 27.9.b</t>
  </si>
  <si>
    <t>FAO 34.1.1</t>
  </si>
  <si>
    <t>FAO 34.1.2</t>
  </si>
  <si>
    <t>FAO 34.1.3</t>
  </si>
  <si>
    <t>FAO 34.3.1</t>
  </si>
  <si>
    <t>FAO 34.3.2</t>
  </si>
  <si>
    <t>FAO 34.3.3</t>
  </si>
  <si>
    <t>FAO 34.3.4</t>
  </si>
  <si>
    <t>FAO 34.3.5</t>
  </si>
  <si>
    <t>FAO 34.3.6</t>
  </si>
  <si>
    <t>FAO 34.4.1</t>
  </si>
  <si>
    <t>FAO 34.4.2</t>
  </si>
  <si>
    <t>FAO 37.1.1</t>
  </si>
  <si>
    <t>FAO 37.1.2</t>
  </si>
  <si>
    <t>FAO 37.1.3</t>
  </si>
  <si>
    <t>FAO 37.2.1</t>
  </si>
  <si>
    <t>FAO 37.2.2</t>
  </si>
  <si>
    <t>FAO 37.3.1</t>
  </si>
  <si>
    <t>FAO 37.3.2</t>
  </si>
  <si>
    <t>FAO 37.4.1</t>
  </si>
  <si>
    <t>FAO 37.4.2</t>
  </si>
  <si>
    <t>FAO 37.4.3</t>
  </si>
  <si>
    <t>FAO 41.1.1</t>
  </si>
  <si>
    <t>FAO 41.1.2</t>
  </si>
  <si>
    <t>FAO 41.1.3</t>
  </si>
  <si>
    <t>FAO 41.1.4</t>
  </si>
  <si>
    <t>FAO 41.2.1</t>
  </si>
  <si>
    <t>FAO 41.2.2</t>
  </si>
  <si>
    <t>FAO 41.2.3</t>
  </si>
  <si>
    <t>FAO 41.2.4</t>
  </si>
  <si>
    <t>FAO 41.3.1</t>
  </si>
  <si>
    <t>FAO 41.3.2</t>
  </si>
  <si>
    <t>FAO 41.3.3</t>
  </si>
  <si>
    <t>FAO 47.1.1</t>
  </si>
  <si>
    <t>FAO 47.1.2</t>
  </si>
  <si>
    <t>FAO 47.1.3</t>
  </si>
  <si>
    <t>FAO 47.1.4</t>
  </si>
  <si>
    <t>FAO 47.1.5</t>
  </si>
  <si>
    <t>FAO 47.1.6</t>
  </si>
  <si>
    <t>FAO 47.2.1</t>
  </si>
  <si>
    <t>FAO 47.2.2</t>
  </si>
  <si>
    <t>FAO 47.A.0</t>
  </si>
  <si>
    <t>FAO 47.B.0</t>
  </si>
  <si>
    <t>FAO 47.B.1</t>
  </si>
  <si>
    <t>FAO 47.C.0</t>
  </si>
  <si>
    <t>FAO 47.C.1</t>
  </si>
  <si>
    <t>FAO 47.D.0</t>
  </si>
  <si>
    <t>FAO 47.D.1</t>
  </si>
  <si>
    <t>FAO 58.4.1</t>
  </si>
  <si>
    <t>FAO 58.4.2</t>
  </si>
  <si>
    <t>FAO 58.4.3</t>
  </si>
  <si>
    <t>FAO 58.4.4</t>
  </si>
  <si>
    <t>FAO 58.5.1</t>
  </si>
  <si>
    <t>FAO 58.5.2</t>
  </si>
  <si>
    <t>FAO 87.1.1</t>
  </si>
  <si>
    <t>FAO 87.1.2</t>
  </si>
  <si>
    <t>FAO 87.1.3</t>
  </si>
  <si>
    <t>FAO 87.1.4</t>
  </si>
  <si>
    <t>FAO 87.2.1</t>
  </si>
  <si>
    <t>FAO 87.2.2</t>
  </si>
  <si>
    <t>FAO 87.2.3</t>
  </si>
  <si>
    <t>FAO 87.2.4</t>
  </si>
  <si>
    <t>FAO 87.2.5</t>
  </si>
  <si>
    <t>FAO 87.2.6</t>
  </si>
  <si>
    <t>FAO 87.3.1</t>
  </si>
  <si>
    <t>FAO 87.3.2</t>
  </si>
  <si>
    <t>FAO 87.3.3</t>
  </si>
  <si>
    <t>Afsnit</t>
  </si>
  <si>
    <r>
      <rPr>
        <b/>
        <sz val="11"/>
        <rFont val="Calibri"/>
        <family val="2"/>
        <scheme val="minor"/>
      </rPr>
      <t>Catch area</t>
    </r>
    <r>
      <rPr>
        <sz val="11"/>
        <rFont val="Calibri"/>
        <family val="2"/>
        <scheme val="minor"/>
      </rPr>
      <t xml:space="preserve"> (</t>
    </r>
    <r>
      <rPr>
        <sz val="11"/>
        <color theme="7"/>
        <rFont val="Calibri"/>
        <family val="2"/>
        <scheme val="minor"/>
      </rPr>
      <t>e.g. FAO 27</t>
    </r>
    <r>
      <rPr>
        <sz val="11"/>
        <rFont val="Calibri"/>
        <family val="2"/>
        <scheme val="minor"/>
      </rPr>
      <t>):</t>
    </r>
  </si>
  <si>
    <r>
      <t xml:space="preserve">Sub-area </t>
    </r>
    <r>
      <rPr>
        <sz val="11"/>
        <rFont val="Calibri"/>
        <family val="2"/>
        <scheme val="minor"/>
      </rPr>
      <t>(</t>
    </r>
    <r>
      <rPr>
        <sz val="11"/>
        <color theme="7"/>
        <rFont val="Calibri"/>
        <family val="2"/>
        <scheme val="minor"/>
      </rPr>
      <t>E.g. FAO 27.1</t>
    </r>
    <r>
      <rPr>
        <sz val="11"/>
        <rFont val="Calibri"/>
        <family val="2"/>
        <scheme val="minor"/>
      </rPr>
      <t>)</t>
    </r>
  </si>
  <si>
    <r>
      <t xml:space="preserve">Section </t>
    </r>
    <r>
      <rPr>
        <sz val="11"/>
        <rFont val="Calibri"/>
        <family val="2"/>
        <scheme val="minor"/>
      </rPr>
      <t>(</t>
    </r>
    <r>
      <rPr>
        <sz val="11"/>
        <color theme="7"/>
        <rFont val="Calibri"/>
        <family val="2"/>
        <scheme val="minor"/>
      </rPr>
      <t>e.g. FAO 27.1.a</t>
    </r>
    <r>
      <rPr>
        <sz val="11"/>
        <rFont val="Calibri"/>
        <family val="2"/>
        <scheme val="minor"/>
      </rPr>
      <t>):</t>
    </r>
  </si>
  <si>
    <t>Do the labels collectively cover more than 60% of the surface of the packaging?</t>
  </si>
  <si>
    <t>Primær emballage: 60 % overflade</t>
  </si>
  <si>
    <r>
      <t xml:space="preserve">Origin </t>
    </r>
    <r>
      <rPr>
        <sz val="11"/>
        <rFont val="Calibri"/>
        <family val="2"/>
        <scheme val="minor"/>
      </rPr>
      <t>(</t>
    </r>
    <r>
      <rPr>
        <sz val="11"/>
        <color theme="7"/>
        <rFont val="Calibri"/>
        <family val="2"/>
        <scheme val="minor"/>
      </rPr>
      <t>please state the origin of all primary ingredients as well as the following ingredients: cocoa, soy, palm oil, wood/paper, rubber, beef, coffee, shrimp, tuna, tea, rice, vanilla, hazelnuts, pineapple, avocado, banana, citrus fruits, cotton</t>
    </r>
    <r>
      <rPr>
        <sz val="1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</si>
</sst>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4" tint="0.59999389629810485"/>
      <name val="Calibri"/>
      <family val="2"/>
      <scheme val="minor"/>
    </font>
    <font>
      <sz val="11"/>
      <name val="Calibri"/>
      <family val="2"/>
      <scheme val="minor"/>
    </font>
    <font>
      <b/>
      <sz val="18"/>
      <name val="Tw Cen MT Condensed"/>
      <family val="2"/>
    </font>
    <font>
      <b/>
      <sz val="16"/>
      <name val="Tw Cen MT Condensed"/>
      <family val="2"/>
    </font>
    <font>
      <b/>
      <sz val="11"/>
      <name val="Calibri"/>
      <family val="2"/>
      <scheme val="minor"/>
    </font>
    <font>
      <b/>
      <u/>
      <sz val="11"/>
      <name val="Calibri"/>
      <family val="2"/>
      <scheme val="minor"/>
    </font>
    <font>
      <sz val="8"/>
      <color theme="3" tint="0.249977111117893"/>
      <name val="Calibri Light"/>
      <family val="2"/>
      <scheme val="major"/>
    </font>
    <font>
      <u/>
      <sz val="11"/>
      <color theme="10"/>
      <name val="Calibri"/>
      <family val="2"/>
      <scheme val="minor"/>
    </font>
    <font>
      <b/>
      <u/>
      <sz val="11"/>
      <color theme="1"/>
      <name val="Calibri"/>
      <family val="2"/>
      <scheme val="minor"/>
    </font>
    <font>
      <b/>
      <u/>
      <sz val="16"/>
      <color theme="1"/>
      <name val="Calibri"/>
      <family val="2"/>
      <scheme val="minor"/>
    </font>
    <font>
      <b/>
      <sz val="11"/>
      <color rgb="FFFF0000"/>
      <name val="Calibri"/>
      <family val="2"/>
      <scheme val="minor"/>
    </font>
    <font>
      <sz val="11"/>
      <color rgb="FF000000"/>
      <name val="Calibri"/>
      <family val="2"/>
      <scheme val="minor"/>
    </font>
    <font>
      <b/>
      <sz val="20"/>
      <name val="Calibri"/>
      <family val="2"/>
      <scheme val="minor"/>
    </font>
    <font>
      <sz val="11"/>
      <name val="Calibri"/>
      <family val="2"/>
    </font>
    <font>
      <sz val="24"/>
      <color theme="10"/>
      <name val="Calibri"/>
      <family val="2"/>
      <scheme val="minor"/>
    </font>
    <font>
      <b/>
      <sz val="20"/>
      <color theme="1"/>
      <name val="Calibri"/>
      <family val="2"/>
      <scheme val="minor"/>
    </font>
    <font>
      <u/>
      <sz val="11"/>
      <name val="Calibri"/>
      <family val="2"/>
      <scheme val="minor"/>
    </font>
    <font>
      <sz val="11"/>
      <color theme="7"/>
      <name val="Calibri"/>
      <family val="2"/>
      <scheme val="minor"/>
    </font>
    <font>
      <sz val="8"/>
      <name val="Calibri"/>
      <family val="2"/>
      <scheme val="minor"/>
    </font>
    <font>
      <b/>
      <sz val="11"/>
      <color theme="1"/>
      <name val="Calibri"/>
      <family val="2"/>
      <scheme val="minor"/>
    </font>
    <font>
      <sz val="11"/>
      <color theme="1"/>
      <name val="Calibri"/>
      <family val="2"/>
    </font>
    <font>
      <sz val="11"/>
      <color rgb="FFFF0000"/>
      <name val="Calibri"/>
      <family val="2"/>
      <scheme val="minor"/>
    </font>
    <font>
      <b/>
      <sz val="14"/>
      <color theme="1"/>
      <name val="Calibri"/>
      <family val="2"/>
      <scheme val="minor"/>
    </font>
    <font>
      <sz val="20"/>
      <color theme="1"/>
      <name val="Calibri"/>
      <family val="2"/>
      <scheme val="minor"/>
    </font>
    <font>
      <b/>
      <sz val="24"/>
      <color theme="7"/>
      <name val="Calibri"/>
      <family val="2"/>
      <scheme val="minor"/>
    </font>
    <font>
      <sz val="11"/>
      <color theme="1"/>
      <name val="Calibri"/>
      <family val="2"/>
      <scheme val="minor"/>
    </font>
    <font>
      <sz val="20"/>
      <name val="Calibri"/>
      <family val="2"/>
      <scheme val="minor"/>
    </font>
    <font>
      <vertAlign val="subscript"/>
      <sz val="11"/>
      <name val="Calibri"/>
      <family val="2"/>
      <scheme val="minor"/>
    </font>
    <font>
      <b/>
      <u/>
      <sz val="14"/>
      <name val="Calibri"/>
      <family val="2"/>
      <scheme val="minor"/>
    </font>
    <font>
      <b/>
      <sz val="11"/>
      <color theme="1"/>
      <name val="Calibri"/>
      <family val="2"/>
    </font>
    <font>
      <sz val="10"/>
      <color theme="1"/>
      <name val="Calibri"/>
      <family val="2"/>
      <scheme val="minor"/>
    </font>
    <font>
      <sz val="9"/>
      <color indexed="81"/>
      <name val="Tahoma"/>
      <family val="2"/>
    </font>
    <font>
      <b/>
      <u/>
      <sz val="18"/>
      <name val="Tw Cen MT Condensed"/>
      <family val="2"/>
    </font>
  </fonts>
  <fills count="30">
    <fill>
      <patternFill patternType="none"/>
    </fill>
    <fill>
      <patternFill patternType="gray125"/>
    </fill>
    <fill>
      <patternFill patternType="solid">
        <fgColor theme="4" tint="0.59999389629810485"/>
        <bgColor indexed="64"/>
      </patternFill>
    </fill>
    <fill>
      <patternFill patternType="solid">
        <fgColor theme="9"/>
        <bgColor indexed="64"/>
      </patternFill>
    </fill>
    <fill>
      <patternFill patternType="solid">
        <fgColor theme="0"/>
        <bgColor indexed="64"/>
      </patternFill>
    </fill>
    <fill>
      <patternFill patternType="gray0625">
        <bgColor theme="0"/>
      </patternFill>
    </fill>
    <fill>
      <patternFill patternType="solid">
        <fgColor theme="2"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bgColor indexed="64"/>
      </patternFill>
    </fill>
    <fill>
      <patternFill patternType="solid">
        <fgColor rgb="FFFFC000"/>
        <bgColor indexed="64"/>
      </patternFill>
    </fill>
    <fill>
      <patternFill patternType="solid">
        <fgColor theme="8" tint="0.39997558519241921"/>
        <bgColor indexed="64"/>
      </patternFill>
    </fill>
    <fill>
      <patternFill patternType="solid">
        <fgColor rgb="FF00B0F0"/>
        <bgColor indexed="64"/>
      </patternFill>
    </fill>
    <fill>
      <patternFill patternType="solid">
        <fgColor theme="2" tint="-0.499984740745262"/>
        <bgColor indexed="64"/>
      </patternFill>
    </fill>
    <fill>
      <patternFill patternType="solid">
        <fgColor theme="0" tint="-0.34998626667073579"/>
        <bgColor indexed="64"/>
      </patternFill>
    </fill>
    <fill>
      <patternFill patternType="solid">
        <fgColor rgb="FF7030A0"/>
        <bgColor indexed="64"/>
      </patternFill>
    </fill>
    <fill>
      <patternFill patternType="solid">
        <fgColor rgb="FFC00000"/>
        <bgColor indexed="64"/>
      </patternFill>
    </fill>
    <fill>
      <patternFill patternType="solid">
        <fgColor rgb="FF92D050"/>
        <bgColor indexed="64"/>
      </patternFill>
    </fill>
    <fill>
      <patternFill patternType="solid">
        <fgColor rgb="FF3399FF"/>
        <bgColor indexed="64"/>
      </patternFill>
    </fill>
    <fill>
      <patternFill patternType="solid">
        <fgColor rgb="FFCC9900"/>
        <bgColor indexed="64"/>
      </patternFill>
    </fill>
    <fill>
      <patternFill patternType="solid">
        <fgColor rgb="FFCC99FF"/>
        <bgColor indexed="64"/>
      </patternFill>
    </fill>
    <fill>
      <patternFill patternType="solid">
        <fgColor rgb="FFFFCCFF"/>
        <bgColor indexed="64"/>
      </patternFill>
    </fill>
    <fill>
      <patternFill patternType="solid">
        <fgColor theme="8" tint="0.59999389629810485"/>
        <bgColor indexed="64"/>
      </patternFill>
    </fill>
    <fill>
      <patternFill patternType="solid">
        <fgColor rgb="FF00B050"/>
        <bgColor indexed="64"/>
      </patternFill>
    </fill>
    <fill>
      <patternFill patternType="solid">
        <fgColor theme="1"/>
        <bgColor indexed="64"/>
      </patternFill>
    </fill>
    <fill>
      <patternFill patternType="solid">
        <fgColor theme="6" tint="0.59999389629810485"/>
        <bgColor indexed="64"/>
      </patternFill>
    </fill>
    <fill>
      <patternFill patternType="solid">
        <fgColor theme="5" tint="0.59996337778862885"/>
        <bgColor indexed="64"/>
      </patternFill>
    </fill>
    <fill>
      <patternFill patternType="solid">
        <fgColor theme="4" tint="0.79998168889431442"/>
        <bgColor theme="4" tint="0.79998168889431442"/>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theme="0"/>
      </right>
      <top/>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bottom/>
      <diagonal/>
    </border>
    <border>
      <left/>
      <right/>
      <top style="thin">
        <color indexed="64"/>
      </top>
      <bottom style="medium">
        <color theme="5" tint="0.79998168889431442"/>
      </bottom>
      <diagonal/>
    </border>
    <border>
      <left/>
      <right style="medium">
        <color theme="5" tint="0.79998168889431442"/>
      </right>
      <top/>
      <bottom/>
      <diagonal/>
    </border>
    <border>
      <left style="medium">
        <color theme="5" tint="0.79998168889431442"/>
      </left>
      <right/>
      <top style="medium">
        <color theme="5" tint="0.79998168889431442"/>
      </top>
      <bottom style="medium">
        <color theme="5" tint="0.39997558519241921"/>
      </bottom>
      <diagonal/>
    </border>
    <border>
      <left/>
      <right/>
      <top style="medium">
        <color theme="5" tint="0.79998168889431442"/>
      </top>
      <bottom style="medium">
        <color theme="5" tint="0.39997558519241921"/>
      </bottom>
      <diagonal/>
    </border>
    <border>
      <left/>
      <right style="medium">
        <color theme="5" tint="0.39997558519241921"/>
      </right>
      <top style="medium">
        <color theme="5" tint="0.79998168889431442"/>
      </top>
      <bottom style="medium">
        <color theme="5" tint="0.39997558519241921"/>
      </bottom>
      <diagonal/>
    </border>
    <border>
      <left style="medium">
        <color theme="5" tint="0.39997558519241921"/>
      </left>
      <right style="thin">
        <color indexed="64"/>
      </right>
      <top/>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s>
  <cellStyleXfs count="3">
    <xf numFmtId="0" fontId="0" fillId="0" borderId="0"/>
    <xf numFmtId="0" fontId="8" fillId="0" borderId="0" applyNumberFormat="0" applyFill="0" applyBorder="0" applyAlignment="0" applyProtection="0"/>
    <xf numFmtId="9" fontId="26" fillId="0" borderId="0" applyFont="0" applyFill="0" applyBorder="0" applyAlignment="0" applyProtection="0"/>
  </cellStyleXfs>
  <cellXfs count="320">
    <xf numFmtId="0" fontId="0" fillId="0" borderId="0" xfId="0"/>
    <xf numFmtId="0" fontId="1" fillId="2" borderId="0" xfId="0" applyFont="1" applyFill="1"/>
    <xf numFmtId="0" fontId="1" fillId="3" borderId="4" xfId="0" applyFont="1" applyFill="1" applyBorder="1"/>
    <xf numFmtId="0" fontId="1" fillId="3" borderId="2" xfId="0" applyFont="1" applyFill="1" applyBorder="1"/>
    <xf numFmtId="0" fontId="1" fillId="3" borderId="3" xfId="0" applyFont="1" applyFill="1" applyBorder="1"/>
    <xf numFmtId="0" fontId="2" fillId="4" borderId="2" xfId="0" applyFont="1" applyFill="1" applyBorder="1"/>
    <xf numFmtId="0" fontId="2" fillId="4" borderId="0" xfId="0" applyFont="1" applyFill="1"/>
    <xf numFmtId="0" fontId="2" fillId="4" borderId="3" xfId="0" applyFont="1" applyFill="1" applyBorder="1"/>
    <xf numFmtId="0" fontId="3" fillId="4" borderId="0" xfId="0" applyFont="1" applyFill="1"/>
    <xf numFmtId="0" fontId="4" fillId="4" borderId="0" xfId="0" applyFont="1" applyFill="1"/>
    <xf numFmtId="0" fontId="6" fillId="4" borderId="0" xfId="0" applyFont="1" applyFill="1"/>
    <xf numFmtId="0" fontId="7" fillId="3" borderId="4" xfId="0" applyFont="1" applyFill="1" applyBorder="1" applyAlignment="1">
      <alignment vertical="center" wrapText="1"/>
    </xf>
    <xf numFmtId="0" fontId="6" fillId="4" borderId="5" xfId="0" applyFont="1" applyFill="1" applyBorder="1"/>
    <xf numFmtId="0" fontId="2" fillId="4" borderId="1" xfId="0" applyFont="1" applyFill="1" applyBorder="1"/>
    <xf numFmtId="0" fontId="9" fillId="0" borderId="0" xfId="0" applyFont="1"/>
    <xf numFmtId="0" fontId="10" fillId="0" borderId="0" xfId="0" applyFont="1"/>
    <xf numFmtId="0" fontId="12" fillId="0" borderId="0" xfId="0" applyFont="1"/>
    <xf numFmtId="0" fontId="5" fillId="4" borderId="1" xfId="0" applyFont="1" applyFill="1" applyBorder="1"/>
    <xf numFmtId="0" fontId="2" fillId="3" borderId="4" xfId="0" applyFont="1" applyFill="1" applyBorder="1"/>
    <xf numFmtId="0" fontId="1" fillId="3" borderId="12" xfId="0" applyFont="1" applyFill="1" applyBorder="1"/>
    <xf numFmtId="0" fontId="2" fillId="4" borderId="11" xfId="0" applyFont="1" applyFill="1" applyBorder="1"/>
    <xf numFmtId="0" fontId="2" fillId="4" borderId="4" xfId="0" applyFont="1" applyFill="1" applyBorder="1"/>
    <xf numFmtId="0" fontId="2" fillId="4" borderId="12" xfId="0" applyFont="1" applyFill="1" applyBorder="1"/>
    <xf numFmtId="0" fontId="2" fillId="6" borderId="1" xfId="0" applyFont="1" applyFill="1" applyBorder="1" applyProtection="1">
      <protection locked="0"/>
    </xf>
    <xf numFmtId="0" fontId="2" fillId="4" borderId="0" xfId="0" applyFont="1" applyFill="1" applyAlignment="1">
      <alignment wrapText="1"/>
    </xf>
    <xf numFmtId="0" fontId="5" fillId="4" borderId="0" xfId="0" applyFont="1" applyFill="1" applyAlignment="1" applyProtection="1">
      <alignment horizontal="left" vertical="top"/>
      <protection locked="0"/>
    </xf>
    <xf numFmtId="0" fontId="17" fillId="4" borderId="0" xfId="0" applyFont="1" applyFill="1"/>
    <xf numFmtId="0" fontId="2" fillId="4" borderId="0" xfId="0" applyFont="1" applyFill="1" applyAlignment="1">
      <alignment horizontal="left" vertical="top"/>
    </xf>
    <xf numFmtId="0" fontId="6" fillId="4" borderId="0" xfId="0" applyFont="1" applyFill="1" applyAlignment="1">
      <alignment vertical="top"/>
    </xf>
    <xf numFmtId="0" fontId="2" fillId="4" borderId="1" xfId="0" applyFont="1" applyFill="1" applyBorder="1" applyAlignment="1">
      <alignment vertical="top"/>
    </xf>
    <xf numFmtId="0" fontId="0" fillId="3" borderId="4" xfId="0" applyFill="1" applyBorder="1"/>
    <xf numFmtId="0" fontId="0" fillId="3" borderId="12" xfId="0" applyFill="1" applyBorder="1"/>
    <xf numFmtId="0" fontId="0" fillId="2" borderId="0" xfId="0" applyFill="1"/>
    <xf numFmtId="0" fontId="15" fillId="4" borderId="0" xfId="1" applyFont="1" applyFill="1" applyBorder="1" applyAlignment="1">
      <alignment vertical="center"/>
    </xf>
    <xf numFmtId="0" fontId="5" fillId="4" borderId="0" xfId="0" applyFont="1" applyFill="1"/>
    <xf numFmtId="0" fontId="6" fillId="4" borderId="4" xfId="0" applyFont="1" applyFill="1" applyBorder="1"/>
    <xf numFmtId="0" fontId="5" fillId="6" borderId="1" xfId="0" applyFont="1" applyFill="1" applyBorder="1" applyAlignment="1" applyProtection="1">
      <alignment wrapText="1"/>
      <protection locked="0"/>
    </xf>
    <xf numFmtId="0" fontId="0" fillId="0" borderId="1" xfId="0" applyBorder="1"/>
    <xf numFmtId="0" fontId="0" fillId="3" borderId="3" xfId="0" applyFill="1" applyBorder="1"/>
    <xf numFmtId="0" fontId="0" fillId="4" borderId="11" xfId="0" applyFill="1" applyBorder="1"/>
    <xf numFmtId="0" fontId="0" fillId="4" borderId="4" xfId="0" applyFill="1" applyBorder="1"/>
    <xf numFmtId="0" fontId="0" fillId="4" borderId="12" xfId="0" applyFill="1" applyBorder="1"/>
    <xf numFmtId="0" fontId="0" fillId="2" borderId="2" xfId="0" applyFill="1" applyBorder="1"/>
    <xf numFmtId="0" fontId="21" fillId="0" borderId="0" xfId="0" applyFont="1"/>
    <xf numFmtId="0" fontId="5" fillId="4" borderId="1" xfId="0" applyFont="1" applyFill="1" applyBorder="1" applyAlignment="1">
      <alignment vertical="top"/>
    </xf>
    <xf numFmtId="0" fontId="2" fillId="4" borderId="0" xfId="0" applyFont="1" applyFill="1" applyAlignment="1">
      <alignment horizontal="left" vertical="top" wrapText="1"/>
    </xf>
    <xf numFmtId="0" fontId="2" fillId="4" borderId="18" xfId="0" applyFont="1" applyFill="1" applyBorder="1"/>
    <xf numFmtId="0" fontId="0" fillId="4" borderId="0" xfId="0" applyFill="1"/>
    <xf numFmtId="0" fontId="20" fillId="0" borderId="1" xfId="0" applyFont="1" applyBorder="1"/>
    <xf numFmtId="0" fontId="1" fillId="3" borderId="11" xfId="0" applyFont="1" applyFill="1" applyBorder="1"/>
    <xf numFmtId="0" fontId="2" fillId="3" borderId="9" xfId="0" applyFont="1" applyFill="1" applyBorder="1"/>
    <xf numFmtId="0" fontId="5" fillId="4" borderId="16" xfId="0" applyFont="1" applyFill="1" applyBorder="1"/>
    <xf numFmtId="0" fontId="2" fillId="4" borderId="17" xfId="0" applyFont="1" applyFill="1" applyBorder="1"/>
    <xf numFmtId="0" fontId="5" fillId="4" borderId="1" xfId="0" applyFont="1" applyFill="1" applyBorder="1" applyAlignment="1">
      <alignment wrapText="1"/>
    </xf>
    <xf numFmtId="0" fontId="2" fillId="4" borderId="1" xfId="0" applyFont="1" applyFill="1" applyBorder="1" applyAlignment="1" applyProtection="1">
      <alignment wrapText="1"/>
      <protection locked="0"/>
    </xf>
    <xf numFmtId="0" fontId="5" fillId="6" borderId="1" xfId="0" applyFont="1" applyFill="1" applyBorder="1" applyProtection="1">
      <protection locked="0"/>
    </xf>
    <xf numFmtId="0" fontId="2" fillId="4" borderId="4" xfId="0" applyFont="1" applyFill="1" applyBorder="1" applyProtection="1">
      <protection locked="0"/>
    </xf>
    <xf numFmtId="0" fontId="2" fillId="4" borderId="1" xfId="0" applyFont="1" applyFill="1" applyBorder="1" applyAlignment="1">
      <alignment horizontal="left" vertical="top" wrapText="1"/>
    </xf>
    <xf numFmtId="0" fontId="7" fillId="3" borderId="4" xfId="0" applyFont="1" applyFill="1" applyBorder="1" applyAlignment="1">
      <alignment horizontal="left" vertical="center" wrapText="1"/>
    </xf>
    <xf numFmtId="0" fontId="20" fillId="4" borderId="14" xfId="0" applyFont="1" applyFill="1" applyBorder="1" applyAlignment="1">
      <alignment horizontal="right"/>
    </xf>
    <xf numFmtId="0" fontId="20" fillId="4" borderId="0" xfId="0" applyFont="1" applyFill="1" applyAlignment="1">
      <alignment horizontal="right"/>
    </xf>
    <xf numFmtId="0" fontId="20" fillId="4" borderId="0" xfId="0" applyFont="1" applyFill="1"/>
    <xf numFmtId="0" fontId="20" fillId="4" borderId="0" xfId="0" applyFont="1" applyFill="1" applyAlignment="1">
      <alignment horizontal="left"/>
    </xf>
    <xf numFmtId="0" fontId="2" fillId="4" borderId="19" xfId="0" applyFont="1" applyFill="1" applyBorder="1"/>
    <xf numFmtId="9" fontId="27" fillId="4" borderId="1" xfId="2" applyFont="1" applyFill="1" applyBorder="1" applyAlignment="1" applyProtection="1">
      <alignment horizontal="center"/>
      <protection hidden="1"/>
    </xf>
    <xf numFmtId="0" fontId="5" fillId="6" borderId="1" xfId="0" applyFont="1" applyFill="1" applyBorder="1"/>
    <xf numFmtId="0" fontId="0" fillId="4" borderId="1" xfId="0" applyFill="1" applyBorder="1"/>
    <xf numFmtId="0" fontId="20" fillId="4" borderId="1" xfId="0" applyFont="1" applyFill="1" applyBorder="1"/>
    <xf numFmtId="0" fontId="0" fillId="0" borderId="0" xfId="0" applyAlignment="1">
      <alignment horizontal="left"/>
    </xf>
    <xf numFmtId="0" fontId="0" fillId="0" borderId="13" xfId="0" applyBorder="1"/>
    <xf numFmtId="0" fontId="0" fillId="0" borderId="14" xfId="0" applyBorder="1"/>
    <xf numFmtId="0" fontId="0" fillId="0" borderId="15" xfId="0" applyBorder="1"/>
    <xf numFmtId="0" fontId="0" fillId="0" borderId="2" xfId="0" applyBorder="1"/>
    <xf numFmtId="0" fontId="0" fillId="0" borderId="3" xfId="0" applyBorder="1"/>
    <xf numFmtId="0" fontId="0" fillId="0" borderId="11" xfId="0" applyBorder="1"/>
    <xf numFmtId="0" fontId="0" fillId="0" borderId="4" xfId="0" applyBorder="1"/>
    <xf numFmtId="0" fontId="0" fillId="0" borderId="12" xfId="0" applyBorder="1"/>
    <xf numFmtId="0" fontId="0" fillId="0" borderId="14" xfId="0" applyBorder="1" applyAlignment="1">
      <alignment horizontal="right"/>
    </xf>
    <xf numFmtId="0" fontId="0" fillId="0" borderId="15" xfId="0" applyBorder="1" applyAlignment="1">
      <alignment horizontal="right"/>
    </xf>
    <xf numFmtId="0" fontId="0" fillId="0" borderId="0" xfId="0" applyProtection="1">
      <protection hidden="1"/>
    </xf>
    <xf numFmtId="0" fontId="13" fillId="3" borderId="0" xfId="0" applyFont="1" applyFill="1" applyAlignment="1" applyProtection="1">
      <alignment horizontal="centerContinuous"/>
      <protection hidden="1"/>
    </xf>
    <xf numFmtId="0" fontId="2" fillId="3" borderId="0" xfId="0" applyFont="1" applyFill="1" applyAlignment="1" applyProtection="1">
      <alignment horizontal="centerContinuous"/>
      <protection hidden="1"/>
    </xf>
    <xf numFmtId="0" fontId="16" fillId="7" borderId="0" xfId="0" applyFont="1" applyFill="1" applyAlignment="1" applyProtection="1">
      <alignment horizontal="centerContinuous"/>
      <protection hidden="1"/>
    </xf>
    <xf numFmtId="0" fontId="0" fillId="7" borderId="0" xfId="0" applyFill="1" applyAlignment="1" applyProtection="1">
      <alignment horizontal="centerContinuous"/>
      <protection hidden="1"/>
    </xf>
    <xf numFmtId="0" fontId="16" fillId="8" borderId="0" xfId="0" applyFont="1" applyFill="1" applyAlignment="1" applyProtection="1">
      <alignment horizontal="centerContinuous"/>
      <protection hidden="1"/>
    </xf>
    <xf numFmtId="0" fontId="0" fillId="8" borderId="0" xfId="0" applyFill="1" applyAlignment="1" applyProtection="1">
      <alignment horizontal="centerContinuous"/>
      <protection hidden="1"/>
    </xf>
    <xf numFmtId="0" fontId="16" fillId="11" borderId="0" xfId="0" applyFont="1" applyFill="1" applyAlignment="1" applyProtection="1">
      <alignment horizontal="centerContinuous"/>
      <protection hidden="1"/>
    </xf>
    <xf numFmtId="0" fontId="0" fillId="11" borderId="0" xfId="0" applyFill="1" applyAlignment="1" applyProtection="1">
      <alignment horizontal="centerContinuous"/>
      <protection hidden="1"/>
    </xf>
    <xf numFmtId="0" fontId="16" fillId="10" borderId="0" xfId="0" applyFont="1" applyFill="1" applyAlignment="1" applyProtection="1">
      <alignment horizontal="centerContinuous"/>
      <protection hidden="1"/>
    </xf>
    <xf numFmtId="0" fontId="0" fillId="10" borderId="0" xfId="0" applyFill="1" applyAlignment="1" applyProtection="1">
      <alignment horizontal="centerContinuous"/>
      <protection hidden="1"/>
    </xf>
    <xf numFmtId="0" fontId="0" fillId="3" borderId="0" xfId="0" applyFill="1" applyAlignment="1" applyProtection="1">
      <alignment horizontal="centerContinuous"/>
      <protection hidden="1"/>
    </xf>
    <xf numFmtId="0" fontId="0" fillId="3" borderId="0" xfId="0" applyFill="1" applyProtection="1">
      <protection hidden="1"/>
    </xf>
    <xf numFmtId="0" fontId="16" fillId="12" borderId="0" xfId="0" applyFont="1" applyFill="1" applyAlignment="1" applyProtection="1">
      <alignment horizontal="centerContinuous"/>
      <protection hidden="1"/>
    </xf>
    <xf numFmtId="0" fontId="0" fillId="12" borderId="0" xfId="0" applyFill="1" applyAlignment="1" applyProtection="1">
      <alignment horizontal="centerContinuous"/>
      <protection hidden="1"/>
    </xf>
    <xf numFmtId="0" fontId="16" fillId="13" borderId="0" xfId="0" applyFont="1" applyFill="1" applyAlignment="1" applyProtection="1">
      <alignment horizontal="centerContinuous"/>
      <protection hidden="1"/>
    </xf>
    <xf numFmtId="0" fontId="0" fillId="13" borderId="0" xfId="0" applyFill="1" applyAlignment="1" applyProtection="1">
      <alignment horizontal="centerContinuous"/>
      <protection hidden="1"/>
    </xf>
    <xf numFmtId="0" fontId="16" fillId="14" borderId="0" xfId="0" applyFont="1" applyFill="1" applyAlignment="1" applyProtection="1">
      <alignment horizontal="centerContinuous"/>
      <protection hidden="1"/>
    </xf>
    <xf numFmtId="0" fontId="0" fillId="14" borderId="0" xfId="0" applyFill="1" applyAlignment="1" applyProtection="1">
      <alignment horizontal="centerContinuous"/>
      <protection hidden="1"/>
    </xf>
    <xf numFmtId="0" fontId="23" fillId="15" borderId="0" xfId="0" applyFont="1" applyFill="1" applyAlignment="1" applyProtection="1">
      <alignment horizontal="centerContinuous"/>
      <protection hidden="1"/>
    </xf>
    <xf numFmtId="0" fontId="0" fillId="15" borderId="0" xfId="0" applyFill="1" applyAlignment="1" applyProtection="1">
      <alignment horizontal="centerContinuous"/>
      <protection hidden="1"/>
    </xf>
    <xf numFmtId="0" fontId="16" fillId="17" borderId="0" xfId="0" applyFont="1" applyFill="1" applyAlignment="1" applyProtection="1">
      <alignment horizontal="centerContinuous"/>
      <protection hidden="1"/>
    </xf>
    <xf numFmtId="0" fontId="0" fillId="17" borderId="0" xfId="0" applyFill="1" applyAlignment="1" applyProtection="1">
      <alignment horizontal="centerContinuous"/>
      <protection hidden="1"/>
    </xf>
    <xf numFmtId="0" fontId="16" fillId="16" borderId="0" xfId="0" applyFont="1" applyFill="1" applyAlignment="1" applyProtection="1">
      <alignment horizontal="centerContinuous"/>
      <protection hidden="1"/>
    </xf>
    <xf numFmtId="0" fontId="0" fillId="16" borderId="0" xfId="0" applyFill="1" applyAlignment="1" applyProtection="1">
      <alignment horizontal="centerContinuous"/>
      <protection hidden="1"/>
    </xf>
    <xf numFmtId="0" fontId="13" fillId="18" borderId="0" xfId="0" applyFont="1" applyFill="1" applyAlignment="1" applyProtection="1">
      <alignment horizontal="centerContinuous"/>
      <protection hidden="1"/>
    </xf>
    <xf numFmtId="0" fontId="22" fillId="18" borderId="0" xfId="0" applyFont="1" applyFill="1" applyAlignment="1" applyProtection="1">
      <alignment horizontal="centerContinuous"/>
      <protection hidden="1"/>
    </xf>
    <xf numFmtId="0" fontId="16" fillId="19" borderId="0" xfId="0" applyFont="1" applyFill="1" applyAlignment="1" applyProtection="1">
      <alignment horizontal="centerContinuous"/>
      <protection hidden="1"/>
    </xf>
    <xf numFmtId="0" fontId="0" fillId="19" borderId="0" xfId="0" applyFill="1" applyAlignment="1" applyProtection="1">
      <alignment horizontal="centerContinuous"/>
      <protection hidden="1"/>
    </xf>
    <xf numFmtId="0" fontId="16" fillId="4" borderId="0" xfId="0" applyFont="1" applyFill="1" applyAlignment="1" applyProtection="1">
      <alignment horizontal="centerContinuous"/>
      <protection hidden="1"/>
    </xf>
    <xf numFmtId="0" fontId="24" fillId="4" borderId="0" xfId="0" applyFont="1" applyFill="1" applyAlignment="1" applyProtection="1">
      <alignment horizontal="centerContinuous"/>
      <protection hidden="1"/>
    </xf>
    <xf numFmtId="0" fontId="0" fillId="4" borderId="0" xfId="0" applyFill="1" applyAlignment="1" applyProtection="1">
      <alignment horizontal="centerContinuous"/>
      <protection hidden="1"/>
    </xf>
    <xf numFmtId="0" fontId="2" fillId="4" borderId="0" xfId="0" applyFont="1" applyFill="1" applyAlignment="1" applyProtection="1">
      <alignment horizontal="centerContinuous"/>
      <protection hidden="1"/>
    </xf>
    <xf numFmtId="0" fontId="13" fillId="9" borderId="0" xfId="0" applyFont="1" applyFill="1" applyAlignment="1" applyProtection="1">
      <alignment horizontal="centerContinuous"/>
      <protection hidden="1"/>
    </xf>
    <xf numFmtId="0" fontId="13" fillId="20" borderId="0" xfId="0" applyFont="1" applyFill="1" applyAlignment="1" applyProtection="1">
      <alignment horizontal="centerContinuous"/>
      <protection hidden="1"/>
    </xf>
    <xf numFmtId="0" fontId="2" fillId="20" borderId="0" xfId="0" applyFont="1" applyFill="1" applyAlignment="1" applyProtection="1">
      <alignment horizontal="centerContinuous"/>
      <protection hidden="1"/>
    </xf>
    <xf numFmtId="0" fontId="13" fillId="21" borderId="0" xfId="0" applyFont="1" applyFill="1" applyAlignment="1" applyProtection="1">
      <alignment horizontal="centerContinuous"/>
      <protection hidden="1"/>
    </xf>
    <xf numFmtId="0" fontId="0" fillId="21" borderId="0" xfId="0" applyFill="1" applyAlignment="1" applyProtection="1">
      <alignment horizontal="centerContinuous"/>
      <protection hidden="1"/>
    </xf>
    <xf numFmtId="0" fontId="16" fillId="22" borderId="0" xfId="0" applyFont="1" applyFill="1" applyAlignment="1" applyProtection="1">
      <alignment horizontal="centerContinuous"/>
      <protection hidden="1"/>
    </xf>
    <xf numFmtId="0" fontId="0" fillId="22" borderId="0" xfId="0" applyFill="1" applyAlignment="1" applyProtection="1">
      <alignment horizontal="centerContinuous"/>
      <protection hidden="1"/>
    </xf>
    <xf numFmtId="0" fontId="16" fillId="23" borderId="0" xfId="0" applyFont="1" applyFill="1" applyAlignment="1" applyProtection="1">
      <alignment horizontal="centerContinuous"/>
      <protection hidden="1"/>
    </xf>
    <xf numFmtId="0" fontId="0" fillId="23" borderId="0" xfId="0" applyFill="1" applyAlignment="1" applyProtection="1">
      <alignment horizontal="centerContinuous"/>
      <protection hidden="1"/>
    </xf>
    <xf numFmtId="9" fontId="0" fillId="0" borderId="0" xfId="2" applyFont="1" applyProtection="1">
      <protection hidden="1"/>
    </xf>
    <xf numFmtId="0" fontId="2" fillId="4" borderId="20" xfId="0" applyFont="1" applyFill="1" applyBorder="1"/>
    <xf numFmtId="0" fontId="2" fillId="4" borderId="22" xfId="0" applyFont="1" applyFill="1" applyBorder="1"/>
    <xf numFmtId="0" fontId="5" fillId="4" borderId="25" xfId="0" applyFont="1" applyFill="1" applyBorder="1"/>
    <xf numFmtId="0" fontId="2" fillId="4" borderId="26" xfId="0" applyFont="1" applyFill="1" applyBorder="1"/>
    <xf numFmtId="0" fontId="2" fillId="4" borderId="27" xfId="0" applyFont="1" applyFill="1" applyBorder="1"/>
    <xf numFmtId="0" fontId="2" fillId="4" borderId="1" xfId="0" applyFont="1" applyFill="1" applyBorder="1" applyAlignment="1">
      <alignment wrapText="1"/>
    </xf>
    <xf numFmtId="0" fontId="2" fillId="6" borderId="1" xfId="0" applyFont="1" applyFill="1" applyBorder="1"/>
    <xf numFmtId="0" fontId="5" fillId="4" borderId="4" xfId="0" applyFont="1" applyFill="1" applyBorder="1"/>
    <xf numFmtId="0" fontId="2" fillId="4" borderId="16" xfId="0" applyFont="1" applyFill="1" applyBorder="1" applyAlignment="1">
      <alignment horizontal="left" wrapText="1"/>
    </xf>
    <xf numFmtId="0" fontId="0" fillId="0" borderId="0" xfId="0" quotePrefix="1"/>
    <xf numFmtId="0" fontId="2" fillId="4" borderId="15" xfId="0" applyFont="1" applyFill="1" applyBorder="1" applyAlignment="1">
      <alignment horizontal="left" wrapText="1"/>
    </xf>
    <xf numFmtId="0" fontId="29" fillId="4" borderId="0" xfId="0" applyFont="1" applyFill="1"/>
    <xf numFmtId="0" fontId="0" fillId="26" borderId="0" xfId="0" applyFill="1" applyProtection="1">
      <protection hidden="1"/>
    </xf>
    <xf numFmtId="0" fontId="31" fillId="0" borderId="0" xfId="0" applyFont="1" applyAlignment="1" applyProtection="1">
      <alignment horizontal="left"/>
      <protection hidden="1"/>
    </xf>
    <xf numFmtId="0" fontId="31" fillId="0" borderId="0" xfId="0" applyFont="1" applyAlignment="1">
      <alignment horizontal="left"/>
    </xf>
    <xf numFmtId="0" fontId="31" fillId="0" borderId="4" xfId="0" applyFont="1" applyBorder="1" applyAlignment="1" applyProtection="1">
      <alignment horizontal="left"/>
      <protection hidden="1"/>
    </xf>
    <xf numFmtId="0" fontId="31" fillId="0" borderId="4" xfId="0" applyFont="1" applyBorder="1" applyAlignment="1">
      <alignment horizontal="left"/>
    </xf>
    <xf numFmtId="0" fontId="20" fillId="27" borderId="4" xfId="0" applyFont="1" applyFill="1" applyBorder="1" applyAlignment="1" applyProtection="1">
      <alignment horizontal="left"/>
      <protection hidden="1"/>
    </xf>
    <xf numFmtId="0" fontId="20" fillId="27" borderId="4" xfId="0" applyFont="1" applyFill="1" applyBorder="1" applyAlignment="1">
      <alignment horizontal="left"/>
    </xf>
    <xf numFmtId="0" fontId="2" fillId="6" borderId="1" xfId="0" applyFont="1" applyFill="1" applyBorder="1" applyAlignment="1" applyProtection="1">
      <alignment wrapText="1"/>
      <protection locked="0"/>
    </xf>
    <xf numFmtId="9" fontId="22" fillId="4" borderId="1" xfId="2" applyFont="1" applyFill="1" applyBorder="1" applyAlignment="1" applyProtection="1">
      <alignment wrapText="1"/>
      <protection hidden="1"/>
    </xf>
    <xf numFmtId="0" fontId="2" fillId="6" borderId="1" xfId="0" applyFont="1" applyFill="1" applyBorder="1" applyAlignment="1" applyProtection="1">
      <alignment horizontal="center" wrapText="1"/>
      <protection locked="0"/>
    </xf>
    <xf numFmtId="0" fontId="5" fillId="4" borderId="4" xfId="0" applyFont="1" applyFill="1" applyBorder="1" applyAlignment="1">
      <alignment horizontal="left" wrapText="1"/>
    </xf>
    <xf numFmtId="0" fontId="5" fillId="4" borderId="0" xfId="0" applyFont="1" applyFill="1" applyAlignment="1">
      <alignment horizontal="left" wrapText="1"/>
    </xf>
    <xf numFmtId="0" fontId="2" fillId="4" borderId="28" xfId="0" applyFont="1" applyFill="1" applyBorder="1"/>
    <xf numFmtId="0" fontId="5" fillId="4" borderId="29" xfId="0" applyFont="1" applyFill="1" applyBorder="1" applyAlignment="1">
      <alignment horizontal="left" wrapText="1"/>
    </xf>
    <xf numFmtId="0" fontId="5" fillId="4" borderId="30" xfId="0" applyFont="1" applyFill="1" applyBorder="1" applyAlignment="1">
      <alignment horizontal="left" wrapText="1"/>
    </xf>
    <xf numFmtId="0" fontId="2" fillId="4" borderId="31" xfId="0" applyFont="1" applyFill="1" applyBorder="1"/>
    <xf numFmtId="0" fontId="6" fillId="4" borderId="3" xfId="0" applyFont="1" applyFill="1" applyBorder="1" applyAlignment="1">
      <alignment vertical="top" wrapText="1"/>
    </xf>
    <xf numFmtId="0" fontId="2" fillId="4" borderId="1" xfId="0" applyFont="1" applyFill="1" applyBorder="1" applyAlignment="1">
      <alignment horizontal="left" wrapText="1"/>
    </xf>
    <xf numFmtId="0" fontId="26" fillId="4" borderId="6" xfId="1" applyFont="1" applyFill="1" applyBorder="1"/>
    <xf numFmtId="0" fontId="26" fillId="4" borderId="7" xfId="1" applyFont="1" applyFill="1" applyBorder="1"/>
    <xf numFmtId="0" fontId="20" fillId="5" borderId="7" xfId="1" applyFont="1" applyFill="1" applyBorder="1"/>
    <xf numFmtId="0" fontId="20" fillId="5" borderId="6" xfId="1" applyFont="1" applyFill="1" applyBorder="1"/>
    <xf numFmtId="0" fontId="2" fillId="4" borderId="14" xfId="0" applyFont="1" applyFill="1" applyBorder="1" applyAlignment="1">
      <alignment horizontal="left" wrapText="1"/>
    </xf>
    <xf numFmtId="0" fontId="20" fillId="0" borderId="0" xfId="0" applyFont="1"/>
    <xf numFmtId="0" fontId="15" fillId="4" borderId="0" xfId="1" applyFont="1" applyFill="1" applyBorder="1" applyAlignment="1" applyProtection="1">
      <alignment horizontal="left" vertical="center"/>
      <protection hidden="1"/>
    </xf>
    <xf numFmtId="0" fontId="2" fillId="4" borderId="0" xfId="0" applyFont="1" applyFill="1" applyProtection="1">
      <protection hidden="1"/>
    </xf>
    <xf numFmtId="0" fontId="2" fillId="4" borderId="3" xfId="0" applyFont="1" applyFill="1" applyBorder="1" applyProtection="1">
      <protection hidden="1"/>
    </xf>
    <xf numFmtId="0" fontId="1" fillId="3" borderId="2" xfId="0" applyFont="1" applyFill="1" applyBorder="1" applyProtection="1">
      <protection hidden="1"/>
    </xf>
    <xf numFmtId="0" fontId="2" fillId="4" borderId="0" xfId="0" applyFont="1" applyFill="1" applyAlignment="1" applyProtection="1">
      <alignment horizontal="left" vertical="top"/>
      <protection hidden="1"/>
    </xf>
    <xf numFmtId="0" fontId="15" fillId="4" borderId="0" xfId="1" applyFont="1" applyFill="1" applyBorder="1" applyAlignment="1" applyProtection="1">
      <alignment vertical="center"/>
      <protection hidden="1"/>
    </xf>
    <xf numFmtId="0" fontId="20" fillId="24" borderId="1" xfId="0" applyFont="1" applyFill="1" applyBorder="1" applyProtection="1">
      <protection hidden="1"/>
    </xf>
    <xf numFmtId="0" fontId="2" fillId="4" borderId="32" xfId="0" applyFont="1" applyFill="1" applyBorder="1"/>
    <xf numFmtId="0" fontId="2" fillId="4" borderId="33" xfId="0" applyFont="1" applyFill="1" applyBorder="1"/>
    <xf numFmtId="0" fontId="2" fillId="4" borderId="37" xfId="0" applyFont="1" applyFill="1" applyBorder="1"/>
    <xf numFmtId="0" fontId="0" fillId="29" borderId="38" xfId="0" applyFill="1" applyBorder="1"/>
    <xf numFmtId="0" fontId="0" fillId="0" borderId="38" xfId="0" applyBorder="1"/>
    <xf numFmtId="0" fontId="0" fillId="29" borderId="39" xfId="0" applyFill="1" applyBorder="1"/>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5" fillId="6" borderId="8" xfId="0" applyFont="1" applyFill="1" applyBorder="1" applyAlignment="1" applyProtection="1">
      <alignment horizontal="left" wrapText="1"/>
      <protection locked="0"/>
    </xf>
    <xf numFmtId="0" fontId="5" fillId="6" borderId="9" xfId="0" applyFont="1" applyFill="1" applyBorder="1" applyAlignment="1" applyProtection="1">
      <alignment horizontal="left" wrapText="1"/>
      <protection locked="0"/>
    </xf>
    <xf numFmtId="0" fontId="5" fillId="6" borderId="10" xfId="0" applyFont="1" applyFill="1" applyBorder="1" applyAlignment="1" applyProtection="1">
      <alignment horizontal="left" wrapText="1"/>
      <protection locked="0"/>
    </xf>
    <xf numFmtId="0" fontId="5" fillId="6" borderId="1" xfId="0" applyFont="1" applyFill="1" applyBorder="1" applyAlignment="1" applyProtection="1">
      <alignment horizontal="left" wrapText="1"/>
      <protection locked="0"/>
    </xf>
    <xf numFmtId="0" fontId="7" fillId="3" borderId="4" xfId="0" applyFont="1" applyFill="1" applyBorder="1" applyAlignment="1">
      <alignment horizontal="left" vertical="center" wrapText="1"/>
    </xf>
    <xf numFmtId="0" fontId="15" fillId="4" borderId="0" xfId="1" applyFont="1" applyFill="1" applyBorder="1" applyAlignment="1">
      <alignment horizontal="right" vertical="center"/>
    </xf>
    <xf numFmtId="0" fontId="20" fillId="0" borderId="1" xfId="0" applyFont="1" applyBorder="1" applyAlignment="1">
      <alignment horizontal="left" vertical="top" wrapText="1"/>
    </xf>
    <xf numFmtId="0" fontId="5" fillId="6" borderId="1" xfId="0" applyFont="1" applyFill="1" applyBorder="1" applyAlignment="1" applyProtection="1">
      <alignment horizontal="left" vertical="top"/>
      <protection locked="0"/>
    </xf>
    <xf numFmtId="0" fontId="5" fillId="4" borderId="1" xfId="0" applyFont="1" applyFill="1" applyBorder="1" applyAlignment="1">
      <alignment horizontal="left" wrapText="1"/>
    </xf>
    <xf numFmtId="0" fontId="5" fillId="6" borderId="13" xfId="0" applyFont="1" applyFill="1" applyBorder="1" applyAlignment="1" applyProtection="1">
      <alignment horizontal="left" vertical="top"/>
      <protection locked="0"/>
    </xf>
    <xf numFmtId="0" fontId="5" fillId="6" borderId="14" xfId="0" applyFont="1" applyFill="1" applyBorder="1" applyAlignment="1" applyProtection="1">
      <alignment horizontal="left" vertical="top"/>
      <protection locked="0"/>
    </xf>
    <xf numFmtId="0" fontId="5" fillId="6" borderId="15" xfId="0" applyFont="1" applyFill="1" applyBorder="1" applyAlignment="1" applyProtection="1">
      <alignment horizontal="left" vertical="top"/>
      <protection locked="0"/>
    </xf>
    <xf numFmtId="0" fontId="5" fillId="6" borderId="11" xfId="0" applyFont="1" applyFill="1" applyBorder="1" applyAlignment="1" applyProtection="1">
      <alignment horizontal="left" vertical="top"/>
      <protection locked="0"/>
    </xf>
    <xf numFmtId="0" fontId="5" fillId="6" borderId="4" xfId="0" applyFont="1" applyFill="1" applyBorder="1" applyAlignment="1" applyProtection="1">
      <alignment horizontal="left" vertical="top"/>
      <protection locked="0"/>
    </xf>
    <xf numFmtId="0" fontId="5" fillId="6" borderId="12" xfId="0" applyFont="1" applyFill="1" applyBorder="1" applyAlignment="1" applyProtection="1">
      <alignment horizontal="left" vertical="top"/>
      <protection locked="0"/>
    </xf>
    <xf numFmtId="0" fontId="2" fillId="4" borderId="1" xfId="0" applyFont="1" applyFill="1" applyBorder="1" applyAlignment="1">
      <alignment horizontal="left" vertical="top" wrapText="1"/>
    </xf>
    <xf numFmtId="0" fontId="5" fillId="6" borderId="1" xfId="0" applyFont="1" applyFill="1" applyBorder="1" applyAlignment="1" applyProtection="1">
      <alignment horizontal="left" vertical="top" wrapText="1"/>
      <protection locked="0"/>
    </xf>
    <xf numFmtId="0" fontId="5" fillId="6" borderId="21" xfId="0" applyFont="1" applyFill="1" applyBorder="1" applyAlignment="1" applyProtection="1">
      <alignment horizontal="left" wrapText="1"/>
      <protection locked="0"/>
    </xf>
    <xf numFmtId="0" fontId="5" fillId="6" borderId="1" xfId="0" applyFont="1" applyFill="1" applyBorder="1" applyAlignment="1" applyProtection="1">
      <alignment horizontal="left"/>
      <protection locked="0"/>
    </xf>
    <xf numFmtId="0" fontId="11" fillId="6" borderId="1" xfId="0" applyFont="1" applyFill="1" applyBorder="1" applyAlignment="1" applyProtection="1">
      <alignment horizontal="left"/>
      <protection locked="0"/>
    </xf>
    <xf numFmtId="0" fontId="5" fillId="4" borderId="16" xfId="0" applyFont="1" applyFill="1" applyBorder="1" applyAlignment="1">
      <alignment horizontal="left" vertical="top" wrapText="1"/>
    </xf>
    <xf numFmtId="0" fontId="5" fillId="4" borderId="17" xfId="0" applyFont="1" applyFill="1" applyBorder="1" applyAlignment="1">
      <alignment horizontal="left" vertical="top" wrapText="1"/>
    </xf>
    <xf numFmtId="0" fontId="2" fillId="4" borderId="16" xfId="0" applyFont="1" applyFill="1" applyBorder="1" applyAlignment="1">
      <alignment horizontal="left" vertical="top" wrapText="1"/>
    </xf>
    <xf numFmtId="0" fontId="2" fillId="4" borderId="17" xfId="0" applyFont="1" applyFill="1" applyBorder="1" applyAlignment="1">
      <alignment horizontal="left" vertical="top" wrapText="1"/>
    </xf>
    <xf numFmtId="0" fontId="5" fillId="6" borderId="13" xfId="0" applyFont="1" applyFill="1" applyBorder="1" applyAlignment="1" applyProtection="1">
      <alignment horizontal="left" vertical="top" wrapText="1"/>
      <protection locked="0"/>
    </xf>
    <xf numFmtId="0" fontId="5" fillId="6" borderId="14" xfId="0" applyFont="1" applyFill="1" applyBorder="1" applyAlignment="1" applyProtection="1">
      <alignment horizontal="left" vertical="top" wrapText="1"/>
      <protection locked="0"/>
    </xf>
    <xf numFmtId="0" fontId="5" fillId="6" borderId="15" xfId="0" applyFont="1" applyFill="1" applyBorder="1" applyAlignment="1" applyProtection="1">
      <alignment horizontal="left" vertical="top" wrapText="1"/>
      <protection locked="0"/>
    </xf>
    <xf numFmtId="0" fontId="5" fillId="6" borderId="11" xfId="0"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left" vertical="top" wrapText="1"/>
      <protection locked="0"/>
    </xf>
    <xf numFmtId="0" fontId="5" fillId="6" borderId="23" xfId="0" applyFont="1" applyFill="1" applyBorder="1" applyAlignment="1" applyProtection="1">
      <alignment horizontal="left"/>
      <protection locked="0"/>
    </xf>
    <xf numFmtId="0" fontId="11" fillId="6" borderId="23" xfId="0" applyFont="1" applyFill="1" applyBorder="1" applyAlignment="1" applyProtection="1">
      <alignment horizontal="left"/>
      <protection locked="0"/>
    </xf>
    <xf numFmtId="0" fontId="11" fillId="6" borderId="24" xfId="0" applyFont="1" applyFill="1" applyBorder="1" applyAlignment="1" applyProtection="1">
      <alignment horizontal="left"/>
      <protection locked="0"/>
    </xf>
    <xf numFmtId="0" fontId="14" fillId="4" borderId="1" xfId="0" applyFont="1" applyFill="1" applyBorder="1" applyAlignment="1">
      <alignment horizontal="left" vertical="top" wrapText="1"/>
    </xf>
    <xf numFmtId="0" fontId="2" fillId="4" borderId="1" xfId="0" applyFont="1" applyFill="1" applyBorder="1" applyAlignment="1">
      <alignment horizontal="left" wrapText="1"/>
    </xf>
    <xf numFmtId="0" fontId="15" fillId="4" borderId="0" xfId="1" applyFont="1" applyFill="1" applyBorder="1" applyAlignment="1" applyProtection="1">
      <alignment horizontal="left" vertical="center"/>
      <protection hidden="1"/>
    </xf>
    <xf numFmtId="0" fontId="15" fillId="4" borderId="0" xfId="1" applyFont="1" applyFill="1" applyBorder="1" applyAlignment="1" applyProtection="1">
      <alignment horizontal="right" vertical="center"/>
      <protection hidden="1"/>
    </xf>
    <xf numFmtId="0" fontId="5" fillId="4" borderId="1" xfId="0" applyFont="1" applyFill="1" applyBorder="1" applyAlignment="1">
      <alignment horizontal="left" vertical="top" wrapText="1"/>
    </xf>
    <xf numFmtId="0" fontId="5" fillId="4" borderId="18" xfId="0" applyFont="1" applyFill="1" applyBorder="1" applyAlignment="1">
      <alignment horizontal="left" vertical="top" wrapText="1"/>
    </xf>
    <xf numFmtId="0" fontId="2" fillId="4" borderId="1" xfId="0" applyFont="1" applyFill="1" applyBorder="1" applyAlignment="1">
      <alignment horizontal="left" vertical="top"/>
    </xf>
    <xf numFmtId="0" fontId="6" fillId="4" borderId="13" xfId="0" applyFont="1" applyFill="1" applyBorder="1" applyAlignment="1">
      <alignment horizontal="left" wrapText="1"/>
    </xf>
    <xf numFmtId="0" fontId="6" fillId="4" borderId="14" xfId="0" applyFont="1" applyFill="1" applyBorder="1" applyAlignment="1">
      <alignment horizontal="left" wrapText="1"/>
    </xf>
    <xf numFmtId="0" fontId="6" fillId="4" borderId="15" xfId="0" applyFont="1" applyFill="1" applyBorder="1" applyAlignment="1">
      <alignment horizontal="left" wrapText="1"/>
    </xf>
    <xf numFmtId="0" fontId="6" fillId="4" borderId="2" xfId="0" applyFont="1" applyFill="1" applyBorder="1" applyAlignment="1">
      <alignment horizontal="left" wrapText="1"/>
    </xf>
    <xf numFmtId="0" fontId="6" fillId="4" borderId="0" xfId="0" applyFont="1" applyFill="1" applyAlignment="1">
      <alignment horizontal="left" wrapText="1"/>
    </xf>
    <xf numFmtId="0" fontId="6" fillId="4" borderId="3" xfId="0" applyFont="1" applyFill="1" applyBorder="1" applyAlignment="1">
      <alignment horizontal="left" wrapText="1"/>
    </xf>
    <xf numFmtId="0" fontId="6" fillId="4" borderId="11" xfId="0" applyFont="1" applyFill="1" applyBorder="1" applyAlignment="1">
      <alignment horizontal="left" wrapText="1"/>
    </xf>
    <xf numFmtId="0" fontId="6" fillId="4" borderId="4" xfId="0" applyFont="1" applyFill="1" applyBorder="1" applyAlignment="1">
      <alignment horizontal="left" wrapText="1"/>
    </xf>
    <xf numFmtId="0" fontId="6" fillId="4" borderId="12" xfId="0" applyFont="1" applyFill="1" applyBorder="1" applyAlignment="1">
      <alignment horizontal="left" wrapText="1"/>
    </xf>
    <xf numFmtId="0" fontId="5" fillId="9" borderId="8" xfId="0" applyFont="1" applyFill="1" applyBorder="1" applyAlignment="1">
      <alignment horizontal="left" vertical="top"/>
    </xf>
    <xf numFmtId="0" fontId="6" fillId="9" borderId="9" xfId="0" applyFont="1" applyFill="1" applyBorder="1" applyAlignment="1">
      <alignment horizontal="left" vertical="top"/>
    </xf>
    <xf numFmtId="0" fontId="6" fillId="9" borderId="10" xfId="0" applyFont="1" applyFill="1" applyBorder="1" applyAlignment="1">
      <alignment horizontal="left" vertical="top"/>
    </xf>
    <xf numFmtId="0" fontId="6" fillId="4" borderId="1" xfId="0" applyFont="1" applyFill="1" applyBorder="1" applyAlignment="1">
      <alignment horizontal="left" vertical="top" wrapText="1"/>
    </xf>
    <xf numFmtId="0" fontId="2" fillId="4" borderId="13"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4" borderId="15"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4" borderId="12" xfId="0" applyFont="1" applyFill="1" applyBorder="1" applyAlignment="1">
      <alignment horizontal="left" vertical="top" wrapText="1"/>
    </xf>
    <xf numFmtId="0" fontId="5" fillId="6" borderId="2" xfId="0" applyFont="1" applyFill="1" applyBorder="1" applyAlignment="1" applyProtection="1">
      <alignment horizontal="left" vertical="top"/>
      <protection locked="0"/>
    </xf>
    <xf numFmtId="0" fontId="5" fillId="6" borderId="0" xfId="0" applyFont="1" applyFill="1" applyAlignment="1" applyProtection="1">
      <alignment horizontal="left" vertical="top"/>
      <protection locked="0"/>
    </xf>
    <xf numFmtId="0" fontId="5" fillId="6" borderId="3" xfId="0" applyFont="1" applyFill="1" applyBorder="1" applyAlignment="1" applyProtection="1">
      <alignment horizontal="left" vertical="top"/>
      <protection locked="0"/>
    </xf>
    <xf numFmtId="0" fontId="5" fillId="4" borderId="1" xfId="0" applyFont="1" applyFill="1" applyBorder="1"/>
    <xf numFmtId="0" fontId="2" fillId="4" borderId="1" xfId="0" applyFont="1" applyFill="1" applyBorder="1" applyAlignment="1">
      <alignment horizontal="left"/>
    </xf>
    <xf numFmtId="0" fontId="11" fillId="6" borderId="1" xfId="0" applyFont="1" applyFill="1" applyBorder="1" applyAlignment="1" applyProtection="1">
      <alignment horizontal="left" vertical="top"/>
      <protection locked="0"/>
    </xf>
    <xf numFmtId="0" fontId="2" fillId="4" borderId="8" xfId="0" applyFont="1" applyFill="1" applyBorder="1" applyAlignment="1">
      <alignment horizontal="left" vertical="top" wrapText="1"/>
    </xf>
    <xf numFmtId="0" fontId="2" fillId="4" borderId="13" xfId="0" applyFont="1" applyFill="1" applyBorder="1" applyAlignment="1" applyProtection="1">
      <alignment horizontal="right"/>
      <protection hidden="1"/>
    </xf>
    <xf numFmtId="0" fontId="2" fillId="4" borderId="14" xfId="0" applyFont="1" applyFill="1" applyBorder="1" applyAlignment="1" applyProtection="1">
      <alignment horizontal="right"/>
      <protection hidden="1"/>
    </xf>
    <xf numFmtId="0" fontId="5" fillId="4" borderId="14" xfId="0" applyFont="1" applyFill="1" applyBorder="1" applyAlignment="1" applyProtection="1">
      <alignment horizontal="left"/>
      <protection hidden="1"/>
    </xf>
    <xf numFmtId="0" fontId="5" fillId="4" borderId="15" xfId="0" applyFont="1" applyFill="1" applyBorder="1" applyAlignment="1" applyProtection="1">
      <alignment horizontal="left"/>
      <protection hidden="1"/>
    </xf>
    <xf numFmtId="0" fontId="2" fillId="4" borderId="11" xfId="0" applyFont="1" applyFill="1" applyBorder="1" applyAlignment="1" applyProtection="1">
      <alignment horizontal="right"/>
      <protection hidden="1"/>
    </xf>
    <xf numFmtId="0" fontId="2" fillId="4" borderId="4" xfId="0" applyFont="1" applyFill="1" applyBorder="1" applyAlignment="1" applyProtection="1">
      <alignment horizontal="right"/>
      <protection hidden="1"/>
    </xf>
    <xf numFmtId="0" fontId="5" fillId="4" borderId="4" xfId="0" applyFont="1" applyFill="1" applyBorder="1" applyAlignment="1" applyProtection="1">
      <alignment horizontal="left"/>
      <protection hidden="1"/>
    </xf>
    <xf numFmtId="0" fontId="5" fillId="4" borderId="12" xfId="0" applyFont="1" applyFill="1" applyBorder="1" applyAlignment="1" applyProtection="1">
      <alignment horizontal="left"/>
      <protection hidden="1"/>
    </xf>
    <xf numFmtId="2" fontId="22" fillId="4" borderId="8" xfId="0" applyNumberFormat="1" applyFont="1" applyFill="1" applyBorder="1" applyAlignment="1" applyProtection="1">
      <alignment horizontal="left" wrapText="1"/>
      <protection hidden="1"/>
    </xf>
    <xf numFmtId="2" fontId="22" fillId="4" borderId="9" xfId="0" applyNumberFormat="1" applyFont="1" applyFill="1" applyBorder="1" applyAlignment="1" applyProtection="1">
      <alignment horizontal="left" wrapText="1"/>
      <protection hidden="1"/>
    </xf>
    <xf numFmtId="2" fontId="22" fillId="4" borderId="10" xfId="0" applyNumberFormat="1" applyFont="1" applyFill="1" applyBorder="1" applyAlignment="1" applyProtection="1">
      <alignment horizontal="left" wrapText="1"/>
      <protection hidden="1"/>
    </xf>
    <xf numFmtId="0" fontId="0" fillId="0" borderId="1" xfId="0" applyBorder="1" applyAlignment="1">
      <alignment horizontal="left" vertical="top" wrapText="1"/>
    </xf>
    <xf numFmtId="0" fontId="5" fillId="6" borderId="2" xfId="0" applyFont="1" applyFill="1" applyBorder="1" applyAlignment="1" applyProtection="1">
      <alignment horizontal="left" vertical="top" wrapText="1"/>
      <protection locked="0"/>
    </xf>
    <xf numFmtId="0" fontId="5" fillId="6" borderId="0" xfId="0" applyFont="1" applyFill="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2" fillId="4" borderId="18" xfId="0" applyFont="1" applyFill="1" applyBorder="1" applyAlignment="1">
      <alignment horizontal="left" vertical="top" wrapText="1"/>
    </xf>
    <xf numFmtId="0" fontId="0" fillId="4" borderId="1" xfId="0" applyFill="1" applyBorder="1" applyAlignment="1">
      <alignment horizontal="left" vertical="top" wrapText="1"/>
    </xf>
    <xf numFmtId="0" fontId="5" fillId="4" borderId="0" xfId="0" applyFont="1" applyFill="1" applyAlignment="1">
      <alignment horizontal="left" wrapText="1"/>
    </xf>
    <xf numFmtId="0" fontId="2" fillId="4" borderId="1" xfId="0" applyFont="1" applyFill="1" applyBorder="1" applyAlignment="1">
      <alignment horizontal="center"/>
    </xf>
    <xf numFmtId="0" fontId="5" fillId="4" borderId="1" xfId="0" applyFont="1" applyFill="1" applyBorder="1" applyAlignment="1">
      <alignment horizontal="left" vertical="top"/>
    </xf>
    <xf numFmtId="0" fontId="20" fillId="4" borderId="16" xfId="0" applyFont="1" applyFill="1" applyBorder="1" applyAlignment="1">
      <alignment horizontal="left" vertical="top" wrapText="1"/>
    </xf>
    <xf numFmtId="0" fontId="20" fillId="4" borderId="17" xfId="0" applyFont="1" applyFill="1" applyBorder="1" applyAlignment="1">
      <alignment horizontal="left" vertical="top" wrapText="1"/>
    </xf>
    <xf numFmtId="0" fontId="20" fillId="4" borderId="17" xfId="0" applyFont="1" applyFill="1" applyBorder="1" applyAlignment="1">
      <alignment horizontal="left" vertical="top"/>
    </xf>
    <xf numFmtId="0" fontId="33" fillId="28" borderId="34" xfId="1" applyFont="1" applyFill="1" applyBorder="1" applyAlignment="1">
      <alignment horizontal="center" vertical="center"/>
    </xf>
    <xf numFmtId="0" fontId="33" fillId="28" borderId="35" xfId="1" applyFont="1" applyFill="1" applyBorder="1" applyAlignment="1">
      <alignment horizontal="center" vertical="center"/>
    </xf>
    <xf numFmtId="0" fontId="33" fillId="28" borderId="36" xfId="1" applyFont="1" applyFill="1" applyBorder="1" applyAlignment="1">
      <alignment horizontal="center" vertical="center"/>
    </xf>
    <xf numFmtId="0" fontId="5" fillId="4" borderId="8" xfId="0" applyFont="1" applyFill="1" applyBorder="1" applyAlignment="1">
      <alignment horizontal="left" wrapText="1"/>
    </xf>
    <xf numFmtId="0" fontId="13" fillId="4" borderId="0" xfId="0" applyFont="1" applyFill="1" applyAlignment="1">
      <alignment horizontal="left"/>
    </xf>
    <xf numFmtId="0" fontId="5" fillId="5" borderId="16"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4" borderId="16" xfId="0" applyFont="1" applyFill="1" applyBorder="1" applyAlignment="1">
      <alignment horizontal="left" wrapText="1"/>
    </xf>
    <xf numFmtId="0" fontId="5" fillId="4" borderId="18" xfId="0" applyFont="1" applyFill="1" applyBorder="1" applyAlignment="1">
      <alignment horizontal="left" wrapText="1"/>
    </xf>
    <xf numFmtId="0" fontId="5" fillId="4" borderId="17" xfId="0" applyFont="1" applyFill="1" applyBorder="1" applyAlignment="1">
      <alignment horizontal="left" wrapText="1"/>
    </xf>
    <xf numFmtId="0" fontId="5" fillId="4" borderId="10" xfId="0" applyFont="1" applyFill="1" applyBorder="1" applyAlignment="1">
      <alignment horizontal="left" wrapText="1"/>
    </xf>
    <xf numFmtId="0" fontId="2" fillId="6" borderId="1" xfId="0" applyFont="1" applyFill="1" applyBorder="1" applyAlignment="1" applyProtection="1">
      <alignment horizontal="left" vertical="top"/>
      <protection locked="0"/>
    </xf>
    <xf numFmtId="0" fontId="2" fillId="4" borderId="16" xfId="0" applyFont="1" applyFill="1" applyBorder="1" applyAlignment="1">
      <alignment horizontal="left" wrapText="1"/>
    </xf>
    <xf numFmtId="0" fontId="2" fillId="4" borderId="18" xfId="0" applyFont="1" applyFill="1" applyBorder="1" applyAlignment="1">
      <alignment horizontal="left" wrapText="1"/>
    </xf>
    <xf numFmtId="0" fontId="2" fillId="6" borderId="8" xfId="0" applyFont="1" applyFill="1" applyBorder="1" applyAlignment="1" applyProtection="1">
      <alignment horizontal="right" wrapText="1"/>
      <protection locked="0"/>
    </xf>
    <xf numFmtId="0" fontId="2" fillId="6" borderId="9" xfId="0" applyFont="1" applyFill="1" applyBorder="1" applyAlignment="1" applyProtection="1">
      <alignment horizontal="right" wrapText="1"/>
      <protection locked="0"/>
    </xf>
    <xf numFmtId="0" fontId="2" fillId="6" borderId="10" xfId="0" applyFont="1" applyFill="1" applyBorder="1" applyAlignment="1" applyProtection="1">
      <alignment horizontal="right" wrapText="1"/>
      <protection locked="0"/>
    </xf>
    <xf numFmtId="0" fontId="5" fillId="4" borderId="13" xfId="0" applyFont="1" applyFill="1" applyBorder="1" applyAlignment="1">
      <alignment horizontal="left" wrapText="1"/>
    </xf>
    <xf numFmtId="0" fontId="5" fillId="4" borderId="14" xfId="0" applyFont="1" applyFill="1" applyBorder="1" applyAlignment="1">
      <alignment horizontal="left" wrapText="1"/>
    </xf>
    <xf numFmtId="0" fontId="5" fillId="4" borderId="15" xfId="0" applyFont="1" applyFill="1" applyBorder="1" applyAlignment="1">
      <alignment horizontal="left" wrapText="1"/>
    </xf>
    <xf numFmtId="0" fontId="5" fillId="4" borderId="2" xfId="0" applyFont="1" applyFill="1" applyBorder="1" applyAlignment="1">
      <alignment horizontal="left" wrapText="1"/>
    </xf>
    <xf numFmtId="0" fontId="5" fillId="4" borderId="3" xfId="0" applyFont="1" applyFill="1" applyBorder="1" applyAlignment="1">
      <alignment horizontal="left" wrapText="1"/>
    </xf>
    <xf numFmtId="0" fontId="5" fillId="4" borderId="11" xfId="0" applyFont="1" applyFill="1" applyBorder="1" applyAlignment="1">
      <alignment horizontal="left" wrapText="1"/>
    </xf>
    <xf numFmtId="0" fontId="5" fillId="4" borderId="4" xfId="0" applyFont="1" applyFill="1" applyBorder="1" applyAlignment="1">
      <alignment horizontal="left" wrapText="1"/>
    </xf>
    <xf numFmtId="0" fontId="5" fillId="4" borderId="12" xfId="0" applyFont="1" applyFill="1" applyBorder="1" applyAlignment="1">
      <alignment horizontal="left" wrapText="1"/>
    </xf>
    <xf numFmtId="0" fontId="20" fillId="25" borderId="1" xfId="0" applyFont="1" applyFill="1" applyBorder="1" applyAlignment="1">
      <alignment horizontal="right"/>
    </xf>
    <xf numFmtId="0" fontId="15" fillId="4" borderId="0" xfId="1" applyFont="1" applyFill="1" applyBorder="1" applyAlignment="1">
      <alignment horizontal="left" vertical="center"/>
    </xf>
    <xf numFmtId="0" fontId="20" fillId="25" borderId="8" xfId="0" applyFont="1" applyFill="1" applyBorder="1" applyAlignment="1">
      <alignment horizontal="right"/>
    </xf>
    <xf numFmtId="0" fontId="20" fillId="25" borderId="9" xfId="0" applyFont="1" applyFill="1" applyBorder="1" applyAlignment="1">
      <alignment horizontal="right"/>
    </xf>
    <xf numFmtId="0" fontId="20" fillId="25" borderId="10" xfId="0" applyFont="1" applyFill="1" applyBorder="1" applyAlignment="1">
      <alignment horizontal="right"/>
    </xf>
    <xf numFmtId="0" fontId="5" fillId="4" borderId="16" xfId="0" applyFont="1" applyFill="1" applyBorder="1" applyAlignment="1">
      <alignment horizontal="center" textRotation="90"/>
    </xf>
    <xf numFmtId="0" fontId="5" fillId="4" borderId="18" xfId="0" applyFont="1" applyFill="1" applyBorder="1" applyAlignment="1">
      <alignment horizontal="center" textRotation="90"/>
    </xf>
    <xf numFmtId="0" fontId="5" fillId="4" borderId="17" xfId="0" applyFont="1" applyFill="1" applyBorder="1" applyAlignment="1">
      <alignment horizontal="center" textRotation="90"/>
    </xf>
    <xf numFmtId="0" fontId="2" fillId="4" borderId="17" xfId="0" applyFont="1" applyFill="1" applyBorder="1" applyAlignment="1">
      <alignment horizontal="left" wrapText="1"/>
    </xf>
    <xf numFmtId="0" fontId="25" fillId="4" borderId="1" xfId="0" applyFont="1" applyFill="1" applyBorder="1" applyAlignment="1">
      <alignment horizontal="center" wrapText="1"/>
    </xf>
    <xf numFmtId="2" fontId="5" fillId="4" borderId="8" xfId="0" applyNumberFormat="1" applyFont="1" applyFill="1" applyBorder="1" applyAlignment="1" applyProtection="1">
      <alignment horizontal="left" wrapText="1"/>
      <protection hidden="1"/>
    </xf>
    <xf numFmtId="2" fontId="5" fillId="4" borderId="9" xfId="0" applyNumberFormat="1" applyFont="1" applyFill="1" applyBorder="1" applyAlignment="1" applyProtection="1">
      <alignment horizontal="left" wrapText="1"/>
      <protection hidden="1"/>
    </xf>
    <xf numFmtId="2" fontId="5" fillId="4" borderId="10" xfId="0" applyNumberFormat="1" applyFont="1" applyFill="1" applyBorder="1" applyAlignment="1" applyProtection="1">
      <alignment horizontal="left" wrapText="1"/>
      <protection hidden="1"/>
    </xf>
    <xf numFmtId="0" fontId="2" fillId="6" borderId="8" xfId="0" applyFont="1" applyFill="1" applyBorder="1" applyAlignment="1" applyProtection="1">
      <alignment horizontal="left"/>
      <protection locked="0"/>
    </xf>
    <xf numFmtId="0" fontId="2" fillId="6" borderId="10" xfId="0" applyFont="1" applyFill="1" applyBorder="1" applyAlignment="1" applyProtection="1">
      <alignment horizontal="left"/>
      <protection locked="0"/>
    </xf>
    <xf numFmtId="0" fontId="2" fillId="4" borderId="8" xfId="0" applyFont="1" applyFill="1" applyBorder="1" applyAlignment="1">
      <alignment horizontal="center"/>
    </xf>
    <xf numFmtId="0" fontId="2" fillId="4" borderId="10" xfId="0" applyFont="1" applyFill="1" applyBorder="1" applyAlignment="1">
      <alignment horizontal="center"/>
    </xf>
    <xf numFmtId="0" fontId="2" fillId="4" borderId="8" xfId="0" applyFont="1" applyFill="1" applyBorder="1" applyAlignment="1" applyProtection="1">
      <alignment horizontal="left" vertical="top" wrapText="1"/>
      <protection locked="0"/>
    </xf>
    <xf numFmtId="0" fontId="2" fillId="4" borderId="9" xfId="0" applyFont="1" applyFill="1" applyBorder="1" applyAlignment="1" applyProtection="1">
      <alignment horizontal="left" vertical="top" wrapText="1"/>
      <protection locked="0"/>
    </xf>
    <xf numFmtId="0" fontId="2" fillId="4" borderId="10" xfId="0" applyFont="1" applyFill="1" applyBorder="1" applyAlignment="1" applyProtection="1">
      <alignment horizontal="left" vertical="top" wrapText="1"/>
      <protection locked="0"/>
    </xf>
    <xf numFmtId="0" fontId="0" fillId="0" borderId="0" xfId="0"/>
    <xf numFmtId="0" fontId="6" fillId="4" borderId="13" xfId="0" applyFont="1" applyFill="1" applyBorder="1" applyAlignment="1">
      <alignment horizontal="left" vertical="top" wrapText="1"/>
    </xf>
    <xf numFmtId="0" fontId="6" fillId="4" borderId="14"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0" xfId="0" applyFont="1" applyFill="1" applyAlignment="1">
      <alignment horizontal="left" vertical="top" wrapText="1"/>
    </xf>
    <xf numFmtId="0" fontId="6" fillId="4" borderId="3" xfId="0" applyFont="1" applyFill="1" applyBorder="1" applyAlignment="1">
      <alignment horizontal="left" vertical="top" wrapText="1"/>
    </xf>
    <xf numFmtId="0" fontId="6" fillId="4" borderId="11"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12" xfId="0" applyFont="1" applyFill="1" applyBorder="1" applyAlignment="1">
      <alignment horizontal="left" vertical="top" wrapText="1"/>
    </xf>
    <xf numFmtId="0" fontId="2" fillId="4" borderId="0" xfId="0" applyFont="1" applyFill="1" applyAlignment="1">
      <alignment horizontal="left" vertical="top" wrapText="1"/>
    </xf>
  </cellXfs>
  <cellStyles count="3">
    <cellStyle name="Hyperlink" xfId="1" builtinId="8"/>
    <cellStyle name="Normal" xfId="0" builtinId="0"/>
    <cellStyle name="Percent" xfId="2" builtinId="5"/>
  </cellStyles>
  <dxfs count="615">
    <dxf>
      <font>
        <b val="0"/>
        <i val="0"/>
        <color rgb="FFFF0000"/>
      </font>
      <fill>
        <patternFill patternType="solid">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patternType="solid">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patternType="solid">
          <bgColor theme="0"/>
        </patternFill>
      </fill>
    </dxf>
    <dxf>
      <font>
        <b val="0"/>
        <i val="0"/>
        <color rgb="FFFF0000"/>
      </font>
      <fill>
        <patternFill>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patternType="solid">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bgColor theme="0"/>
        </patternFill>
      </fill>
    </dxf>
    <dxf>
      <font>
        <b val="0"/>
        <i val="0"/>
        <color rgb="FFFF0000"/>
      </font>
      <fill>
        <patternFill>
          <bgColor theme="0"/>
        </patternFill>
      </fill>
    </dxf>
    <dxf>
      <font>
        <b val="0"/>
        <i val="0"/>
        <color rgb="FFFF0000"/>
      </font>
      <fill>
        <patternFill>
          <bgColor theme="0"/>
        </patternFill>
      </fill>
    </dxf>
    <dxf>
      <font>
        <b val="0"/>
        <i val="0"/>
        <color rgb="FFFF0000"/>
      </font>
      <fill>
        <patternFill>
          <bgColor theme="0"/>
        </patternFill>
      </fill>
    </dxf>
    <dxf>
      <font>
        <b val="0"/>
        <i val="0"/>
        <color rgb="FFFF0000"/>
      </font>
      <fill>
        <patternFill>
          <bgColor theme="0"/>
        </patternFill>
      </fill>
    </dxf>
    <dxf>
      <font>
        <b val="0"/>
        <i val="0"/>
        <color rgb="FFFF0000"/>
      </font>
      <fill>
        <patternFill>
          <bgColor theme="0"/>
        </patternFill>
      </fill>
    </dxf>
    <dxf>
      <font>
        <b val="0"/>
        <i val="0"/>
        <color rgb="FFFF0000"/>
      </font>
      <fill>
        <patternFill>
          <bgColor theme="0"/>
        </patternFill>
      </fill>
    </dxf>
    <dxf>
      <font>
        <b val="0"/>
        <i val="0"/>
        <color rgb="FFFF0000"/>
      </font>
      <fill>
        <patternFill>
          <bgColor theme="0"/>
        </patternFill>
      </fill>
    </dxf>
    <dxf>
      <font>
        <b val="0"/>
        <i val="0"/>
        <color rgb="FFFF0000"/>
      </font>
      <fill>
        <patternFill>
          <bgColor theme="0"/>
        </patternFill>
      </fill>
    </dxf>
    <dxf>
      <font>
        <b val="0"/>
        <i val="0"/>
        <color rgb="FFFF0000"/>
      </font>
      <fill>
        <patternFill patternType="solid">
          <bgColor theme="0"/>
        </patternFill>
      </fill>
    </dxf>
    <dxf>
      <font>
        <b val="0"/>
        <i val="0"/>
        <color rgb="FFFF0000"/>
      </font>
      <fill>
        <patternFill>
          <bgColor theme="0"/>
        </patternFill>
      </fill>
    </dxf>
    <dxf>
      <font>
        <b/>
        <i val="0"/>
        <color auto="1"/>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b/>
        <i val="0"/>
        <color auto="1"/>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b val="0"/>
        <i val="0"/>
        <color rgb="FFFF0000"/>
      </font>
      <fill>
        <patternFill>
          <bgColor theme="0"/>
        </patternFill>
      </fill>
    </dxf>
    <dxf>
      <font>
        <b val="0"/>
        <i val="0"/>
        <color rgb="FFFF0000"/>
      </font>
      <fill>
        <patternFill>
          <bgColor theme="0"/>
        </patternFill>
      </fill>
    </dxf>
    <dxf>
      <font>
        <b/>
        <i val="0"/>
        <color auto="1"/>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i val="0"/>
        <color theme="2" tint="-0.14996795556505021"/>
      </font>
      <fill>
        <patternFill>
          <bgColor theme="2" tint="-0.14996795556505021"/>
        </patternFill>
      </fill>
    </dxf>
    <dxf>
      <font>
        <b val="0"/>
        <i val="0"/>
        <color rgb="FFFF0000"/>
      </font>
      <fill>
        <patternFill>
          <bgColor theme="0"/>
        </patternFill>
      </fill>
    </dxf>
    <dxf>
      <fill>
        <patternFill>
          <bgColor rgb="FFFF0000"/>
        </patternFill>
      </fill>
    </dxf>
    <dxf>
      <font>
        <b/>
        <i val="0"/>
        <color auto="1"/>
      </font>
      <fill>
        <patternFill>
          <bgColor theme="2" tint="-0.14996795556505021"/>
        </patternFill>
      </fill>
    </dxf>
    <dxf>
      <font>
        <b val="0"/>
        <i val="0"/>
        <color rgb="FFFF0000"/>
      </font>
      <fill>
        <patternFill>
          <bgColor theme="0"/>
        </patternFill>
      </fill>
    </dxf>
    <dxf>
      <fill>
        <patternFill>
          <bgColor rgb="FFFF0000"/>
        </patternFill>
      </fill>
    </dxf>
    <dxf>
      <font>
        <b val="0"/>
        <i val="0"/>
        <color rgb="FFFF0000"/>
      </font>
      <fill>
        <patternFill>
          <bgColor theme="0"/>
        </patternFill>
      </fill>
    </dxf>
    <dxf>
      <font>
        <b/>
        <i val="0"/>
        <color auto="1"/>
      </font>
      <fill>
        <patternFill>
          <bgColor theme="2" tint="-0.14996795556505021"/>
        </patternFill>
      </fill>
    </dxf>
    <dxf>
      <fill>
        <patternFill>
          <bgColor rgb="FFFF0000"/>
        </patternFill>
      </fill>
    </dxf>
    <dxf>
      <font>
        <b val="0"/>
        <i val="0"/>
        <color rgb="FFFF0000"/>
      </font>
      <fill>
        <patternFill>
          <bgColor theme="0"/>
        </patternFill>
      </fill>
    </dxf>
    <dxf>
      <font>
        <b/>
        <i val="0"/>
        <color auto="1"/>
      </font>
      <fill>
        <patternFill>
          <bgColor theme="2" tint="-0.14996795556505021"/>
        </patternFill>
      </fill>
    </dxf>
    <dxf>
      <fill>
        <patternFill>
          <bgColor rgb="FFFF0000"/>
        </patternFill>
      </fill>
    </dxf>
    <dxf>
      <font>
        <b val="0"/>
        <i val="0"/>
        <color rgb="FFFF0000"/>
      </font>
      <fill>
        <patternFill>
          <bgColor theme="0"/>
        </patternFill>
      </fill>
    </dxf>
    <dxf>
      <font>
        <b/>
        <i val="0"/>
        <color auto="1"/>
      </font>
      <fill>
        <patternFill>
          <bgColor theme="2" tint="-0.14996795556505021"/>
        </patternFill>
      </fill>
    </dxf>
    <dxf>
      <fill>
        <patternFill>
          <bgColor rgb="FFFF0000"/>
        </patternFill>
      </fill>
    </dxf>
    <dxf>
      <font>
        <b val="0"/>
        <i val="0"/>
        <color rgb="FFFF0000"/>
      </font>
      <fill>
        <patternFill>
          <bgColor theme="0"/>
        </patternFill>
      </fill>
    </dxf>
    <dxf>
      <font>
        <b/>
        <i val="0"/>
        <color auto="1"/>
      </font>
      <fill>
        <patternFill>
          <bgColor theme="2" tint="-0.14996795556505021"/>
        </patternFill>
      </fill>
    </dxf>
    <dxf>
      <fill>
        <patternFill>
          <bgColor rgb="FFFF0000"/>
        </patternFill>
      </fill>
    </dxf>
    <dxf>
      <font>
        <b val="0"/>
        <i val="0"/>
        <color rgb="FFFF0000"/>
      </font>
      <fill>
        <patternFill>
          <bgColor theme="0"/>
        </patternFill>
      </fill>
    </dxf>
    <dxf>
      <font>
        <b/>
        <i val="0"/>
        <color auto="1"/>
      </font>
      <fill>
        <patternFill>
          <bgColor theme="2" tint="-0.14996795556505021"/>
        </patternFill>
      </fill>
    </dxf>
    <dxf>
      <fill>
        <patternFill>
          <bgColor rgb="FFFF0000"/>
        </patternFill>
      </fill>
    </dxf>
    <dxf>
      <font>
        <b val="0"/>
        <i val="0"/>
        <color rgb="FFFF0000"/>
      </font>
      <fill>
        <patternFill>
          <bgColor theme="0"/>
        </patternFill>
      </fill>
    </dxf>
    <dxf>
      <font>
        <b/>
        <i val="0"/>
        <color auto="1"/>
      </font>
      <fill>
        <patternFill>
          <bgColor theme="2" tint="-0.14996795556505021"/>
        </patternFill>
      </fill>
    </dxf>
    <dxf>
      <fill>
        <patternFill>
          <bgColor rgb="FFFF0000"/>
        </patternFill>
      </fill>
    </dxf>
    <dxf>
      <font>
        <b/>
        <i val="0"/>
        <color auto="1"/>
      </font>
      <fill>
        <patternFill>
          <bgColor theme="2" tint="-0.14996795556505021"/>
        </patternFill>
      </fill>
    </dxf>
    <dxf>
      <font>
        <b val="0"/>
        <i val="0"/>
        <color rgb="FFFF0000"/>
      </font>
      <fill>
        <patternFill>
          <bgColor theme="0"/>
        </patternFill>
      </fill>
    </dxf>
    <dxf>
      <fill>
        <patternFill>
          <bgColor rgb="FFFF0000"/>
        </patternFill>
      </fill>
    </dxf>
    <dxf>
      <font>
        <b/>
        <i val="0"/>
        <color auto="1"/>
      </font>
      <fill>
        <patternFill>
          <bgColor theme="2" tint="-0.14996795556505021"/>
        </patternFill>
      </fill>
    </dxf>
    <dxf>
      <font>
        <b val="0"/>
        <i val="0"/>
        <color rgb="FFFF0000"/>
      </font>
      <fill>
        <patternFill>
          <bgColor theme="0"/>
        </patternFill>
      </fill>
    </dxf>
    <dxf>
      <fill>
        <patternFill>
          <bgColor rgb="FFFF0000"/>
        </patternFill>
      </fill>
    </dxf>
    <dxf>
      <font>
        <b/>
        <i val="0"/>
        <color auto="1"/>
      </font>
      <fill>
        <patternFill>
          <bgColor theme="2" tint="-0.14996795556505021"/>
        </patternFill>
      </fill>
    </dxf>
    <dxf>
      <font>
        <b val="0"/>
        <i val="0"/>
        <color rgb="FFFF0000"/>
      </font>
      <fill>
        <patternFill>
          <bgColor theme="0"/>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b/>
        <i val="0"/>
        <color auto="1"/>
      </font>
      <fill>
        <patternFill>
          <bgColor theme="2" tint="-0.14996795556505021"/>
        </patternFill>
      </fill>
    </dxf>
    <dxf>
      <font>
        <b val="0"/>
        <i val="0"/>
        <color rgb="FFFF0000"/>
      </font>
      <fill>
        <patternFill>
          <bgColor theme="0"/>
        </patternFill>
      </fill>
    </dxf>
    <dxf>
      <font>
        <b/>
        <i val="0"/>
        <color theme="1"/>
      </font>
      <fill>
        <patternFill>
          <bgColor theme="2" tint="-0.14996795556505021"/>
        </patternFill>
      </fill>
    </dxf>
    <dxf>
      <font>
        <b/>
        <i val="0"/>
        <color auto="1"/>
      </font>
      <fill>
        <patternFill>
          <bgColor theme="2" tint="-0.14996795556505021"/>
        </patternFill>
      </fill>
    </dxf>
    <dxf>
      <font>
        <b val="0"/>
        <i val="0"/>
        <color rgb="FFFF0000"/>
      </font>
      <fill>
        <patternFill>
          <bgColor theme="0"/>
        </patternFill>
      </fill>
    </dxf>
    <dxf>
      <font>
        <b val="0"/>
        <i val="0"/>
        <color rgb="FFFF0000"/>
      </font>
      <fill>
        <patternFill>
          <bgColor theme="0"/>
        </patternFill>
      </fill>
    </dxf>
    <dxf>
      <font>
        <b/>
        <i val="0"/>
        <color auto="1"/>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b/>
        <i val="0"/>
        <color auto="1"/>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b val="0"/>
        <i val="0"/>
        <color rgb="FFFF0000"/>
      </font>
      <fill>
        <patternFill>
          <bgColor theme="0"/>
        </patternFill>
      </fill>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b val="0"/>
        <i val="0"/>
        <color rgb="FFFF0000"/>
      </font>
      <fill>
        <patternFill>
          <bgColor theme="0"/>
        </patternFill>
      </fill>
    </dxf>
    <dxf>
      <font>
        <b val="0"/>
        <i val="0"/>
        <color rgb="FFFF0000"/>
      </font>
      <fill>
        <patternFill>
          <bgColor theme="0"/>
        </patternFill>
      </fill>
    </dxf>
    <dxf>
      <font>
        <b val="0"/>
        <i val="0"/>
        <color rgb="FFFF0000"/>
      </font>
      <fill>
        <patternFill>
          <bgColor theme="0"/>
        </patternFill>
      </fill>
    </dxf>
    <dxf>
      <font>
        <b val="0"/>
        <i val="0"/>
        <color rgb="FFFF0000"/>
      </font>
      <fill>
        <patternFill>
          <bgColor theme="0"/>
        </patternFill>
      </fill>
    </dxf>
    <dxf>
      <font>
        <b val="0"/>
        <i val="0"/>
        <color rgb="FFFF0000"/>
      </font>
      <fill>
        <patternFill>
          <bgColor theme="0"/>
        </patternFill>
      </fill>
    </dxf>
    <dxf>
      <font>
        <b val="0"/>
        <i val="0"/>
        <color rgb="FFFF0000"/>
      </font>
      <fill>
        <patternFill>
          <bgColor theme="0"/>
        </patternFill>
      </fill>
    </dxf>
    <dxf>
      <font>
        <b val="0"/>
        <i val="0"/>
        <color rgb="FFFF0000"/>
      </font>
      <fill>
        <patternFill>
          <bgColor theme="0"/>
        </patternFill>
      </fill>
    </dxf>
    <dxf>
      <font>
        <b val="0"/>
        <i val="0"/>
        <color rgb="FFFF0000"/>
      </font>
      <fill>
        <patternFill>
          <bgColor theme="0"/>
        </patternFill>
      </fill>
    </dxf>
    <dxf>
      <font>
        <b val="0"/>
        <i val="0"/>
        <color rgb="FFFF0000"/>
      </font>
      <fill>
        <patternFill>
          <bgColor theme="0"/>
        </patternFill>
      </fill>
    </dxf>
    <dxf>
      <font>
        <b val="0"/>
        <i val="0"/>
        <color rgb="FFFF0000"/>
      </font>
      <fill>
        <patternFill>
          <bgColor theme="0"/>
        </patternFill>
      </fill>
    </dxf>
    <dxf>
      <font>
        <b val="0"/>
        <i val="0"/>
        <color rgb="FFFF0000"/>
      </font>
      <fill>
        <patternFill patternType="solid">
          <bgColor theme="0"/>
        </patternFill>
      </fill>
    </dxf>
    <dxf>
      <font>
        <b/>
        <i val="0"/>
        <color auto="1"/>
      </font>
      <fill>
        <patternFill>
          <bgColor theme="2" tint="-0.14996795556505021"/>
        </patternFill>
      </fill>
    </dxf>
    <dxf>
      <font>
        <b val="0"/>
        <i val="0"/>
        <color rgb="FFFF0000"/>
      </font>
      <fill>
        <patternFill>
          <bgColor theme="0"/>
        </patternFill>
      </fill>
    </dxf>
    <dxf>
      <font>
        <b/>
        <i val="0"/>
        <color theme="2" tint="-0.14996795556505021"/>
      </font>
      <fill>
        <patternFill>
          <bgColor theme="2" tint="-0.14996795556505021"/>
        </patternFill>
      </fill>
    </dxf>
    <dxf>
      <fill>
        <patternFill>
          <bgColor rgb="FFFF0000"/>
        </patternFill>
      </fill>
    </dxf>
    <dxf>
      <font>
        <b val="0"/>
        <i val="0"/>
        <color rgb="FFFF0000"/>
      </font>
      <fill>
        <patternFill>
          <bgColor theme="0"/>
        </patternFill>
      </fill>
    </dxf>
    <dxf>
      <font>
        <b/>
        <i val="0"/>
        <color auto="1"/>
      </font>
      <fill>
        <patternFill>
          <bgColor theme="2" tint="-0.14996795556505021"/>
        </patternFill>
      </fill>
    </dxf>
    <dxf>
      <fill>
        <patternFill>
          <bgColor rgb="FFFF0000"/>
        </patternFill>
      </fill>
    </dxf>
    <dxf>
      <font>
        <b val="0"/>
        <i val="0"/>
        <color rgb="FFFF0000"/>
      </font>
      <fill>
        <patternFill>
          <bgColor theme="0"/>
        </patternFill>
      </fill>
    </dxf>
    <dxf>
      <font>
        <b/>
        <i val="0"/>
        <color auto="1"/>
      </font>
      <fill>
        <patternFill>
          <bgColor theme="2" tint="-0.14996795556505021"/>
        </patternFill>
      </fill>
    </dxf>
    <dxf>
      <fill>
        <patternFill>
          <bgColor rgb="FFFF0000"/>
        </patternFill>
      </fill>
    </dxf>
    <dxf>
      <font>
        <b val="0"/>
        <i val="0"/>
        <color rgb="FFFF0000"/>
      </font>
      <fill>
        <patternFill>
          <bgColor theme="0"/>
        </patternFill>
      </fill>
    </dxf>
    <dxf>
      <font>
        <b/>
        <i val="0"/>
        <color auto="1"/>
      </font>
      <fill>
        <patternFill>
          <bgColor theme="2" tint="-0.14996795556505021"/>
        </patternFill>
      </fill>
    </dxf>
    <dxf>
      <fill>
        <patternFill>
          <bgColor rgb="FFFF0000"/>
        </patternFill>
      </fill>
    </dxf>
    <dxf>
      <font>
        <b val="0"/>
        <i val="0"/>
        <color rgb="FFFF0000"/>
      </font>
      <fill>
        <patternFill>
          <bgColor theme="0"/>
        </patternFill>
      </fill>
    </dxf>
    <dxf>
      <font>
        <b/>
        <i val="0"/>
        <color auto="1"/>
      </font>
      <fill>
        <patternFill>
          <bgColor theme="2" tint="-0.14996795556505021"/>
        </patternFill>
      </fill>
    </dxf>
    <dxf>
      <fill>
        <patternFill>
          <bgColor rgb="FFFF0000"/>
        </patternFill>
      </fill>
    </dxf>
    <dxf>
      <font>
        <b val="0"/>
        <i val="0"/>
        <color rgb="FFFF0000"/>
      </font>
      <fill>
        <patternFill>
          <bgColor theme="0"/>
        </patternFill>
      </fill>
    </dxf>
    <dxf>
      <font>
        <b/>
        <i val="0"/>
        <color auto="1"/>
      </font>
      <fill>
        <patternFill>
          <bgColor theme="2"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color rgb="FFFF0000"/>
      </font>
      <fill>
        <patternFill>
          <bgColor theme="0"/>
        </patternFill>
      </fill>
    </dxf>
    <dxf>
      <font>
        <b/>
        <i val="0"/>
        <color auto="1"/>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b/>
        <i val="0"/>
        <color auto="1"/>
      </font>
      <fill>
        <patternFill>
          <bgColor theme="2" tint="-0.14996795556505021"/>
        </patternFill>
      </fill>
    </dxf>
    <dxf>
      <font>
        <b val="0"/>
        <i val="0"/>
        <color rgb="FFFF0000"/>
      </font>
      <fill>
        <patternFill>
          <bgColor theme="0"/>
        </patternFill>
      </fill>
    </dxf>
    <dxf>
      <font>
        <b val="0"/>
        <i val="0"/>
        <color rgb="FFFF0000"/>
      </font>
      <fill>
        <patternFill>
          <bgColor theme="0"/>
        </patternFill>
      </fill>
    </dxf>
    <dxf>
      <font>
        <b/>
        <i val="0"/>
        <color auto="1"/>
      </font>
      <fill>
        <patternFill>
          <bgColor theme="2" tint="-0.14996795556505021"/>
        </patternFill>
      </fill>
    </dxf>
    <dxf>
      <font>
        <b/>
        <i val="0"/>
        <color theme="1"/>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ont>
        <b/>
        <i val="0"/>
      </font>
      <fill>
        <patternFill>
          <bgColor theme="2" tint="-0.14996795556505021"/>
        </patternFill>
      </fill>
    </dxf>
    <dxf>
      <font>
        <b val="0"/>
        <i val="0"/>
        <color rgb="FFFF0000"/>
      </font>
      <fill>
        <patternFill patternType="solid">
          <bgColor theme="0"/>
        </patternFill>
      </fill>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b/>
        <i val="0"/>
      </font>
      <fill>
        <patternFill>
          <bgColor theme="2" tint="-0.14996795556505021"/>
        </patternFill>
      </fill>
    </dxf>
    <dxf>
      <font>
        <b val="0"/>
        <i val="0"/>
        <color rgb="FFFF0000"/>
      </font>
      <fill>
        <patternFill patternType="solid">
          <bgColor theme="0"/>
        </patternFill>
      </fill>
    </dxf>
    <dxf>
      <font>
        <b val="0"/>
        <i val="0"/>
        <color rgb="FFFF0000"/>
      </font>
      <fill>
        <patternFill>
          <bgColor theme="0"/>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i val="0"/>
      </font>
      <fill>
        <patternFill>
          <bgColor theme="2" tint="-0.14996795556505021"/>
        </patternFill>
      </fill>
    </dxf>
    <dxf>
      <font>
        <b val="0"/>
        <i val="0"/>
        <color rgb="FFFF0000"/>
      </font>
      <fill>
        <patternFill patternType="solid">
          <bgColor theme="0"/>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val="0"/>
        <i val="0"/>
        <color rgb="FFFF0000"/>
      </font>
      <fill>
        <patternFill>
          <bgColor theme="0"/>
        </patternFill>
      </fill>
    </dxf>
    <dxf>
      <font>
        <b/>
        <i val="0"/>
        <color auto="1"/>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patternType="solid">
          <bgColor theme="0"/>
        </patternFill>
      </fill>
    </dxf>
    <dxf>
      <font>
        <b/>
        <i val="0"/>
      </font>
      <fill>
        <patternFill>
          <bgColor theme="2" tint="-0.14996795556505021"/>
        </patternFill>
      </fill>
    </dxf>
    <dxf>
      <font>
        <b val="0"/>
        <i val="0"/>
        <color rgb="FFFF0000"/>
      </font>
      <fill>
        <patternFill>
          <bgColor theme="0"/>
        </patternFill>
      </fill>
    </dxf>
    <dxf>
      <font>
        <b/>
        <i val="0"/>
      </font>
      <fill>
        <patternFill>
          <bgColor theme="2" tint="-0.14996795556505021"/>
        </patternFill>
      </fill>
    </dxf>
    <dxf>
      <font>
        <b val="0"/>
        <i val="0"/>
        <color rgb="FFFF0000"/>
      </font>
      <fill>
        <patternFill>
          <bgColor theme="0"/>
        </patternFill>
      </fill>
    </dxf>
    <dxf>
      <font>
        <b/>
        <i val="0"/>
        <color auto="1"/>
      </font>
      <fill>
        <patternFill>
          <bgColor theme="2" tint="-0.14996795556505021"/>
        </patternFill>
      </fill>
    </dxf>
    <dxf>
      <fill>
        <patternFill>
          <bgColor theme="4" tint="0.59996337778862885"/>
        </patternFill>
      </fill>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style="thin">
          <color theme="4" tint="0.39997558519241921"/>
        </bottom>
        <vertical/>
        <horizontal/>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i val="0"/>
        <strike val="0"/>
        <condense val="0"/>
        <extend val="0"/>
        <outline val="0"/>
        <shadow val="0"/>
        <u/>
        <vertAlign val="baseline"/>
        <sz val="11"/>
        <color theme="1"/>
        <name val="Calibri"/>
        <family val="2"/>
        <scheme val="minor"/>
      </font>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val="0"/>
        <i val="0"/>
        <strike val="0"/>
        <condense val="0"/>
        <extend val="0"/>
        <outline val="0"/>
        <shadow val="0"/>
        <u val="none"/>
        <vertAlign val="baseline"/>
        <sz val="11"/>
        <color rgb="FF000000"/>
        <name val="Calibri"/>
        <family val="2"/>
        <scheme val="minor"/>
      </font>
    </dxf>
    <dxf>
      <font>
        <b/>
        <i val="0"/>
        <strike val="0"/>
        <condense val="0"/>
        <extend val="0"/>
        <outline val="0"/>
        <shadow val="0"/>
        <u/>
        <vertAlign val="baseline"/>
        <sz val="11"/>
        <color theme="1"/>
        <name val="Calibri"/>
        <family val="2"/>
        <scheme val="minor"/>
      </font>
    </dxf>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CC9900"/>
      <color rgb="FFFFCCFF"/>
      <color rgb="FFCC99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5</xdr:col>
      <xdr:colOff>657225</xdr:colOff>
      <xdr:row>0</xdr:row>
      <xdr:rowOff>76200</xdr:rowOff>
    </xdr:from>
    <xdr:to>
      <xdr:col>8</xdr:col>
      <xdr:colOff>39354</xdr:colOff>
      <xdr:row>0</xdr:row>
      <xdr:rowOff>447675</xdr:rowOff>
    </xdr:to>
    <xdr:pic>
      <xdr:nvPicPr>
        <xdr:cNvPr id="2" name="Picture 1">
          <a:extLst>
            <a:ext uri="{FF2B5EF4-FFF2-40B4-BE49-F238E27FC236}">
              <a16:creationId xmlns:a16="http://schemas.microsoft.com/office/drawing/2014/main" id="{3B6B2925-8CCB-4EA4-AC28-289C0265A8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86425" y="76200"/>
          <a:ext cx="1563354" cy="3683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685800</xdr:colOff>
      <xdr:row>0</xdr:row>
      <xdr:rowOff>85725</xdr:rowOff>
    </xdr:from>
    <xdr:to>
      <xdr:col>8</xdr:col>
      <xdr:colOff>67929</xdr:colOff>
      <xdr:row>0</xdr:row>
      <xdr:rowOff>454025</xdr:rowOff>
    </xdr:to>
    <xdr:pic>
      <xdr:nvPicPr>
        <xdr:cNvPr id="3" name="Picture 2">
          <a:extLst>
            <a:ext uri="{FF2B5EF4-FFF2-40B4-BE49-F238E27FC236}">
              <a16:creationId xmlns:a16="http://schemas.microsoft.com/office/drawing/2014/main" id="{B6372602-538E-43DF-AB2A-F1F09583D6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410325" y="85725"/>
          <a:ext cx="1563354" cy="368300"/>
        </a:xfrm>
        <a:prstGeom prst="rect">
          <a:avLst/>
        </a:prstGeom>
      </xdr:spPr>
    </xdr:pic>
    <xdr:clientData/>
  </xdr:twoCellAnchor>
  <xdr:twoCellAnchor editAs="oneCell">
    <xdr:from>
      <xdr:col>2</xdr:col>
      <xdr:colOff>1381125</xdr:colOff>
      <xdr:row>33</xdr:row>
      <xdr:rowOff>19049</xdr:rowOff>
    </xdr:from>
    <xdr:to>
      <xdr:col>2</xdr:col>
      <xdr:colOff>2266950</xdr:colOff>
      <xdr:row>37</xdr:row>
      <xdr:rowOff>150250</xdr:rowOff>
    </xdr:to>
    <xdr:pic>
      <xdr:nvPicPr>
        <xdr:cNvPr id="2" name="Billede 1">
          <a:extLst>
            <a:ext uri="{FF2B5EF4-FFF2-40B4-BE49-F238E27FC236}">
              <a16:creationId xmlns:a16="http://schemas.microsoft.com/office/drawing/2014/main" id="{6341E09D-186E-461E-B7AC-EBA31232C68F}"/>
            </a:ext>
          </a:extLst>
        </xdr:cNvPr>
        <xdr:cNvPicPr>
          <a:picLocks noChangeAspect="1"/>
        </xdr:cNvPicPr>
      </xdr:nvPicPr>
      <xdr:blipFill rotWithShape="1">
        <a:blip xmlns:r="http://schemas.openxmlformats.org/officeDocument/2006/relationships" r:embed="rId2"/>
        <a:srcRect t="10351"/>
        <a:stretch/>
      </xdr:blipFill>
      <xdr:spPr bwMode="auto">
        <a:xfrm>
          <a:off x="1819275" y="6448424"/>
          <a:ext cx="885825" cy="85510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1339850</xdr:colOff>
      <xdr:row>38</xdr:row>
      <xdr:rowOff>38101</xdr:rowOff>
    </xdr:from>
    <xdr:to>
      <xdr:col>2</xdr:col>
      <xdr:colOff>2289174</xdr:colOff>
      <xdr:row>42</xdr:row>
      <xdr:rowOff>149225</xdr:rowOff>
    </xdr:to>
    <xdr:pic>
      <xdr:nvPicPr>
        <xdr:cNvPr id="4" name="Billede 4">
          <a:extLst>
            <a:ext uri="{FF2B5EF4-FFF2-40B4-BE49-F238E27FC236}">
              <a16:creationId xmlns:a16="http://schemas.microsoft.com/office/drawing/2014/main" id="{8D723886-3704-4812-E7E3-6041C306358F}"/>
            </a:ext>
          </a:extLst>
        </xdr:cNvPr>
        <xdr:cNvPicPr/>
      </xdr:nvPicPr>
      <xdr:blipFill>
        <a:blip xmlns:r="http://schemas.openxmlformats.org/officeDocument/2006/relationships" r:embed="rId3"/>
        <a:stretch>
          <a:fillRect/>
        </a:stretch>
      </xdr:blipFill>
      <xdr:spPr>
        <a:xfrm>
          <a:off x="1778000" y="7372351"/>
          <a:ext cx="949324" cy="8350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28575</xdr:colOff>
      <xdr:row>0</xdr:row>
      <xdr:rowOff>104775</xdr:rowOff>
    </xdr:from>
    <xdr:to>
      <xdr:col>16</xdr:col>
      <xdr:colOff>45704</xdr:colOff>
      <xdr:row>0</xdr:row>
      <xdr:rowOff>473075</xdr:rowOff>
    </xdr:to>
    <xdr:pic>
      <xdr:nvPicPr>
        <xdr:cNvPr id="2" name="Picture 1">
          <a:extLst>
            <a:ext uri="{FF2B5EF4-FFF2-40B4-BE49-F238E27FC236}">
              <a16:creationId xmlns:a16="http://schemas.microsoft.com/office/drawing/2014/main" id="{05BD2BCE-7558-4AD2-8E49-7A00EA65B8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277100" y="104775"/>
          <a:ext cx="1563354" cy="3683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34925</xdr:colOff>
      <xdr:row>0</xdr:row>
      <xdr:rowOff>95250</xdr:rowOff>
    </xdr:from>
    <xdr:to>
      <xdr:col>16</xdr:col>
      <xdr:colOff>153654</xdr:colOff>
      <xdr:row>0</xdr:row>
      <xdr:rowOff>466725</xdr:rowOff>
    </xdr:to>
    <xdr:pic>
      <xdr:nvPicPr>
        <xdr:cNvPr id="3" name="Picture 2">
          <a:extLst>
            <a:ext uri="{FF2B5EF4-FFF2-40B4-BE49-F238E27FC236}">
              <a16:creationId xmlns:a16="http://schemas.microsoft.com/office/drawing/2014/main" id="{E80F80E2-5302-4890-8477-6AE5173022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531100" y="95250"/>
          <a:ext cx="1566529" cy="3714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533400</xdr:colOff>
      <xdr:row>0</xdr:row>
      <xdr:rowOff>66675</xdr:rowOff>
    </xdr:from>
    <xdr:to>
      <xdr:col>7</xdr:col>
      <xdr:colOff>521954</xdr:colOff>
      <xdr:row>0</xdr:row>
      <xdr:rowOff>434975</xdr:rowOff>
    </xdr:to>
    <xdr:pic>
      <xdr:nvPicPr>
        <xdr:cNvPr id="3" name="Picture 2">
          <a:extLst>
            <a:ext uri="{FF2B5EF4-FFF2-40B4-BE49-F238E27FC236}">
              <a16:creationId xmlns:a16="http://schemas.microsoft.com/office/drawing/2014/main" id="{E6DB3714-5013-46CA-B673-2CF995A161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153150" y="66675"/>
          <a:ext cx="1563354" cy="3683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638175</xdr:colOff>
      <xdr:row>0</xdr:row>
      <xdr:rowOff>47625</xdr:rowOff>
    </xdr:from>
    <xdr:to>
      <xdr:col>8</xdr:col>
      <xdr:colOff>20304</xdr:colOff>
      <xdr:row>0</xdr:row>
      <xdr:rowOff>415925</xdr:rowOff>
    </xdr:to>
    <xdr:pic>
      <xdr:nvPicPr>
        <xdr:cNvPr id="3" name="Picture 2">
          <a:extLst>
            <a:ext uri="{FF2B5EF4-FFF2-40B4-BE49-F238E27FC236}">
              <a16:creationId xmlns:a16="http://schemas.microsoft.com/office/drawing/2014/main" id="{5CBD1AF2-3388-4789-B4AD-1C7F96DF0B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238875" y="47625"/>
          <a:ext cx="1563354" cy="368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704850</xdr:colOff>
      <xdr:row>0</xdr:row>
      <xdr:rowOff>66675</xdr:rowOff>
    </xdr:from>
    <xdr:to>
      <xdr:col>8</xdr:col>
      <xdr:colOff>86979</xdr:colOff>
      <xdr:row>0</xdr:row>
      <xdr:rowOff>434975</xdr:rowOff>
    </xdr:to>
    <xdr:pic>
      <xdr:nvPicPr>
        <xdr:cNvPr id="3" name="Picture 2">
          <a:extLst>
            <a:ext uri="{FF2B5EF4-FFF2-40B4-BE49-F238E27FC236}">
              <a16:creationId xmlns:a16="http://schemas.microsoft.com/office/drawing/2014/main" id="{F910A057-680F-4A82-B8F5-60C5438123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57850" y="66675"/>
          <a:ext cx="1563354" cy="3683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733425</xdr:colOff>
      <xdr:row>0</xdr:row>
      <xdr:rowOff>57150</xdr:rowOff>
    </xdr:from>
    <xdr:to>
      <xdr:col>8</xdr:col>
      <xdr:colOff>115554</xdr:colOff>
      <xdr:row>0</xdr:row>
      <xdr:rowOff>428625</xdr:rowOff>
    </xdr:to>
    <xdr:pic>
      <xdr:nvPicPr>
        <xdr:cNvPr id="3" name="Picture 2">
          <a:extLst>
            <a:ext uri="{FF2B5EF4-FFF2-40B4-BE49-F238E27FC236}">
              <a16:creationId xmlns:a16="http://schemas.microsoft.com/office/drawing/2014/main" id="{3268BDD4-C981-4A19-B4E5-83CE7B11A6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381625" y="57150"/>
          <a:ext cx="1563354" cy="3683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28575</xdr:colOff>
      <xdr:row>0</xdr:row>
      <xdr:rowOff>66675</xdr:rowOff>
    </xdr:from>
    <xdr:to>
      <xdr:col>6</xdr:col>
      <xdr:colOff>115554</xdr:colOff>
      <xdr:row>0</xdr:row>
      <xdr:rowOff>434975</xdr:rowOff>
    </xdr:to>
    <xdr:pic>
      <xdr:nvPicPr>
        <xdr:cNvPr id="3" name="Picture 2">
          <a:extLst>
            <a:ext uri="{FF2B5EF4-FFF2-40B4-BE49-F238E27FC236}">
              <a16:creationId xmlns:a16="http://schemas.microsoft.com/office/drawing/2014/main" id="{C149F1F4-9FDB-4AC9-9884-88ED630DCB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05475" y="66675"/>
          <a:ext cx="1563354" cy="3683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638175</xdr:colOff>
      <xdr:row>0</xdr:row>
      <xdr:rowOff>47625</xdr:rowOff>
    </xdr:from>
    <xdr:to>
      <xdr:col>8</xdr:col>
      <xdr:colOff>20304</xdr:colOff>
      <xdr:row>0</xdr:row>
      <xdr:rowOff>415925</xdr:rowOff>
    </xdr:to>
    <xdr:pic>
      <xdr:nvPicPr>
        <xdr:cNvPr id="3" name="Picture 2">
          <a:extLst>
            <a:ext uri="{FF2B5EF4-FFF2-40B4-BE49-F238E27FC236}">
              <a16:creationId xmlns:a16="http://schemas.microsoft.com/office/drawing/2014/main" id="{D6F78727-D19A-4ECE-A38A-52FB2213AF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191125" y="47625"/>
          <a:ext cx="1563354" cy="3683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638175</xdr:colOff>
      <xdr:row>0</xdr:row>
      <xdr:rowOff>38100</xdr:rowOff>
    </xdr:from>
    <xdr:to>
      <xdr:col>8</xdr:col>
      <xdr:colOff>20304</xdr:colOff>
      <xdr:row>0</xdr:row>
      <xdr:rowOff>409575</xdr:rowOff>
    </xdr:to>
    <xdr:pic>
      <xdr:nvPicPr>
        <xdr:cNvPr id="3" name="Picture 2">
          <a:extLst>
            <a:ext uri="{FF2B5EF4-FFF2-40B4-BE49-F238E27FC236}">
              <a16:creationId xmlns:a16="http://schemas.microsoft.com/office/drawing/2014/main" id="{02D95376-16C1-4110-BB8D-42360304A4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467350" y="38100"/>
          <a:ext cx="1563354" cy="368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663575</xdr:colOff>
      <xdr:row>0</xdr:row>
      <xdr:rowOff>53975</xdr:rowOff>
    </xdr:from>
    <xdr:to>
      <xdr:col>8</xdr:col>
      <xdr:colOff>45704</xdr:colOff>
      <xdr:row>0</xdr:row>
      <xdr:rowOff>425450</xdr:rowOff>
    </xdr:to>
    <xdr:pic>
      <xdr:nvPicPr>
        <xdr:cNvPr id="3" name="Picture 2">
          <a:extLst>
            <a:ext uri="{FF2B5EF4-FFF2-40B4-BE49-F238E27FC236}">
              <a16:creationId xmlns:a16="http://schemas.microsoft.com/office/drawing/2014/main" id="{38315DE5-4035-4EF9-9EFE-E64EF38AA2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568950" y="53975"/>
          <a:ext cx="1563354" cy="3714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666750</xdr:colOff>
      <xdr:row>0</xdr:row>
      <xdr:rowOff>57150</xdr:rowOff>
    </xdr:from>
    <xdr:to>
      <xdr:col>8</xdr:col>
      <xdr:colOff>48879</xdr:colOff>
      <xdr:row>0</xdr:row>
      <xdr:rowOff>425450</xdr:rowOff>
    </xdr:to>
    <xdr:pic>
      <xdr:nvPicPr>
        <xdr:cNvPr id="3" name="Picture 2">
          <a:extLst>
            <a:ext uri="{FF2B5EF4-FFF2-40B4-BE49-F238E27FC236}">
              <a16:creationId xmlns:a16="http://schemas.microsoft.com/office/drawing/2014/main" id="{F1EA0542-AEDE-463B-A515-0F81D867D9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048250" y="57150"/>
          <a:ext cx="1563354" cy="3683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695325</xdr:colOff>
      <xdr:row>0</xdr:row>
      <xdr:rowOff>66675</xdr:rowOff>
    </xdr:from>
    <xdr:to>
      <xdr:col>8</xdr:col>
      <xdr:colOff>77454</xdr:colOff>
      <xdr:row>0</xdr:row>
      <xdr:rowOff>438150</xdr:rowOff>
    </xdr:to>
    <xdr:pic>
      <xdr:nvPicPr>
        <xdr:cNvPr id="3" name="Picture 2">
          <a:extLst>
            <a:ext uri="{FF2B5EF4-FFF2-40B4-BE49-F238E27FC236}">
              <a16:creationId xmlns:a16="http://schemas.microsoft.com/office/drawing/2014/main" id="{AF9E674C-ECDF-41B8-8DCF-48F9C400BC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181600" y="66675"/>
          <a:ext cx="1563354" cy="3714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653356</xdr:colOff>
      <xdr:row>42</xdr:row>
      <xdr:rowOff>75452</xdr:rowOff>
    </xdr:from>
    <xdr:to>
      <xdr:col>7</xdr:col>
      <xdr:colOff>50374</xdr:colOff>
      <xdr:row>50</xdr:row>
      <xdr:rowOff>93155</xdr:rowOff>
    </xdr:to>
    <xdr:pic>
      <xdr:nvPicPr>
        <xdr:cNvPr id="3" name="Picture 2">
          <a:extLst>
            <a:ext uri="{FF2B5EF4-FFF2-40B4-BE49-F238E27FC236}">
              <a16:creationId xmlns:a16="http://schemas.microsoft.com/office/drawing/2014/main" id="{FCB097FA-B015-471C-9B8E-E6E21605007C}"/>
            </a:ext>
          </a:extLst>
        </xdr:cNvPr>
        <xdr:cNvPicPr>
          <a:picLocks noChangeAspect="1"/>
        </xdr:cNvPicPr>
      </xdr:nvPicPr>
      <xdr:blipFill>
        <a:blip xmlns:r="http://schemas.openxmlformats.org/officeDocument/2006/relationships" r:embed="rId1"/>
        <a:stretch>
          <a:fillRect/>
        </a:stretch>
      </xdr:blipFill>
      <xdr:spPr>
        <a:xfrm flipH="1">
          <a:off x="5684797" y="8259481"/>
          <a:ext cx="969577" cy="1481939"/>
        </a:xfrm>
        <a:prstGeom prst="rect">
          <a:avLst/>
        </a:prstGeom>
      </xdr:spPr>
    </xdr:pic>
    <xdr:clientData/>
  </xdr:twoCellAnchor>
  <xdr:twoCellAnchor editAs="oneCell">
    <xdr:from>
      <xdr:col>5</xdr:col>
      <xdr:colOff>638166</xdr:colOff>
      <xdr:row>52</xdr:row>
      <xdr:rowOff>63500</xdr:rowOff>
    </xdr:from>
    <xdr:to>
      <xdr:col>7</xdr:col>
      <xdr:colOff>159319</xdr:colOff>
      <xdr:row>60</xdr:row>
      <xdr:rowOff>98201</xdr:rowOff>
    </xdr:to>
    <xdr:pic>
      <xdr:nvPicPr>
        <xdr:cNvPr id="4" name="Picture 3">
          <a:extLst>
            <a:ext uri="{FF2B5EF4-FFF2-40B4-BE49-F238E27FC236}">
              <a16:creationId xmlns:a16="http://schemas.microsoft.com/office/drawing/2014/main" id="{7A4251B6-5091-4E19-A963-5C7AC1A4C6F4}"/>
            </a:ext>
          </a:extLst>
        </xdr:cNvPr>
        <xdr:cNvPicPr>
          <a:picLocks noChangeAspect="1"/>
        </xdr:cNvPicPr>
      </xdr:nvPicPr>
      <xdr:blipFill>
        <a:blip xmlns:r="http://schemas.openxmlformats.org/officeDocument/2006/relationships" r:embed="rId2"/>
        <a:stretch>
          <a:fillRect/>
        </a:stretch>
      </xdr:blipFill>
      <xdr:spPr>
        <a:xfrm>
          <a:off x="5670541" y="9753600"/>
          <a:ext cx="1089603" cy="1479326"/>
        </a:xfrm>
        <a:prstGeom prst="rect">
          <a:avLst/>
        </a:prstGeom>
      </xdr:spPr>
    </xdr:pic>
    <xdr:clientData/>
  </xdr:twoCellAnchor>
  <xdr:twoCellAnchor editAs="oneCell">
    <xdr:from>
      <xdr:col>5</xdr:col>
      <xdr:colOff>331057</xdr:colOff>
      <xdr:row>33</xdr:row>
      <xdr:rowOff>19051</xdr:rowOff>
    </xdr:from>
    <xdr:to>
      <xdr:col>7</xdr:col>
      <xdr:colOff>466428</xdr:colOff>
      <xdr:row>39</xdr:row>
      <xdr:rowOff>131661</xdr:rowOff>
    </xdr:to>
    <xdr:pic>
      <xdr:nvPicPr>
        <xdr:cNvPr id="5" name="Picture 4">
          <a:extLst>
            <a:ext uri="{FF2B5EF4-FFF2-40B4-BE49-F238E27FC236}">
              <a16:creationId xmlns:a16="http://schemas.microsoft.com/office/drawing/2014/main" id="{26012CD7-8A62-4DB4-BC7E-D30FFF8A5469}"/>
            </a:ext>
          </a:extLst>
        </xdr:cNvPr>
        <xdr:cNvPicPr>
          <a:picLocks noChangeAspect="1"/>
        </xdr:cNvPicPr>
      </xdr:nvPicPr>
      <xdr:blipFill>
        <a:blip xmlns:r="http://schemas.openxmlformats.org/officeDocument/2006/relationships" r:embed="rId3"/>
        <a:stretch>
          <a:fillRect/>
        </a:stretch>
      </xdr:blipFill>
      <xdr:spPr>
        <a:xfrm>
          <a:off x="5363432" y="6267451"/>
          <a:ext cx="1703821" cy="1198460"/>
        </a:xfrm>
        <a:prstGeom prst="rect">
          <a:avLst/>
        </a:prstGeom>
      </xdr:spPr>
    </xdr:pic>
    <xdr:clientData/>
  </xdr:twoCellAnchor>
  <xdr:twoCellAnchor editAs="oneCell">
    <xdr:from>
      <xdr:col>5</xdr:col>
      <xdr:colOff>557204</xdr:colOff>
      <xdr:row>62</xdr:row>
      <xdr:rowOff>63500</xdr:rowOff>
    </xdr:from>
    <xdr:to>
      <xdr:col>7</xdr:col>
      <xdr:colOff>221232</xdr:colOff>
      <xdr:row>70</xdr:row>
      <xdr:rowOff>115063</xdr:rowOff>
    </xdr:to>
    <xdr:pic>
      <xdr:nvPicPr>
        <xdr:cNvPr id="6" name="Picture 5">
          <a:extLst>
            <a:ext uri="{FF2B5EF4-FFF2-40B4-BE49-F238E27FC236}">
              <a16:creationId xmlns:a16="http://schemas.microsoft.com/office/drawing/2014/main" id="{FF8FE463-A6F9-4CF6-85CB-11F7F579BBA6}"/>
            </a:ext>
          </a:extLst>
        </xdr:cNvPr>
        <xdr:cNvPicPr>
          <a:picLocks noChangeAspect="1"/>
        </xdr:cNvPicPr>
      </xdr:nvPicPr>
      <xdr:blipFill>
        <a:blip xmlns:r="http://schemas.openxmlformats.org/officeDocument/2006/relationships" r:embed="rId4"/>
        <a:stretch>
          <a:fillRect/>
        </a:stretch>
      </xdr:blipFill>
      <xdr:spPr>
        <a:xfrm>
          <a:off x="5589579" y="11563350"/>
          <a:ext cx="1232478" cy="1496188"/>
        </a:xfrm>
        <a:prstGeom prst="rect">
          <a:avLst/>
        </a:prstGeom>
      </xdr:spPr>
    </xdr:pic>
    <xdr:clientData/>
  </xdr:twoCellAnchor>
  <xdr:twoCellAnchor editAs="oneCell">
    <xdr:from>
      <xdr:col>5</xdr:col>
      <xdr:colOff>694279</xdr:colOff>
      <xdr:row>72</xdr:row>
      <xdr:rowOff>130175</xdr:rowOff>
    </xdr:from>
    <xdr:to>
      <xdr:col>7</xdr:col>
      <xdr:colOff>87331</xdr:colOff>
      <xdr:row>80</xdr:row>
      <xdr:rowOff>101600</xdr:rowOff>
    </xdr:to>
    <xdr:pic>
      <xdr:nvPicPr>
        <xdr:cNvPr id="7" name="Picture 6">
          <a:extLst>
            <a:ext uri="{FF2B5EF4-FFF2-40B4-BE49-F238E27FC236}">
              <a16:creationId xmlns:a16="http://schemas.microsoft.com/office/drawing/2014/main" id="{056C78EF-D603-43D5-9F95-22E1224BB340}"/>
            </a:ext>
          </a:extLst>
        </xdr:cNvPr>
        <xdr:cNvPicPr>
          <a:picLocks noChangeAspect="1"/>
        </xdr:cNvPicPr>
      </xdr:nvPicPr>
      <xdr:blipFill>
        <a:blip xmlns:r="http://schemas.openxmlformats.org/officeDocument/2006/relationships" r:embed="rId5"/>
        <a:stretch>
          <a:fillRect/>
        </a:stretch>
      </xdr:blipFill>
      <xdr:spPr>
        <a:xfrm>
          <a:off x="5726654" y="13436600"/>
          <a:ext cx="961502" cy="1419225"/>
        </a:xfrm>
        <a:prstGeom prst="rect">
          <a:avLst/>
        </a:prstGeom>
      </xdr:spPr>
    </xdr:pic>
    <xdr:clientData/>
  </xdr:twoCellAnchor>
  <xdr:twoCellAnchor editAs="oneCell">
    <xdr:from>
      <xdr:col>5</xdr:col>
      <xdr:colOff>638176</xdr:colOff>
      <xdr:row>0</xdr:row>
      <xdr:rowOff>76200</xdr:rowOff>
    </xdr:from>
    <xdr:to>
      <xdr:col>8</xdr:col>
      <xdr:colOff>26655</xdr:colOff>
      <xdr:row>0</xdr:row>
      <xdr:rowOff>447675</xdr:rowOff>
    </xdr:to>
    <xdr:pic>
      <xdr:nvPicPr>
        <xdr:cNvPr id="8" name="Picture 7">
          <a:extLst>
            <a:ext uri="{FF2B5EF4-FFF2-40B4-BE49-F238E27FC236}">
              <a16:creationId xmlns:a16="http://schemas.microsoft.com/office/drawing/2014/main" id="{D692F8C0-DEFC-45F8-A4F3-6FC5560BCE7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5667376" y="76200"/>
          <a:ext cx="1569704" cy="371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657225</xdr:colOff>
      <xdr:row>0</xdr:row>
      <xdr:rowOff>76200</xdr:rowOff>
    </xdr:from>
    <xdr:to>
      <xdr:col>8</xdr:col>
      <xdr:colOff>39354</xdr:colOff>
      <xdr:row>0</xdr:row>
      <xdr:rowOff>444500</xdr:rowOff>
    </xdr:to>
    <xdr:pic>
      <xdr:nvPicPr>
        <xdr:cNvPr id="3" name="Picture 2">
          <a:extLst>
            <a:ext uri="{FF2B5EF4-FFF2-40B4-BE49-F238E27FC236}">
              <a16:creationId xmlns:a16="http://schemas.microsoft.com/office/drawing/2014/main" id="{83C07F30-4D45-4B87-8E1F-322171F10D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48325" y="76200"/>
          <a:ext cx="1563354" cy="368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304800</xdr:colOff>
      <xdr:row>0</xdr:row>
      <xdr:rowOff>85725</xdr:rowOff>
    </xdr:from>
    <xdr:to>
      <xdr:col>18</xdr:col>
      <xdr:colOff>922004</xdr:colOff>
      <xdr:row>0</xdr:row>
      <xdr:rowOff>454025</xdr:rowOff>
    </xdr:to>
    <xdr:pic>
      <xdr:nvPicPr>
        <xdr:cNvPr id="3" name="Picture 2">
          <a:extLst>
            <a:ext uri="{FF2B5EF4-FFF2-40B4-BE49-F238E27FC236}">
              <a16:creationId xmlns:a16="http://schemas.microsoft.com/office/drawing/2014/main" id="{EAD712D2-D093-492B-A73C-618286540B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839200" y="85725"/>
          <a:ext cx="1560179" cy="368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523875</xdr:colOff>
      <xdr:row>0</xdr:row>
      <xdr:rowOff>85725</xdr:rowOff>
    </xdr:from>
    <xdr:to>
      <xdr:col>7</xdr:col>
      <xdr:colOff>515604</xdr:colOff>
      <xdr:row>0</xdr:row>
      <xdr:rowOff>454025</xdr:rowOff>
    </xdr:to>
    <xdr:pic>
      <xdr:nvPicPr>
        <xdr:cNvPr id="3" name="Picture 2">
          <a:extLst>
            <a:ext uri="{FF2B5EF4-FFF2-40B4-BE49-F238E27FC236}">
              <a16:creationId xmlns:a16="http://schemas.microsoft.com/office/drawing/2014/main" id="{D6CD3646-C318-4C0B-B715-3E6433C6E5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38850" y="85725"/>
          <a:ext cx="1563354" cy="368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695325</xdr:colOff>
      <xdr:row>0</xdr:row>
      <xdr:rowOff>57150</xdr:rowOff>
    </xdr:from>
    <xdr:to>
      <xdr:col>8</xdr:col>
      <xdr:colOff>77454</xdr:colOff>
      <xdr:row>0</xdr:row>
      <xdr:rowOff>425450</xdr:rowOff>
    </xdr:to>
    <xdr:pic>
      <xdr:nvPicPr>
        <xdr:cNvPr id="3" name="Picture 2">
          <a:extLst>
            <a:ext uri="{FF2B5EF4-FFF2-40B4-BE49-F238E27FC236}">
              <a16:creationId xmlns:a16="http://schemas.microsoft.com/office/drawing/2014/main" id="{373F9447-20B3-451A-952D-FBA7088EE1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067550" y="57150"/>
          <a:ext cx="1563354" cy="368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647700</xdr:colOff>
      <xdr:row>0</xdr:row>
      <xdr:rowOff>76200</xdr:rowOff>
    </xdr:from>
    <xdr:to>
      <xdr:col>8</xdr:col>
      <xdr:colOff>29829</xdr:colOff>
      <xdr:row>0</xdr:row>
      <xdr:rowOff>447675</xdr:rowOff>
    </xdr:to>
    <xdr:pic>
      <xdr:nvPicPr>
        <xdr:cNvPr id="3" name="Picture 2">
          <a:extLst>
            <a:ext uri="{FF2B5EF4-FFF2-40B4-BE49-F238E27FC236}">
              <a16:creationId xmlns:a16="http://schemas.microsoft.com/office/drawing/2014/main" id="{2826F3D3-B476-4C6E-B47E-CA0D805BB1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200775" y="76200"/>
          <a:ext cx="1560179" cy="368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657225</xdr:colOff>
      <xdr:row>0</xdr:row>
      <xdr:rowOff>57150</xdr:rowOff>
    </xdr:from>
    <xdr:to>
      <xdr:col>8</xdr:col>
      <xdr:colOff>39354</xdr:colOff>
      <xdr:row>0</xdr:row>
      <xdr:rowOff>425450</xdr:rowOff>
    </xdr:to>
    <xdr:pic>
      <xdr:nvPicPr>
        <xdr:cNvPr id="3" name="Picture 2">
          <a:extLst>
            <a:ext uri="{FF2B5EF4-FFF2-40B4-BE49-F238E27FC236}">
              <a16:creationId xmlns:a16="http://schemas.microsoft.com/office/drawing/2014/main" id="{9ADB3EAD-2643-4D58-932A-D5BF35CCC1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96000" y="57150"/>
          <a:ext cx="1563354" cy="368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638175</xdr:colOff>
      <xdr:row>0</xdr:row>
      <xdr:rowOff>66675</xdr:rowOff>
    </xdr:from>
    <xdr:to>
      <xdr:col>8</xdr:col>
      <xdr:colOff>20304</xdr:colOff>
      <xdr:row>1</xdr:row>
      <xdr:rowOff>0</xdr:rowOff>
    </xdr:to>
    <xdr:pic>
      <xdr:nvPicPr>
        <xdr:cNvPr id="3" name="Picture 2">
          <a:extLst>
            <a:ext uri="{FF2B5EF4-FFF2-40B4-BE49-F238E27FC236}">
              <a16:creationId xmlns:a16="http://schemas.microsoft.com/office/drawing/2014/main" id="{E7029F67-7018-4410-B135-F5ACAAF85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53100" y="66675"/>
          <a:ext cx="1563354" cy="3714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Oliver Ørnfeld Jensen" id="{538AC5F1-C171-48B2-B784-0056A4FDBA63}" userId="S::oje@varefakta.dk::c467a97b-e51c-47e1-b2c5-4f59c5a1eb4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D785FAD-F629-43FF-8576-C771006C21CF}" name="MaterialeListe" displayName="MaterialeListe" ref="A69:E166" totalsRowShown="0">
  <autoFilter ref="A69:E166" xr:uid="{2D785FAD-F629-43FF-8576-C771006C21CF}"/>
  <sortState xmlns:xlrd2="http://schemas.microsoft.com/office/spreadsheetml/2017/richdata2" ref="A70:E166">
    <sortCondition ref="A69:A166"/>
  </sortState>
  <tableColumns count="5">
    <tableColumn id="1" xr3:uid="{9D1F4FD3-9649-44FB-BC58-103A4029DD50}" name="Engelsk"/>
    <tableColumn id="2" xr3:uid="{A056DB1A-4F68-4598-9C3F-12AE1E7E28E7}" name="Dansk"/>
    <tableColumn id="3" xr3:uid="{3313EB5D-9934-450A-9C95-C3374D4571D8}" name="Overførsel"/>
    <tableColumn id="4" xr3:uid="{4A79EB85-6BD7-457B-87C4-D9F52D6426FD}" name="GdsnCode2" dataDxfId="614"/>
    <tableColumn id="5" xr3:uid="{776DC484-C463-4A1C-95A6-8CEA313F50D9}" name="ID"/>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42DC223-0F3D-424F-B94B-CC5DB65539DC}" name="Table2" displayName="Table2" ref="I3:L203" totalsRowShown="0" headerRowDxfId="604" dataDxfId="603">
  <autoFilter ref="I3:L203" xr:uid="{C42DC223-0F3D-424F-B94B-CC5DB65539DC}"/>
  <tableColumns count="4">
    <tableColumn id="1" xr3:uid="{3D6F18F5-B467-43E7-B22C-50EB124BB5E1}" name="Lande (Engelsk)" dataDxfId="602"/>
    <tableColumn id="2" xr3:uid="{9ACC73AD-A9F4-45D0-8C62-73A339F2A3F4}" name="Lande (dansk)" dataDxfId="601"/>
    <tableColumn id="3" xr3:uid="{F9CF7618-5435-4521-B432-7DEB7B0EAC5F}" name="Lande (norsk)" dataDxfId="600"/>
    <tableColumn id="4" xr3:uid="{891557CC-2B0B-48AF-81D2-405A5556D930}" name="ISO 3166-1" dataDxfId="599"/>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1564BBA-DE5B-4A33-AED4-8C537B70760C}" name="Fangstområde" displayName="Fangstområde" ref="V2:V28" totalsRowShown="0">
  <autoFilter ref="V2:V28" xr:uid="{11564BBA-DE5B-4A33-AED4-8C537B70760C}"/>
  <tableColumns count="1">
    <tableColumn id="1" xr3:uid="{C28184A8-7247-4C5C-942D-5312827FCE56}" name="Fangstområde"/>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CD090E7-87C2-4FC5-8A67-73E4FB50BE09}" name="Underområde" displayName="Underområde" ref="X2:X61" totalsRowShown="0" dataDxfId="598" tableBorderDxfId="597">
  <autoFilter ref="X2:X61" xr:uid="{6CD090E7-87C2-4FC5-8A67-73E4FB50BE09}"/>
  <tableColumns count="1">
    <tableColumn id="1" xr3:uid="{33D837C1-F32F-4C9B-8708-17A8C946FCB2}" name="Underområde" dataDxfId="596"/>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8A46B6B-8179-42F0-AB63-A5A4E9B8827C}" name="Afsnit" displayName="Afsnit" ref="Z2:Z141" totalsRowShown="0">
  <autoFilter ref="Z2:Z141" xr:uid="{68A46B6B-8179-42F0-AB63-A5A4E9B8827C}"/>
  <tableColumns count="1">
    <tableColumn id="1" xr3:uid="{FEC07DA7-3C63-44AD-8D6C-A96E9E965ED3}" name="Afsni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B249D52-7A7E-44EB-B78F-033E50737901}" name="EmballageListe" displayName="EmballageListe" ref="A3:E65" totalsRowShown="0">
  <autoFilter ref="A3:E65" xr:uid="{5B249D52-7A7E-44EB-B78F-033E50737901}"/>
  <tableColumns count="5">
    <tableColumn id="1" xr3:uid="{F668BEA9-34D3-4EA8-82DF-6A909B3515A1}" name="Engelsk"/>
    <tableColumn id="2" xr3:uid="{8F37AD54-4622-46FA-9E48-82BCC96BD352}" name="Dansk"/>
    <tableColumn id="3" xr3:uid="{D2261F53-8338-4FDC-8B9E-384A7F430027}" name="Overførsel"/>
    <tableColumn id="4" xr3:uid="{17A62900-54AA-4224-A0F5-C7E71BBE6D57}" name="GdsnCode2" dataDxfId="613"/>
    <tableColumn id="5" xr3:uid="{52F2925F-3B31-4662-8CDF-1E6A107CAD58}" name="ID"/>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BB107CC-FB4E-465B-B391-FE78E9973F90}" name="Materialefarve" displayName="Materialefarve" ref="A175:E184" totalsRowShown="0">
  <autoFilter ref="A175:E184" xr:uid="{7BB107CC-FB4E-465B-B391-FE78E9973F90}"/>
  <tableColumns count="5">
    <tableColumn id="1" xr3:uid="{7154621D-A030-4388-9BB9-3CAEDF232A66}" name="Engelsk"/>
    <tableColumn id="2" xr3:uid="{9A716459-C144-41A4-B8F1-9E6D3CDE4C0F}" name="Dansk"/>
    <tableColumn id="3" xr3:uid="{F1FD2419-E7E7-4EBB-BFEB-126A2B36DC35}" name="Overførsel"/>
    <tableColumn id="4" xr3:uid="{6C00ECFE-ED84-4CE2-9405-916D644BDD43}" name="GdsnCode" dataDxfId="612"/>
    <tableColumn id="5" xr3:uid="{B92BFE42-E0B3-4D65-882E-AD9DA7F42DB3}" name="ID"/>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4F6AA2F-B7F8-450B-ACEE-2F9FDFA67B3B}" name="labellim" displayName="labellim" ref="A188:E191" totalsRowShown="0">
  <autoFilter ref="A188:E191" xr:uid="{04F6AA2F-B7F8-450B-ACEE-2F9FDFA67B3B}"/>
  <tableColumns count="5">
    <tableColumn id="1" xr3:uid="{2A11CF20-1D24-40FA-A28F-91914AA82A12}" name="Engelsk"/>
    <tableColumn id="2" xr3:uid="{E3CC3868-1C4F-4CAB-AF83-3E5355120A8A}" name="Dansk"/>
    <tableColumn id="3" xr3:uid="{1522C376-5A10-488C-92C1-0385402C1C61}" name="Overførsel"/>
    <tableColumn id="4" xr3:uid="{7A8B0217-69E1-4C0A-B1C9-BC2CF6F9281F}" name="GdsnCode"/>
    <tableColumn id="5" xr3:uid="{A50CD66F-74B7-4262-A972-C704B0661BC5}" name="ID"/>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B72E917-F221-4A84-A395-E0490FB4EFAF}" name="Emballagesortering" displayName="Emballagesortering" ref="A194:E213" totalsRowShown="0">
  <autoFilter ref="A194:E213" xr:uid="{3B72E917-F221-4A84-A395-E0490FB4EFAF}"/>
  <tableColumns count="5">
    <tableColumn id="1" xr3:uid="{C097B487-94F4-45B1-9043-9620971459DE}" name="Engelsk"/>
    <tableColumn id="2" xr3:uid="{7E4D9059-E7DC-4056-9258-BBEAEEA2FE10}" name="Dansk"/>
    <tableColumn id="3" xr3:uid="{8B7F288E-2389-4B4A-B77F-DAEFEB7EDE29}" name="Overførsel"/>
    <tableColumn id="4" xr3:uid="{4470471A-C65F-4B93-8D7F-0DDE90E2E2D4}" name="GdsnCode" dataDxfId="611"/>
    <tableColumn id="5" xr3:uid="{8749E55A-ED5B-4238-B360-A9518F19F12E}" name="ID"/>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9C43877-6712-44F0-ACD5-D8B87F642D36}" name="Råmateriale" displayName="Råmateriale" ref="A217:E220" totalsRowShown="0">
  <autoFilter ref="A217:E220" xr:uid="{59C43877-6712-44F0-ACD5-D8B87F642D36}"/>
  <tableColumns count="5">
    <tableColumn id="1" xr3:uid="{4525D46B-1A13-4D6C-B5C7-87E3DBDCA51D}" name="Engelsk"/>
    <tableColumn id="2" xr3:uid="{9E032D29-DB3C-41E6-8D33-3D0F4FF5A5CF}" name="Dansk"/>
    <tableColumn id="3" xr3:uid="{BD92DE28-B640-478B-963D-BF0C08F7FA01}" name="Overførsel"/>
    <tableColumn id="4" xr3:uid="{60BA7FB8-1058-454B-97AC-D61F5BAB70CE}" name="GdsnCode"/>
    <tableColumn id="5" xr3:uid="{5861512E-E5A8-4022-AE4A-006546C709B2}" name="ID"/>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4271DE8-74F0-43BC-A157-E41B2503301C}" name="CertPapir" displayName="CertPapir" ref="A224:E227" totalsRowShown="0">
  <autoFilter ref="A224:E227" xr:uid="{04271DE8-74F0-43BC-A157-E41B2503301C}"/>
  <tableColumns count="5">
    <tableColumn id="1" xr3:uid="{5A349D02-62C2-4ADA-A61B-5EA4D6B95379}" name="Engelsk"/>
    <tableColumn id="2" xr3:uid="{71895F1B-311A-4FE2-8D20-F18008F71BD0}" name="Dansk"/>
    <tableColumn id="3" xr3:uid="{CEE2A626-C690-4D48-BB3A-9E64F6C9D1AC}" name="Overførsel"/>
    <tableColumn id="4" xr3:uid="{B8521BEA-F56C-4888-8C7C-DABC9BA435B8}" name="GdsnCode"/>
    <tableColumn id="5" xr3:uid="{ED5EF8FF-0D72-4CE3-BF3A-7A27E153BAA2}" name="ID"/>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51B89F5-53A0-4D49-9787-C11A163E5A3D}" name="Table8111213" displayName="Table8111213" ref="A230:E232" totalsRowShown="0">
  <autoFilter ref="A230:E232" xr:uid="{351B89F5-53A0-4D49-9787-C11A163E5A3D}"/>
  <tableColumns count="5">
    <tableColumn id="1" xr3:uid="{3CCC1735-A6AD-4986-AC44-614B41F88C93}" name="Engelsk"/>
    <tableColumn id="2" xr3:uid="{9708535A-5FDF-4F7A-88BA-A9A8540ACCD8}" name="Dansk"/>
    <tableColumn id="3" xr3:uid="{B27A1B12-69D4-4B48-A220-7DA929C27238}" name="Overførsel"/>
    <tableColumn id="4" xr3:uid="{F18B208E-E451-4FB2-AE72-72C7FE41B3FC}" name="GdsnCode"/>
    <tableColumn id="5" xr3:uid="{CC913946-FAAC-49E2-9D02-502C4863E6C4}" name="ID"/>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EE8687-5CD4-4B4E-8E17-B45594260345}" name="AlleLande" displayName="AlleLande" ref="D3:G427" totalsRowShown="0" headerRowDxfId="610" dataDxfId="609">
  <autoFilter ref="D3:G427" xr:uid="{62EE8687-5CD4-4B4E-8E17-B45594260345}"/>
  <sortState xmlns:xlrd2="http://schemas.microsoft.com/office/spreadsheetml/2017/richdata2" ref="D4:G202">
    <sortCondition ref="D3:D202"/>
  </sortState>
  <tableColumns count="4">
    <tableColumn id="3" xr3:uid="{CE0C2A52-5300-49D5-8283-EEF9E5A15380}" name="Lande (Engelsk)" dataDxfId="608"/>
    <tableColumn id="1" xr3:uid="{8675A272-83C8-44D2-907E-AB3BA485BF82}" name="Lande (dansk)" dataDxfId="607"/>
    <tableColumn id="2" xr3:uid="{4AD203A7-FE90-42EE-822E-78C14DF304B3}" name="Lande (norsk)" dataDxfId="606"/>
    <tableColumn id="4" xr3:uid="{5D008F40-8BD1-4E85-8903-EAD2DE1041C6}" name="ISO 3166-1" dataDxfId="60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Varefakta rigtig">
      <a:dk1>
        <a:sysClr val="windowText" lastClr="000000"/>
      </a:dk1>
      <a:lt1>
        <a:sysClr val="window" lastClr="FFFFFF"/>
      </a:lt1>
      <a:dk2>
        <a:srgbClr val="000000"/>
      </a:dk2>
      <a:lt2>
        <a:srgbClr val="FFFFFF"/>
      </a:lt2>
      <a:accent1>
        <a:srgbClr val="9A938D"/>
      </a:accent1>
      <a:accent2>
        <a:srgbClr val="67352C"/>
      </a:accent2>
      <a:accent3>
        <a:srgbClr val="A1B2BC"/>
      </a:accent3>
      <a:accent4>
        <a:srgbClr val="AD643A"/>
      </a:accent4>
      <a:accent5>
        <a:srgbClr val="294954"/>
      </a:accent5>
      <a:accent6>
        <a:srgbClr val="A2AA93"/>
      </a:accent6>
      <a:hlink>
        <a:srgbClr val="AD643A"/>
      </a:hlink>
      <a:folHlink>
        <a:srgbClr val="AD643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dT="2022-03-22T06:27:02.15" personId="{538AC5F1-C171-48B2-B784-0056A4FDBA63}" id="{98BB5A65-A86F-42BF-9C8B-279AFE939F19}">
    <text>https://www.youtube.com/watch?v=fsL57bvd7Pk
Da arket er lavet uden brug af makroer, så har jeg valgt at benytte denne metode (Se ark "Drop downs Lande"</text>
  </threadedComment>
  <threadedComment ref="I1" dT="2022-03-22T06:27:02.15" personId="{538AC5F1-C171-48B2-B784-0056A4FDBA63}" id="{6D1F4736-8113-4B20-B85E-E6794C016B84}">
    <text>https://www.youtube.com/watch?v=fsL57bvd7Pk
Da arket er lavet uden brug af makroer, så har jeg valgt at benytte denne metode (Se ark "Drop downs Lande"</text>
  </threadedComment>
  <threadedComment ref="E3" dT="2022-03-22T06:28:54.63" personId="{538AC5F1-C171-48B2-B784-0056A4FDBA63}" id="{578A6B4B-36C2-41EA-ABF6-84782D147024}">
    <text>Listen er lavet som en tabel så der løbene kan tilføjes flere lande, da jeg ikke er sikker på at listen er udtømmende</text>
  </threadedComment>
  <threadedComment ref="J3" dT="2022-03-22T06:28:54.63" personId="{538AC5F1-C171-48B2-B784-0056A4FDBA63}" id="{270E0737-8F7B-4B5A-9858-5630A116384C}">
    <text>Listen er lavet som en tabel så der løbene kan tilføjes flere lande, da jeg ikke er sikker på at listen er udtømmende</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2.xml"/><Relationship Id="rId1" Type="http://schemas.openxmlformats.org/officeDocument/2006/relationships/printerSettings" Target="../printerSettings/printerSettings25.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 Id="rId9"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E31DB-710C-4AFC-B53C-4A9DA3B70A7D}">
  <sheetPr codeName="Sheet24"/>
  <dimension ref="A1:M14"/>
  <sheetViews>
    <sheetView workbookViewId="0">
      <selection sqref="A1:C1"/>
    </sheetView>
  </sheetViews>
  <sheetFormatPr defaultRowHeight="14.5" x14ac:dyDescent="0.35"/>
  <sheetData>
    <row r="1" spans="1:13" x14ac:dyDescent="0.35">
      <c r="A1" s="171" t="s">
        <v>1313</v>
      </c>
      <c r="B1" s="172"/>
      <c r="C1" s="173"/>
      <c r="F1" s="171" t="s">
        <v>1316</v>
      </c>
      <c r="G1" s="172"/>
      <c r="H1" s="173"/>
      <c r="K1" s="171" t="s">
        <v>1317</v>
      </c>
      <c r="L1" s="172"/>
      <c r="M1" s="173"/>
    </row>
    <row r="2" spans="1:13" x14ac:dyDescent="0.35">
      <c r="A2" s="69"/>
      <c r="B2" s="77" t="s">
        <v>1314</v>
      </c>
      <c r="C2" s="78" t="s">
        <v>1315</v>
      </c>
      <c r="F2" s="69"/>
      <c r="G2" s="77" t="s">
        <v>1314</v>
      </c>
      <c r="H2" s="78" t="s">
        <v>1315</v>
      </c>
      <c r="K2" s="69"/>
      <c r="L2" s="77" t="s">
        <v>1314</v>
      </c>
      <c r="M2" s="78" t="s">
        <v>1315</v>
      </c>
    </row>
    <row r="3" spans="1:13" x14ac:dyDescent="0.35">
      <c r="A3" s="72" t="s">
        <v>714</v>
      </c>
      <c r="B3">
        <f>IF('Nutritional labelling'!D39="",0,IF('Nutritional labelling'!D39&lt;0.5,ROUND('Nutritional labelling'!D39,1),IF('Nutritional labelling'!D39=0.5,0,IF(AND('Nutritional labelling'!D39&gt;0.5,'Nutritional labelling'!D39&lt;10),ROUND('Nutritional labelling'!D39,1),IF('Nutritional labelling'!D39=10,ROUND('Nutritional labelling'!D39,0),IF('Nutritional labelling'!D39&gt;10,ROUND('Nutritional labelling'!D39,0)))))))</f>
        <v>0</v>
      </c>
      <c r="C3" s="73">
        <f>IFERROR(B3*37,0)</f>
        <v>0</v>
      </c>
      <c r="F3" s="72" t="s">
        <v>714</v>
      </c>
      <c r="G3">
        <f>IF('Appendix 1'!D21="",0,IF('Appendix 1'!D21&lt;0.5,ROUND('Appendix 1'!D21,1),IF('Appendix 1'!D21=0.5,0,IF(AND('Appendix 1'!D21&gt;0.5,'Appendix 1'!D21&lt;10),ROUND('Appendix 1'!D21,1),IF('Appendix 1'!D21=10,ROUND('Appendix 1'!D21,0),IF('Appendix 1'!D21&gt;10,ROUND('Appendix 1'!D21,0)))))))</f>
        <v>0</v>
      </c>
      <c r="H3" s="73">
        <f>IFERROR(G3*37,0)</f>
        <v>0</v>
      </c>
      <c r="K3" s="72" t="s">
        <v>714</v>
      </c>
      <c r="L3">
        <f>IF('Appendix 1'!D57="",0,IF('Appendix 1'!D57&lt;0.5,ROUND('Appendix 1'!D57,1),IF('Appendix 1'!D57=0.5,0,IF(AND('Appendix 1'!D57&gt;0.5,'Appendix 1'!D57&lt;10),ROUND('Appendix 1'!D57,1),IF('Appendix 1'!D57=10,ROUND('Appendix 1'!D57,0),IF('Appendix 1'!D57&gt;10,ROUND('Appendix 1'!D57,0)))))))</f>
        <v>0</v>
      </c>
      <c r="M3" s="73">
        <f>IFERROR(L3*37,0)</f>
        <v>0</v>
      </c>
    </row>
    <row r="4" spans="1:13" x14ac:dyDescent="0.35">
      <c r="A4" s="72" t="s">
        <v>732</v>
      </c>
      <c r="B4">
        <f>IF('Nutritional labelling'!D43="",0,IF('Nutritional labelling'!D43&lt;0.5,ROUND('Nutritional labelling'!D43,1),IF('Nutritional labelling'!D43=0.5,0,IF(AND('Nutritional labelling'!D43&gt;0.5,'Nutritional labelling'!D43&lt;10),ROUND('Nutritional labelling'!D43,1),IF('Nutritional labelling'!D43=10,ROUND('Nutritional labelling'!D43,0),IF('Nutritional labelling'!D43&gt;10,ROUND('Nutritional labelling'!D43,0)))))))</f>
        <v>0</v>
      </c>
      <c r="C4" s="73">
        <f>IFERROR((B4-T5)*17,0)</f>
        <v>0</v>
      </c>
      <c r="F4" s="72" t="s">
        <v>732</v>
      </c>
      <c r="G4">
        <f>IF('Appendix 1'!D25="",0,IF('Appendix 1'!D25&lt;0.5,ROUND('Appendix 1'!D25,1),IF('Appendix 1'!D25=0.5,0,IF(AND('Appendix 1'!D25&gt;0.5,'Appendix 1'!D25&lt;10),ROUND('Appendix 1'!D25,1),IF('Appendix 1'!D25=10,ROUND('Appendix 1'!D25,0),IF('Appendix 1'!D25&gt;10,ROUND('Appendix 1'!D25,0)))))))</f>
        <v>0</v>
      </c>
      <c r="H4" s="73">
        <f>IFERROR((G4-Y5)*17,0)</f>
        <v>0</v>
      </c>
      <c r="K4" s="72" t="s">
        <v>732</v>
      </c>
      <c r="L4">
        <f>IF('Appendix 1'!D61="",0,IF('Appendix 1'!D61&lt;0.5,ROUND('Appendix 1'!D61,1),IF('Appendix 1'!D61=0.5,0,IF(AND('Appendix 1'!D61&gt;0.5,'Appendix 1'!D61&lt;10),ROUND('Appendix 1'!D61,1),IF('Appendix 1'!D61=10,ROUND('Appendix 1'!D61,0),IF('Appendix 1'!D61&gt;10,ROUND('Appendix 1'!D61,0)))))))</f>
        <v>0</v>
      </c>
      <c r="M4" s="73">
        <f>IFERROR((L4-AD5)*17,0)</f>
        <v>0</v>
      </c>
    </row>
    <row r="5" spans="1:13" x14ac:dyDescent="0.35">
      <c r="A5" s="72" t="s">
        <v>1306</v>
      </c>
      <c r="B5">
        <f>'Nutritional labelling'!D45</f>
        <v>0</v>
      </c>
      <c r="C5" s="73">
        <f>IFERROR(B5*10,0)</f>
        <v>0</v>
      </c>
      <c r="F5" s="72" t="s">
        <v>1306</v>
      </c>
      <c r="G5">
        <f>'Appendix 1'!D27</f>
        <v>0</v>
      </c>
      <c r="H5" s="73">
        <f>IFERROR(G5*10,0)</f>
        <v>0</v>
      </c>
      <c r="K5" s="72" t="s">
        <v>1306</v>
      </c>
      <c r="L5">
        <f>'Appendix 1'!D63</f>
        <v>0</v>
      </c>
      <c r="M5" s="73">
        <f>IFERROR(L5*10,0)</f>
        <v>0</v>
      </c>
    </row>
    <row r="6" spans="1:13" x14ac:dyDescent="0.35">
      <c r="A6" s="72" t="s">
        <v>1307</v>
      </c>
      <c r="B6">
        <f>'Nutritional labelling'!D51</f>
        <v>0</v>
      </c>
      <c r="C6" s="73">
        <f>IFERROR(B6*13,0)</f>
        <v>0</v>
      </c>
      <c r="F6" s="72" t="s">
        <v>1307</v>
      </c>
      <c r="G6">
        <f>'Appendix 1'!D33</f>
        <v>0</v>
      </c>
      <c r="H6" s="73">
        <f>IFERROR(G6*13,0)</f>
        <v>0</v>
      </c>
      <c r="K6" s="72" t="s">
        <v>1307</v>
      </c>
      <c r="L6">
        <f>'Appendix 1'!D69</f>
        <v>0</v>
      </c>
      <c r="M6" s="73">
        <f>IFERROR(L6*13,0)</f>
        <v>0</v>
      </c>
    </row>
    <row r="7" spans="1:13" x14ac:dyDescent="0.35">
      <c r="A7" s="72" t="s">
        <v>735</v>
      </c>
      <c r="B7">
        <f>IF('Nutritional labelling'!D46="",0,IF('Nutritional labelling'!D46&lt;0.5,ROUND('Nutritional labelling'!D46,1),IF('Nutritional labelling'!D46=0.5,0,IF(AND('Nutritional labelling'!D46&gt;0.5,'Nutritional labelling'!D46&lt;10),ROUND('Nutritional labelling'!D46,1),IF('Nutritional labelling'!D46=10,ROUND('Nutritional labelling'!D46,0),IF('Nutritional labelling'!D46&gt;10,ROUND('Nutritional labelling'!D46,0)))))))</f>
        <v>0</v>
      </c>
      <c r="C7" s="73">
        <f>IFERROR(B7*8,0)</f>
        <v>0</v>
      </c>
      <c r="F7" s="72" t="s">
        <v>735</v>
      </c>
      <c r="G7">
        <f>IF('Appendix 1'!D28="",0,IF('Appendix 1'!D28&lt;0.5,ROUND('Appendix 1'!D28,1),IF('Appendix 1'!D28=0.5,0,IF(AND('Appendix 1'!D28&gt;0.5,'Appendix 1'!D28&lt;10),ROUND('Appendix 1'!D28,1),IF('Appendix 1'!D28=10,ROUND('Appendix 1'!D28,0),IF('Appendix 1'!D28&gt;10,ROUND('Appendix 1'!D28,0)))))))</f>
        <v>0</v>
      </c>
      <c r="H7" s="73">
        <f>IFERROR(G7*8,0)</f>
        <v>0</v>
      </c>
      <c r="K7" s="72" t="s">
        <v>735</v>
      </c>
      <c r="L7">
        <f>IF('Appendix 1'!D64="",0,IF('Appendix 1'!D64&lt;0.5,ROUND('Appendix 1'!D64,1),IF('Appendix 1'!D64=0.5,0,IF(AND('Appendix 1'!D64&gt;0.5,'Appendix 1'!D64&lt;10),ROUND('Appendix 1'!D64,1),IF('Appendix 1'!D64=10,ROUND('Appendix 1'!D64,0),IF('Appendix 1'!D64&gt;10,ROUND('Appendix 1'!D64,0)))))))</f>
        <v>0</v>
      </c>
      <c r="M7" s="73">
        <f>IFERROR(L7*8,0)</f>
        <v>0</v>
      </c>
    </row>
    <row r="8" spans="1:13" x14ac:dyDescent="0.35">
      <c r="A8" s="72" t="s">
        <v>260</v>
      </c>
      <c r="B8">
        <f>IF('Nutritional labelling'!D47="",0,IF('Nutritional labelling'!D47&lt;0.5,ROUND('Nutritional labelling'!D47,1),IF('Nutritional labelling'!D47=0.5,0,IF(AND('Nutritional labelling'!D47&gt;0.5,'Nutritional labelling'!D47&lt;10),ROUND('Nutritional labelling'!D47,1),IF('Nutritional labelling'!D47=10,ROUND('Nutritional labelling'!D47,0),IF('Nutritional labelling'!D47&gt;10,ROUND('Nutritional labelling'!D47,0)))))))</f>
        <v>0</v>
      </c>
      <c r="C8" s="73">
        <f>IFERROR(B8*17,0)</f>
        <v>0</v>
      </c>
      <c r="F8" s="72" t="s">
        <v>260</v>
      </c>
      <c r="G8">
        <f>IF('Appendix 1'!D29="",0,IF('Appendix 1'!D29&lt;0.5,ROUND('Appendix 1'!D29,1),IF('Appendix 1'!D29=0.5,0,IF(AND('Appendix 1'!D29&gt;0.5,'Appendix 1'!D29&lt;10),ROUND('Appendix 1'!D29,1),IF('Appendix 1'!D29=10,ROUND('Appendix 1'!D29,0),IF('Appendix 1'!D29&gt;10,ROUND('Appendix 1'!D29,0)))))))</f>
        <v>0</v>
      </c>
      <c r="H8" s="73">
        <f>IFERROR(G8*17,0)</f>
        <v>0</v>
      </c>
      <c r="K8" s="72" t="s">
        <v>260</v>
      </c>
      <c r="L8">
        <f>IF('Appendix 1'!D65="",0,IF('Appendix 1'!D65&lt;0.5,ROUND('Appendix 1'!D65,1),IF('Appendix 1'!D65=0.5,0,IF(AND('Appendix 1'!D65&gt;0.5,'Appendix 1'!D65&lt;10),ROUND('Appendix 1'!D65,1),IF('Appendix 1'!D65=10,ROUND('Appendix 1'!D65,0),IF('Appendix 1'!D65&gt;10,ROUND('Appendix 1'!D65,0)))))))</f>
        <v>0</v>
      </c>
      <c r="M8" s="73">
        <f>IFERROR(L8*17,0)</f>
        <v>0</v>
      </c>
    </row>
    <row r="9" spans="1:13" x14ac:dyDescent="0.35">
      <c r="A9" s="72" t="s">
        <v>717</v>
      </c>
      <c r="B9">
        <f>'Nutritional labelling'!D52</f>
        <v>0</v>
      </c>
      <c r="C9" s="73">
        <f>IFERROR(B9*29,0)</f>
        <v>0</v>
      </c>
      <c r="F9" s="72" t="s">
        <v>717</v>
      </c>
      <c r="G9">
        <f>'Appendix 1'!D34</f>
        <v>0</v>
      </c>
      <c r="H9" s="73">
        <f>IFERROR(G9*29,0)</f>
        <v>0</v>
      </c>
      <c r="K9" s="72" t="s">
        <v>717</v>
      </c>
      <c r="L9">
        <f>'Appendix 1'!D70</f>
        <v>0</v>
      </c>
      <c r="M9" s="73">
        <f>IFERROR(L9*29,0)</f>
        <v>0</v>
      </c>
    </row>
    <row r="10" spans="1:13" x14ac:dyDescent="0.35">
      <c r="A10" s="72" t="s">
        <v>1308</v>
      </c>
      <c r="B10">
        <f>'Nutritional labelling'!D53</f>
        <v>0</v>
      </c>
      <c r="C10" s="73">
        <f>IFERROR(B10*25,0)</f>
        <v>0</v>
      </c>
      <c r="F10" s="72" t="s">
        <v>1308</v>
      </c>
      <c r="G10">
        <f>'Appendix 1'!D35</f>
        <v>0</v>
      </c>
      <c r="H10" s="73">
        <f>IFERROR(G10*25,0)</f>
        <v>0</v>
      </c>
      <c r="K10" s="72" t="s">
        <v>1308</v>
      </c>
      <c r="L10">
        <f>'Appendix 1'!D71</f>
        <v>0</v>
      </c>
      <c r="M10" s="73">
        <f>IFERROR(L10*25,0)</f>
        <v>0</v>
      </c>
    </row>
    <row r="11" spans="1:13" x14ac:dyDescent="0.35">
      <c r="A11" s="74" t="s">
        <v>1309</v>
      </c>
      <c r="B11" s="75">
        <f>'Nutritional labelling'!D54</f>
        <v>0</v>
      </c>
      <c r="C11" s="76">
        <f>IFERROR(B11*0,0)</f>
        <v>0</v>
      </c>
      <c r="F11" s="74" t="s">
        <v>1309</v>
      </c>
      <c r="G11" s="75">
        <f>'Appendix 1'!D36</f>
        <v>0</v>
      </c>
      <c r="H11" s="76">
        <f>IFERROR(G11*0,0)</f>
        <v>0</v>
      </c>
      <c r="K11" s="74" t="s">
        <v>1309</v>
      </c>
      <c r="L11" s="75">
        <f>'Appendix 1'!D72</f>
        <v>0</v>
      </c>
      <c r="M11" s="76">
        <f>IFERROR(L11*0,0)</f>
        <v>0</v>
      </c>
    </row>
    <row r="13" spans="1:13" x14ac:dyDescent="0.35">
      <c r="A13" s="69" t="s">
        <v>1310</v>
      </c>
      <c r="B13" s="70"/>
      <c r="C13" s="71">
        <f>ROUND(SUM(C3:C11),0)</f>
        <v>0</v>
      </c>
      <c r="F13" s="69" t="s">
        <v>1310</v>
      </c>
      <c r="G13" s="70"/>
      <c r="H13" s="71">
        <f>ROUND(SUM(H3:H11),0)</f>
        <v>0</v>
      </c>
      <c r="K13" s="69" t="s">
        <v>1310</v>
      </c>
      <c r="L13" s="70"/>
      <c r="M13" s="71">
        <f>ROUND(SUM(M3:M11),0)</f>
        <v>0</v>
      </c>
    </row>
    <row r="14" spans="1:13" x14ac:dyDescent="0.35">
      <c r="A14" s="74" t="s">
        <v>1311</v>
      </c>
      <c r="B14" s="75"/>
      <c r="C14" s="76">
        <f>ROUND(B3*9+(B4-B5)*4+B5*2.4+B6*3+B7*2+B8*4+B9*7+B10*6,0)</f>
        <v>0</v>
      </c>
      <c r="F14" s="74" t="s">
        <v>1311</v>
      </c>
      <c r="G14" s="75"/>
      <c r="H14" s="76">
        <f>ROUND(G3*9+(G4-G5)*4+G5*2.4+G6*3+G7*2+G8*4+G9*7+G10*6,0)</f>
        <v>0</v>
      </c>
      <c r="K14" s="74" t="s">
        <v>1311</v>
      </c>
      <c r="L14" s="75"/>
      <c r="M14" s="76">
        <f>ROUND(L3*9+(L4-L5)*4+L5*2.4+L6*3+L7*2+L8*4+L9*7+L10*6,0)</f>
        <v>0</v>
      </c>
    </row>
  </sheetData>
  <sheetProtection algorithmName="SHA-512" hashValue="YpPJtIYC9JCcVR/Bluag+iuie6UnmEJHVEUdQ9w9nWZQQYqpeNvUo7ldj2Ez+MceB909Xm2IpRZ4FrlzRGAO+Q==" saltValue="qb/Nvelu9SqGNdD7co4WFg==" spinCount="100000" sheet="1" scenarios="1"/>
  <mergeCells count="3">
    <mergeCell ref="A1:C1"/>
    <mergeCell ref="F1:H1"/>
    <mergeCell ref="K1:M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93CC4-4C23-4407-B52F-E1FCF849C4D1}">
  <sheetPr codeName="Sheet9">
    <pageSetUpPr fitToPage="1"/>
  </sheetPr>
  <dimension ref="A1:Z115"/>
  <sheetViews>
    <sheetView workbookViewId="0"/>
  </sheetViews>
  <sheetFormatPr defaultRowHeight="14.5" x14ac:dyDescent="0.35"/>
  <cols>
    <col min="1" max="1" width="2.81640625" customWidth="1"/>
    <col min="2" max="2" width="3.453125" customWidth="1"/>
    <col min="3" max="3" width="51.453125" customWidth="1"/>
    <col min="4" max="4" width="17.7265625" customWidth="1"/>
    <col min="5" max="5" width="15.81640625" customWidth="1"/>
    <col min="6" max="6" width="13.81640625" customWidth="1"/>
    <col min="9" max="9" width="2.54296875" customWidth="1"/>
    <col min="10" max="10" width="3.1796875" customWidth="1"/>
    <col min="11" max="11" width="3.453125" customWidth="1"/>
    <col min="12" max="12" width="41.1796875" bestFit="1" customWidth="1"/>
  </cols>
  <sheetData>
    <row r="1" spans="1:26" ht="38.5" customHeight="1" x14ac:dyDescent="0.35">
      <c r="A1" s="3"/>
      <c r="B1" s="178" t="str">
        <f>'Drop down'!P14</f>
        <v>All rights to this document belong to Varefakta, and the document may not be copied, reproduced, passed on and / or used without prior written permission from Varefakta. (version 23.1).</v>
      </c>
      <c r="C1" s="178"/>
      <c r="D1" s="178"/>
      <c r="E1" s="178"/>
      <c r="F1" s="11"/>
      <c r="G1" s="2"/>
      <c r="H1" s="2"/>
      <c r="I1" s="2"/>
      <c r="J1" s="4"/>
      <c r="K1" s="1"/>
      <c r="L1" s="1"/>
      <c r="M1" s="1"/>
      <c r="N1" s="1"/>
      <c r="O1" s="1"/>
      <c r="P1" s="1"/>
      <c r="Q1" s="1"/>
      <c r="R1" s="1"/>
      <c r="S1" s="1"/>
      <c r="T1" s="1"/>
      <c r="U1" s="1"/>
      <c r="V1" s="1"/>
      <c r="W1" s="1"/>
      <c r="X1" s="1"/>
      <c r="Y1" s="1"/>
      <c r="Z1" s="32"/>
    </row>
    <row r="2" spans="1:26" x14ac:dyDescent="0.35">
      <c r="A2" s="3"/>
      <c r="B2" s="5"/>
      <c r="C2" s="6"/>
      <c r="D2" s="6"/>
      <c r="E2" s="6"/>
      <c r="F2" s="6"/>
      <c r="G2" s="6"/>
      <c r="H2" s="6"/>
      <c r="I2" s="7"/>
      <c r="J2" s="4"/>
      <c r="K2" s="1"/>
      <c r="L2" s="1"/>
      <c r="M2" s="1"/>
      <c r="N2" s="1"/>
      <c r="O2" s="1"/>
      <c r="P2" s="1"/>
      <c r="Q2" s="1"/>
      <c r="R2" s="1"/>
      <c r="S2" s="1"/>
      <c r="T2" s="1"/>
      <c r="U2" s="1"/>
      <c r="V2" s="1"/>
      <c r="W2" s="1"/>
      <c r="X2" s="1"/>
      <c r="Y2" s="1"/>
      <c r="Z2" s="32"/>
    </row>
    <row r="3" spans="1:26" ht="23.5" thickBot="1" x14ac:dyDescent="0.55000000000000004">
      <c r="A3" s="3"/>
      <c r="B3" s="5"/>
      <c r="C3" s="8" t="s">
        <v>4759</v>
      </c>
      <c r="D3" s="6"/>
      <c r="E3" s="6"/>
      <c r="F3" s="6"/>
      <c r="G3" s="6"/>
      <c r="H3" s="6"/>
      <c r="I3" s="7"/>
      <c r="J3" s="4"/>
      <c r="K3" s="1"/>
      <c r="L3" s="1"/>
      <c r="M3" s="1"/>
      <c r="N3" s="1"/>
      <c r="O3" s="1"/>
      <c r="P3" s="1"/>
      <c r="Q3" s="1"/>
      <c r="R3" s="1"/>
      <c r="S3" s="1"/>
      <c r="T3" s="1"/>
      <c r="U3" s="1"/>
      <c r="V3" s="1"/>
      <c r="W3" s="1"/>
      <c r="X3" s="1"/>
      <c r="Y3" s="1"/>
      <c r="Z3" s="32"/>
    </row>
    <row r="4" spans="1:26" x14ac:dyDescent="0.35">
      <c r="A4" s="3"/>
      <c r="B4" s="5"/>
      <c r="C4" s="6"/>
      <c r="D4" s="6"/>
      <c r="E4" s="6"/>
      <c r="F4" s="6"/>
      <c r="G4" s="6"/>
      <c r="H4" s="6"/>
      <c r="I4" s="7"/>
      <c r="J4" s="4"/>
      <c r="K4" s="1"/>
      <c r="L4" s="12" t="s">
        <v>5021</v>
      </c>
      <c r="M4" s="1"/>
      <c r="N4" s="1"/>
      <c r="O4" s="1"/>
      <c r="P4" s="1"/>
      <c r="Q4" s="1"/>
      <c r="R4" s="1"/>
      <c r="S4" s="1"/>
      <c r="T4" s="1"/>
      <c r="U4" s="1"/>
      <c r="V4" s="1"/>
      <c r="W4" s="1"/>
      <c r="X4" s="1"/>
      <c r="Y4" s="1"/>
      <c r="Z4" s="32"/>
    </row>
    <row r="5" spans="1:26" x14ac:dyDescent="0.35">
      <c r="A5" s="3"/>
      <c r="B5" s="5"/>
      <c r="C5" s="129" t="s">
        <v>4760</v>
      </c>
      <c r="D5" s="35"/>
      <c r="E5" s="35"/>
      <c r="F5" s="35"/>
      <c r="G5" s="35"/>
      <c r="H5" s="35"/>
      <c r="I5" s="7"/>
      <c r="J5" s="4"/>
      <c r="K5" s="1"/>
      <c r="L5" s="152" t="s">
        <v>0</v>
      </c>
      <c r="M5" s="1"/>
      <c r="N5" s="1"/>
      <c r="O5" s="1"/>
      <c r="P5" s="1"/>
      <c r="Q5" s="1"/>
      <c r="R5" s="1"/>
      <c r="S5" s="1"/>
      <c r="T5" s="1"/>
      <c r="U5" s="1"/>
      <c r="V5" s="1"/>
      <c r="W5" s="1"/>
      <c r="X5" s="1"/>
      <c r="Y5" s="1"/>
      <c r="Z5" s="32"/>
    </row>
    <row r="6" spans="1:26" ht="14.5" customHeight="1" x14ac:dyDescent="0.35">
      <c r="A6" s="3"/>
      <c r="B6" s="5"/>
      <c r="C6" s="189" t="s">
        <v>4761</v>
      </c>
      <c r="D6" s="181" t="s">
        <v>1007</v>
      </c>
      <c r="E6" s="181"/>
      <c r="F6" s="181"/>
      <c r="G6" s="181"/>
      <c r="H6" s="181"/>
      <c r="I6" s="7"/>
      <c r="J6" s="4"/>
      <c r="K6" s="1"/>
      <c r="L6" s="152" t="s">
        <v>4713</v>
      </c>
      <c r="M6" s="1"/>
      <c r="N6" s="1"/>
      <c r="O6" s="1"/>
      <c r="P6" s="1"/>
      <c r="Q6" s="1"/>
      <c r="R6" s="1"/>
      <c r="S6" s="1"/>
      <c r="T6" s="1"/>
      <c r="U6" s="1"/>
      <c r="V6" s="1"/>
      <c r="W6" s="1"/>
      <c r="X6" s="1"/>
      <c r="Y6" s="1"/>
      <c r="Z6" s="32"/>
    </row>
    <row r="7" spans="1:26" x14ac:dyDescent="0.35">
      <c r="A7" s="3"/>
      <c r="B7" s="5"/>
      <c r="C7" s="189"/>
      <c r="D7" s="181"/>
      <c r="E7" s="181"/>
      <c r="F7" s="181"/>
      <c r="G7" s="181"/>
      <c r="H7" s="181"/>
      <c r="I7" s="7"/>
      <c r="J7" s="4"/>
      <c r="K7" s="1"/>
      <c r="L7" s="152" t="s">
        <v>5022</v>
      </c>
      <c r="M7" s="1"/>
      <c r="N7" s="1"/>
      <c r="O7" s="1"/>
      <c r="P7" s="1"/>
      <c r="Q7" s="1"/>
      <c r="R7" s="1"/>
      <c r="S7" s="1"/>
      <c r="T7" s="1"/>
      <c r="U7" s="1"/>
      <c r="V7" s="1"/>
      <c r="W7" s="1"/>
      <c r="X7" s="1"/>
      <c r="Y7" s="1"/>
      <c r="Z7" s="32"/>
    </row>
    <row r="8" spans="1:26" x14ac:dyDescent="0.35">
      <c r="A8" s="3"/>
      <c r="B8" s="5"/>
      <c r="C8" s="189"/>
      <c r="D8" s="181"/>
      <c r="E8" s="181"/>
      <c r="F8" s="181"/>
      <c r="G8" s="181"/>
      <c r="H8" s="181"/>
      <c r="I8" s="7"/>
      <c r="J8" s="4"/>
      <c r="K8" s="1"/>
      <c r="L8" s="152" t="s">
        <v>4723</v>
      </c>
      <c r="M8" s="1"/>
      <c r="N8" s="1"/>
      <c r="O8" s="1"/>
      <c r="P8" s="1"/>
      <c r="Q8" s="1"/>
      <c r="R8" s="1"/>
      <c r="S8" s="1"/>
      <c r="T8" s="1"/>
      <c r="U8" s="1"/>
      <c r="V8" s="1"/>
      <c r="W8" s="1"/>
      <c r="X8" s="1"/>
      <c r="Y8" s="1"/>
      <c r="Z8" s="32"/>
    </row>
    <row r="9" spans="1:26" x14ac:dyDescent="0.35">
      <c r="A9" s="3"/>
      <c r="B9" s="5"/>
      <c r="C9" s="6"/>
      <c r="D9" s="6"/>
      <c r="E9" s="6"/>
      <c r="F9" s="6"/>
      <c r="G9" s="6"/>
      <c r="H9" s="6"/>
      <c r="I9" s="7"/>
      <c r="J9" s="4"/>
      <c r="K9" s="1"/>
      <c r="L9" s="152" t="s">
        <v>4758</v>
      </c>
      <c r="M9" s="1"/>
      <c r="N9" s="1"/>
      <c r="O9" s="1"/>
      <c r="P9" s="1"/>
      <c r="Q9" s="1"/>
      <c r="R9" s="1"/>
      <c r="S9" s="1"/>
      <c r="T9" s="1"/>
      <c r="U9" s="1"/>
      <c r="V9" s="1"/>
      <c r="W9" s="1"/>
      <c r="X9" s="1"/>
      <c r="Y9" s="1"/>
      <c r="Z9" s="32"/>
    </row>
    <row r="10" spans="1:26" x14ac:dyDescent="0.35">
      <c r="A10" s="3"/>
      <c r="B10" s="5"/>
      <c r="C10" s="129" t="s">
        <v>4762</v>
      </c>
      <c r="D10" s="129"/>
      <c r="E10" s="129"/>
      <c r="F10" s="129"/>
      <c r="G10" s="129"/>
      <c r="H10" s="129"/>
      <c r="I10" s="7"/>
      <c r="J10" s="4"/>
      <c r="K10" s="1"/>
      <c r="L10" s="155" t="s">
        <v>4759</v>
      </c>
      <c r="M10" s="1"/>
      <c r="N10" s="1"/>
      <c r="O10" s="1"/>
      <c r="P10" s="1"/>
      <c r="Q10" s="1"/>
      <c r="R10" s="1"/>
      <c r="S10" s="1"/>
      <c r="T10" s="1"/>
      <c r="U10" s="1"/>
      <c r="V10" s="1"/>
      <c r="W10" s="1"/>
      <c r="X10" s="1"/>
      <c r="Y10" s="1"/>
      <c r="Z10" s="32"/>
    </row>
    <row r="11" spans="1:26" ht="14.5" customHeight="1" x14ac:dyDescent="0.35">
      <c r="A11" s="3"/>
      <c r="B11" s="5"/>
      <c r="C11" s="189" t="s">
        <v>4763</v>
      </c>
      <c r="D11" s="183" t="s">
        <v>1007</v>
      </c>
      <c r="E11" s="184"/>
      <c r="F11" s="184"/>
      <c r="G11" s="184"/>
      <c r="H11" s="185"/>
      <c r="I11" s="7"/>
      <c r="J11" s="4"/>
      <c r="K11" s="1"/>
      <c r="L11" s="152" t="s">
        <v>4811</v>
      </c>
      <c r="M11" s="1"/>
      <c r="N11" s="1"/>
      <c r="O11" s="1"/>
      <c r="P11" s="1"/>
      <c r="Q11" s="1"/>
      <c r="R11" s="1"/>
      <c r="S11" s="1"/>
      <c r="T11" s="1"/>
      <c r="U11" s="1"/>
      <c r="V11" s="1"/>
      <c r="W11" s="1"/>
      <c r="X11" s="1"/>
      <c r="Y11" s="1"/>
      <c r="Z11" s="32"/>
    </row>
    <row r="12" spans="1:26" x14ac:dyDescent="0.35">
      <c r="A12" s="3"/>
      <c r="B12" s="5"/>
      <c r="C12" s="189"/>
      <c r="D12" s="186"/>
      <c r="E12" s="187"/>
      <c r="F12" s="187"/>
      <c r="G12" s="187"/>
      <c r="H12" s="188"/>
      <c r="I12" s="7"/>
      <c r="J12" s="4"/>
      <c r="K12" s="1"/>
      <c r="L12" s="152" t="s">
        <v>5023</v>
      </c>
      <c r="M12" s="1"/>
      <c r="N12" s="1"/>
      <c r="O12" s="1"/>
      <c r="P12" s="1"/>
      <c r="Q12" s="1"/>
      <c r="R12" s="1"/>
      <c r="S12" s="1"/>
      <c r="T12" s="1"/>
      <c r="U12" s="1"/>
      <c r="V12" s="1"/>
      <c r="W12" s="1"/>
      <c r="X12" s="1"/>
      <c r="Y12" s="1"/>
      <c r="Z12" s="32"/>
    </row>
    <row r="13" spans="1:26" ht="14.5" customHeight="1" x14ac:dyDescent="0.35">
      <c r="A13" s="3"/>
      <c r="B13" s="5"/>
      <c r="C13" s="189" t="s">
        <v>4764</v>
      </c>
      <c r="D13" s="183" t="s">
        <v>1007</v>
      </c>
      <c r="E13" s="184"/>
      <c r="F13" s="184"/>
      <c r="G13" s="184"/>
      <c r="H13" s="185"/>
      <c r="I13" s="7"/>
      <c r="J13" s="4"/>
      <c r="K13" s="1"/>
      <c r="L13" s="152" t="s">
        <v>4866</v>
      </c>
      <c r="M13" s="1"/>
      <c r="N13" s="1"/>
      <c r="O13" s="1"/>
      <c r="P13" s="1"/>
      <c r="Q13" s="1"/>
      <c r="R13" s="1"/>
      <c r="S13" s="1"/>
      <c r="T13" s="1"/>
      <c r="U13" s="1"/>
      <c r="V13" s="1"/>
      <c r="W13" s="1"/>
      <c r="X13" s="1"/>
      <c r="Y13" s="1"/>
      <c r="Z13" s="32"/>
    </row>
    <row r="14" spans="1:26" x14ac:dyDescent="0.35">
      <c r="A14" s="3"/>
      <c r="B14" s="5"/>
      <c r="C14" s="189"/>
      <c r="D14" s="233"/>
      <c r="E14" s="234"/>
      <c r="F14" s="234"/>
      <c r="G14" s="234"/>
      <c r="H14" s="235"/>
      <c r="I14" s="7"/>
      <c r="J14" s="4"/>
      <c r="K14" s="1"/>
      <c r="L14" s="152" t="s">
        <v>4871</v>
      </c>
      <c r="M14" s="1"/>
      <c r="N14" s="1"/>
      <c r="O14" s="1"/>
      <c r="P14" s="1"/>
      <c r="Q14" s="1"/>
      <c r="R14" s="1"/>
      <c r="S14" s="1"/>
      <c r="T14" s="1"/>
      <c r="U14" s="1"/>
      <c r="V14" s="1"/>
      <c r="W14" s="1"/>
      <c r="X14" s="1"/>
      <c r="Y14" s="1"/>
      <c r="Z14" s="32"/>
    </row>
    <row r="15" spans="1:26" x14ac:dyDescent="0.35">
      <c r="A15" s="3"/>
      <c r="B15" s="5"/>
      <c r="C15" s="189"/>
      <c r="D15" s="186"/>
      <c r="E15" s="187"/>
      <c r="F15" s="187"/>
      <c r="G15" s="187"/>
      <c r="H15" s="188"/>
      <c r="I15" s="7"/>
      <c r="J15" s="4"/>
      <c r="K15" s="1"/>
      <c r="L15" s="152" t="s">
        <v>5033</v>
      </c>
      <c r="M15" s="1"/>
      <c r="N15" s="1"/>
      <c r="O15" s="1"/>
      <c r="P15" s="1"/>
      <c r="Q15" s="1"/>
      <c r="R15" s="1"/>
      <c r="S15" s="1"/>
      <c r="T15" s="1"/>
      <c r="U15" s="1"/>
      <c r="V15" s="1"/>
      <c r="W15" s="1"/>
      <c r="X15" s="1"/>
      <c r="Y15" s="1"/>
      <c r="Z15" s="32"/>
    </row>
    <row r="16" spans="1:26" x14ac:dyDescent="0.35">
      <c r="A16" s="3"/>
      <c r="B16" s="5"/>
      <c r="C16" s="6"/>
      <c r="D16" s="6"/>
      <c r="E16" s="6"/>
      <c r="F16" s="6"/>
      <c r="G16" s="6"/>
      <c r="H16" s="6"/>
      <c r="I16" s="7"/>
      <c r="J16" s="4"/>
      <c r="K16" s="1"/>
      <c r="L16" s="152" t="s">
        <v>5034</v>
      </c>
      <c r="M16" s="1"/>
      <c r="N16" s="1"/>
      <c r="O16" s="1"/>
      <c r="P16" s="1"/>
      <c r="Q16" s="1"/>
      <c r="R16" s="1"/>
      <c r="S16" s="1"/>
      <c r="T16" s="1"/>
      <c r="U16" s="1"/>
      <c r="V16" s="1"/>
      <c r="W16" s="1"/>
      <c r="X16" s="1"/>
      <c r="Y16" s="1"/>
      <c r="Z16" s="32"/>
    </row>
    <row r="17" spans="1:26" ht="15" thickBot="1" x14ac:dyDescent="0.4">
      <c r="A17" s="3"/>
      <c r="B17" s="5"/>
      <c r="C17" s="34" t="s">
        <v>4765</v>
      </c>
      <c r="D17" s="6"/>
      <c r="E17" s="6"/>
      <c r="F17" s="6"/>
      <c r="G17" s="6"/>
      <c r="H17" s="6"/>
      <c r="I17" s="7"/>
      <c r="J17" s="4"/>
      <c r="K17" s="1"/>
      <c r="L17" s="153" t="s">
        <v>4907</v>
      </c>
      <c r="M17" s="1"/>
      <c r="N17" s="1"/>
      <c r="O17" s="1"/>
      <c r="P17" s="1"/>
      <c r="Q17" s="1"/>
      <c r="R17" s="1"/>
      <c r="S17" s="1"/>
      <c r="T17" s="1"/>
      <c r="U17" s="1"/>
      <c r="V17" s="1"/>
      <c r="W17" s="1"/>
      <c r="X17" s="1"/>
      <c r="Y17" s="1"/>
      <c r="Z17" s="32"/>
    </row>
    <row r="18" spans="1:26" ht="15" thickBot="1" x14ac:dyDescent="0.4">
      <c r="A18" s="3"/>
      <c r="B18" s="5"/>
      <c r="C18" s="13" t="s">
        <v>4766</v>
      </c>
      <c r="D18" s="192" t="s">
        <v>1007</v>
      </c>
      <c r="E18" s="193"/>
      <c r="F18" s="193"/>
      <c r="G18" s="193"/>
      <c r="H18" s="193"/>
      <c r="I18" s="7"/>
      <c r="J18" s="4"/>
      <c r="K18" s="1"/>
      <c r="L18" s="1"/>
      <c r="M18" s="1"/>
      <c r="N18" s="1"/>
      <c r="O18" s="1"/>
      <c r="P18" s="1"/>
      <c r="Q18" s="1"/>
      <c r="R18" s="1"/>
      <c r="S18" s="1"/>
      <c r="T18" s="1"/>
      <c r="U18" s="1"/>
      <c r="V18" s="1"/>
      <c r="W18" s="1"/>
      <c r="X18" s="1"/>
      <c r="Y18" s="1"/>
      <c r="Z18" s="32"/>
    </row>
    <row r="19" spans="1:26" x14ac:dyDescent="0.35">
      <c r="A19" s="3"/>
      <c r="B19" s="5"/>
      <c r="C19" s="34"/>
      <c r="D19" s="6"/>
      <c r="E19" s="6"/>
      <c r="F19" s="6"/>
      <c r="G19" s="6"/>
      <c r="H19" s="6"/>
      <c r="I19" s="7"/>
      <c r="J19" s="4"/>
      <c r="K19" s="1"/>
      <c r="L19" s="12" t="s">
        <v>5024</v>
      </c>
      <c r="M19" s="1"/>
      <c r="N19" s="1"/>
      <c r="O19" s="1"/>
      <c r="P19" s="1"/>
      <c r="Q19" s="1"/>
      <c r="R19" s="1"/>
      <c r="S19" s="1"/>
      <c r="T19" s="1"/>
      <c r="U19" s="1"/>
      <c r="V19" s="1"/>
      <c r="W19" s="1"/>
      <c r="X19" s="1"/>
      <c r="Y19" s="1"/>
      <c r="Z19" s="32"/>
    </row>
    <row r="20" spans="1:26" x14ac:dyDescent="0.35">
      <c r="A20" s="3"/>
      <c r="B20" s="5"/>
      <c r="C20" s="13" t="s">
        <v>4767</v>
      </c>
      <c r="D20" s="192" t="s">
        <v>1007</v>
      </c>
      <c r="E20" s="193"/>
      <c r="F20" s="193"/>
      <c r="G20" s="193"/>
      <c r="H20" s="193"/>
      <c r="I20" s="7"/>
      <c r="J20" s="4"/>
      <c r="K20" s="1"/>
      <c r="L20" s="152" t="s">
        <v>5025</v>
      </c>
      <c r="M20" s="1"/>
      <c r="N20" s="1"/>
      <c r="O20" s="1"/>
      <c r="P20" s="1"/>
      <c r="Q20" s="1"/>
      <c r="R20" s="1"/>
      <c r="S20" s="1"/>
      <c r="T20" s="1"/>
      <c r="U20" s="1"/>
      <c r="V20" s="1"/>
      <c r="W20" s="1"/>
      <c r="X20" s="1"/>
      <c r="Y20" s="1"/>
      <c r="Z20" s="32"/>
    </row>
    <row r="21" spans="1:26" x14ac:dyDescent="0.35">
      <c r="A21" s="3"/>
      <c r="B21" s="5"/>
      <c r="C21" s="13" t="s">
        <v>4768</v>
      </c>
      <c r="D21" s="177" t="s">
        <v>4678</v>
      </c>
      <c r="E21" s="177"/>
      <c r="F21" s="177"/>
      <c r="G21" s="177"/>
      <c r="H21" s="177"/>
      <c r="I21" s="7"/>
      <c r="J21" s="4"/>
      <c r="K21" s="1"/>
      <c r="L21" s="152" t="s">
        <v>5026</v>
      </c>
      <c r="M21" s="1"/>
      <c r="N21" s="1"/>
      <c r="O21" s="1"/>
      <c r="P21" s="1"/>
      <c r="Q21" s="1"/>
      <c r="R21" s="1"/>
      <c r="S21" s="1"/>
      <c r="T21" s="1"/>
      <c r="U21" s="1"/>
      <c r="V21" s="1"/>
      <c r="W21" s="1"/>
      <c r="X21" s="1"/>
      <c r="Y21" s="1"/>
      <c r="Z21" s="32"/>
    </row>
    <row r="22" spans="1:26" x14ac:dyDescent="0.35">
      <c r="A22" s="3"/>
      <c r="B22" s="5"/>
      <c r="C22" s="6"/>
      <c r="D22" s="6"/>
      <c r="E22" s="6"/>
      <c r="F22" s="6"/>
      <c r="G22" s="6"/>
      <c r="H22" s="6"/>
      <c r="I22" s="7"/>
      <c r="J22" s="4"/>
      <c r="K22" s="1"/>
      <c r="L22" s="152" t="s">
        <v>5027</v>
      </c>
      <c r="M22" s="1"/>
      <c r="N22" s="1"/>
      <c r="O22" s="1"/>
      <c r="P22" s="1"/>
      <c r="Q22" s="1"/>
      <c r="R22" s="1"/>
      <c r="S22" s="1"/>
      <c r="T22" s="1"/>
      <c r="U22" s="1"/>
      <c r="V22" s="1"/>
      <c r="W22" s="1"/>
      <c r="X22" s="1"/>
      <c r="Y22" s="1"/>
      <c r="Z22" s="32"/>
    </row>
    <row r="23" spans="1:26" ht="14.5" customHeight="1" x14ac:dyDescent="0.35">
      <c r="A23" s="3"/>
      <c r="B23" s="5"/>
      <c r="C23" s="189" t="s">
        <v>4769</v>
      </c>
      <c r="D23" s="181" t="s">
        <v>1007</v>
      </c>
      <c r="E23" s="181"/>
      <c r="F23" s="181"/>
      <c r="G23" s="181"/>
      <c r="H23" s="181"/>
      <c r="I23" s="7"/>
      <c r="J23" s="4"/>
      <c r="K23" s="1"/>
      <c r="L23" s="152" t="s">
        <v>5028</v>
      </c>
      <c r="M23" s="1"/>
      <c r="N23" s="1"/>
      <c r="O23" s="1"/>
      <c r="P23" s="1"/>
      <c r="Q23" s="1"/>
      <c r="R23" s="1"/>
      <c r="S23" s="1"/>
      <c r="T23" s="1"/>
      <c r="U23" s="1"/>
      <c r="V23" s="1"/>
      <c r="W23" s="1"/>
      <c r="X23" s="1"/>
      <c r="Y23" s="1"/>
      <c r="Z23" s="32"/>
    </row>
    <row r="24" spans="1:26" x14ac:dyDescent="0.35">
      <c r="A24" s="3"/>
      <c r="B24" s="5"/>
      <c r="C24" s="213"/>
      <c r="D24" s="181"/>
      <c r="E24" s="181"/>
      <c r="F24" s="181"/>
      <c r="G24" s="181"/>
      <c r="H24" s="181"/>
      <c r="I24" s="7"/>
      <c r="J24" s="4"/>
      <c r="K24" s="1"/>
      <c r="L24" s="152" t="s">
        <v>5029</v>
      </c>
      <c r="M24" s="1"/>
      <c r="N24" s="1"/>
      <c r="O24" s="1"/>
      <c r="P24" s="1"/>
      <c r="Q24" s="1"/>
      <c r="R24" s="1"/>
      <c r="S24" s="1"/>
      <c r="T24" s="1"/>
      <c r="U24" s="1"/>
      <c r="V24" s="1"/>
      <c r="W24" s="1"/>
      <c r="X24" s="1"/>
      <c r="Y24" s="1"/>
      <c r="Z24" s="32"/>
    </row>
    <row r="25" spans="1:26" x14ac:dyDescent="0.35">
      <c r="A25" s="3"/>
      <c r="B25" s="5"/>
      <c r="C25" s="6"/>
      <c r="D25" s="6"/>
      <c r="E25" s="6"/>
      <c r="F25" s="6"/>
      <c r="G25" s="6"/>
      <c r="H25" s="6"/>
      <c r="I25" s="7"/>
      <c r="J25" s="4"/>
      <c r="K25" s="1"/>
      <c r="L25" s="152" t="s">
        <v>5030</v>
      </c>
      <c r="M25" s="1"/>
      <c r="N25" s="1"/>
      <c r="O25" s="1"/>
      <c r="P25" s="1"/>
      <c r="Q25" s="1"/>
      <c r="R25" s="1"/>
      <c r="S25" s="1"/>
      <c r="T25" s="1"/>
      <c r="U25" s="1"/>
      <c r="V25" s="1"/>
      <c r="W25" s="1"/>
      <c r="X25" s="1"/>
      <c r="Y25" s="1"/>
      <c r="Z25" s="32"/>
    </row>
    <row r="26" spans="1:26" x14ac:dyDescent="0.35">
      <c r="A26" s="3"/>
      <c r="B26" s="5"/>
      <c r="C26" s="13" t="s">
        <v>5057</v>
      </c>
      <c r="D26" s="177" t="s">
        <v>4678</v>
      </c>
      <c r="E26" s="177"/>
      <c r="F26" s="177"/>
      <c r="G26" s="177"/>
      <c r="H26" s="177"/>
      <c r="I26" s="7"/>
      <c r="J26" s="4"/>
      <c r="K26" s="1"/>
      <c r="L26" s="152" t="s">
        <v>5031</v>
      </c>
      <c r="M26" s="1"/>
      <c r="N26" s="1"/>
      <c r="O26" s="1"/>
      <c r="P26" s="1"/>
      <c r="Q26" s="1"/>
      <c r="R26" s="1"/>
      <c r="S26" s="1"/>
      <c r="T26" s="1"/>
      <c r="U26" s="1"/>
      <c r="V26" s="1"/>
      <c r="W26" s="1"/>
      <c r="X26" s="1"/>
      <c r="Y26" s="1"/>
      <c r="Z26" s="32"/>
    </row>
    <row r="27" spans="1:26" ht="15" thickBot="1" x14ac:dyDescent="0.4">
      <c r="A27" s="3"/>
      <c r="B27" s="5"/>
      <c r="C27" s="6"/>
      <c r="D27" s="6"/>
      <c r="E27" s="6"/>
      <c r="F27" s="6"/>
      <c r="G27" s="6"/>
      <c r="H27" s="6"/>
      <c r="I27" s="7"/>
      <c r="J27" s="4"/>
      <c r="K27" s="1"/>
      <c r="L27" s="153" t="s">
        <v>5032</v>
      </c>
      <c r="M27" s="1"/>
      <c r="N27" s="1"/>
      <c r="O27" s="1"/>
      <c r="P27" s="1"/>
      <c r="Q27" s="1"/>
      <c r="R27" s="1"/>
      <c r="S27" s="1"/>
      <c r="T27" s="1"/>
      <c r="U27" s="1"/>
      <c r="V27" s="1"/>
      <c r="W27" s="1"/>
      <c r="X27" s="1"/>
      <c r="Y27" s="1"/>
      <c r="Z27" s="32"/>
    </row>
    <row r="28" spans="1:26" x14ac:dyDescent="0.35">
      <c r="A28" s="3"/>
      <c r="B28" s="5"/>
      <c r="C28" s="213" t="s">
        <v>4770</v>
      </c>
      <c r="D28" s="17" t="s">
        <v>667</v>
      </c>
      <c r="E28" s="17" t="s">
        <v>5063</v>
      </c>
      <c r="F28" s="236" t="s">
        <v>5064</v>
      </c>
      <c r="G28" s="236"/>
      <c r="H28" s="236"/>
      <c r="I28" s="7"/>
      <c r="J28" s="4"/>
      <c r="K28" s="1"/>
      <c r="L28" s="1"/>
      <c r="M28" s="1"/>
      <c r="N28" s="1"/>
      <c r="O28" s="1"/>
      <c r="P28" s="1"/>
      <c r="Q28" s="1"/>
      <c r="R28" s="1"/>
      <c r="S28" s="1"/>
      <c r="T28" s="1"/>
      <c r="U28" s="1"/>
      <c r="V28" s="1"/>
      <c r="W28" s="1"/>
      <c r="X28" s="1"/>
      <c r="Y28" s="1"/>
      <c r="Z28" s="32"/>
    </row>
    <row r="29" spans="1:26" x14ac:dyDescent="0.35">
      <c r="A29" s="3"/>
      <c r="B29" s="5"/>
      <c r="C29" s="213"/>
      <c r="D29" s="36" t="s">
        <v>4678</v>
      </c>
      <c r="E29" s="36" t="s">
        <v>4678</v>
      </c>
      <c r="F29" s="177" t="s">
        <v>4678</v>
      </c>
      <c r="G29" s="177"/>
      <c r="H29" s="177"/>
      <c r="I29" s="7"/>
      <c r="J29" s="4"/>
      <c r="K29" s="1"/>
      <c r="L29" s="1"/>
      <c r="M29" s="1"/>
      <c r="N29" s="1"/>
      <c r="O29" s="1"/>
      <c r="P29" s="1"/>
      <c r="Q29" s="1"/>
      <c r="R29" s="1"/>
      <c r="S29" s="1"/>
      <c r="T29" s="1"/>
      <c r="U29" s="1"/>
      <c r="V29" s="1"/>
      <c r="W29" s="1"/>
      <c r="X29" s="1"/>
      <c r="Y29" s="1"/>
      <c r="Z29" s="32"/>
    </row>
    <row r="30" spans="1:26" x14ac:dyDescent="0.35">
      <c r="A30" s="3"/>
      <c r="B30" s="5"/>
      <c r="C30" s="213"/>
      <c r="D30" s="36" t="s">
        <v>4678</v>
      </c>
      <c r="E30" s="36" t="s">
        <v>4678</v>
      </c>
      <c r="F30" s="177" t="s">
        <v>4678</v>
      </c>
      <c r="G30" s="177"/>
      <c r="H30" s="177"/>
      <c r="I30" s="7"/>
      <c r="J30" s="4"/>
      <c r="K30" s="1"/>
      <c r="L30" s="1"/>
      <c r="M30" s="1"/>
      <c r="N30" s="1"/>
      <c r="O30" s="1"/>
      <c r="P30" s="1"/>
      <c r="Q30" s="1"/>
      <c r="R30" s="1"/>
      <c r="S30" s="1"/>
      <c r="T30" s="1"/>
      <c r="U30" s="1"/>
      <c r="V30" s="1"/>
      <c r="W30" s="1"/>
      <c r="X30" s="1"/>
      <c r="Y30" s="1"/>
      <c r="Z30" s="32"/>
    </row>
    <row r="31" spans="1:26" x14ac:dyDescent="0.35">
      <c r="A31" s="3"/>
      <c r="B31" s="5"/>
      <c r="C31" s="6"/>
      <c r="D31" s="6"/>
      <c r="E31" s="6"/>
      <c r="F31" s="6"/>
      <c r="G31" s="6"/>
      <c r="H31" s="6"/>
      <c r="I31" s="7"/>
      <c r="J31" s="4"/>
      <c r="K31" s="1"/>
      <c r="L31" s="1"/>
      <c r="M31" s="1"/>
      <c r="N31" s="1"/>
      <c r="O31" s="1"/>
      <c r="P31" s="1"/>
      <c r="Q31" s="1"/>
      <c r="R31" s="1"/>
      <c r="S31" s="1"/>
      <c r="T31" s="1"/>
      <c r="U31" s="1"/>
      <c r="V31" s="1"/>
      <c r="W31" s="1"/>
      <c r="X31" s="1"/>
      <c r="Y31" s="1"/>
      <c r="Z31" s="32"/>
    </row>
    <row r="32" spans="1:26" x14ac:dyDescent="0.35">
      <c r="A32" s="3"/>
      <c r="B32" s="5"/>
      <c r="C32" s="37" t="s">
        <v>4771</v>
      </c>
      <c r="D32" s="192" t="s">
        <v>1007</v>
      </c>
      <c r="E32" s="193"/>
      <c r="F32" s="193"/>
      <c r="G32" s="193"/>
      <c r="H32" s="193"/>
      <c r="I32" s="7"/>
      <c r="J32" s="4"/>
      <c r="K32" s="1"/>
      <c r="L32" s="1"/>
      <c r="M32" s="1"/>
      <c r="N32" s="1"/>
      <c r="O32" s="1"/>
      <c r="P32" s="1"/>
      <c r="Q32" s="1"/>
      <c r="R32" s="1"/>
      <c r="S32" s="1"/>
      <c r="T32" s="1"/>
      <c r="U32" s="1"/>
      <c r="V32" s="1"/>
      <c r="W32" s="1"/>
      <c r="X32" s="1"/>
      <c r="Y32" s="1"/>
      <c r="Z32" s="32"/>
    </row>
    <row r="33" spans="1:26" x14ac:dyDescent="0.35">
      <c r="A33" s="3"/>
      <c r="B33" s="5"/>
      <c r="C33" s="13" t="s">
        <v>4772</v>
      </c>
      <c r="D33" s="192" t="s">
        <v>1007</v>
      </c>
      <c r="E33" s="193"/>
      <c r="F33" s="193"/>
      <c r="G33" s="193"/>
      <c r="H33" s="193"/>
      <c r="I33" s="7"/>
      <c r="J33" s="4"/>
      <c r="K33" s="1"/>
      <c r="L33" s="1"/>
      <c r="M33" s="1"/>
      <c r="N33" s="1"/>
      <c r="O33" s="1"/>
      <c r="P33" s="1"/>
      <c r="Q33" s="1"/>
      <c r="R33" s="1"/>
      <c r="S33" s="1"/>
      <c r="T33" s="1"/>
      <c r="U33" s="1"/>
      <c r="V33" s="1"/>
      <c r="W33" s="1"/>
      <c r="X33" s="1"/>
      <c r="Y33" s="1"/>
      <c r="Z33" s="32"/>
    </row>
    <row r="34" spans="1:26" x14ac:dyDescent="0.35">
      <c r="A34" s="3"/>
      <c r="B34" s="5"/>
      <c r="C34" s="6"/>
      <c r="D34" s="6"/>
      <c r="E34" s="6"/>
      <c r="F34" s="6"/>
      <c r="G34" s="6"/>
      <c r="H34" s="6"/>
      <c r="I34" s="7"/>
      <c r="J34" s="4"/>
      <c r="K34" s="1"/>
      <c r="L34" s="1"/>
      <c r="M34" s="1"/>
      <c r="N34" s="1"/>
      <c r="O34" s="1"/>
      <c r="P34" s="1"/>
      <c r="Q34" s="1"/>
      <c r="R34" s="1"/>
      <c r="S34" s="1"/>
      <c r="T34" s="1"/>
      <c r="U34" s="1"/>
      <c r="V34" s="1"/>
      <c r="W34" s="1"/>
      <c r="X34" s="1"/>
      <c r="Y34" s="1"/>
      <c r="Z34" s="32"/>
    </row>
    <row r="35" spans="1:26" x14ac:dyDescent="0.35">
      <c r="A35" s="3"/>
      <c r="B35" s="5"/>
      <c r="C35" s="189" t="s">
        <v>5059</v>
      </c>
      <c r="D35" s="183" t="s">
        <v>1007</v>
      </c>
      <c r="E35" s="184"/>
      <c r="F35" s="184"/>
      <c r="G35" s="184"/>
      <c r="H35" s="185"/>
      <c r="I35" s="7"/>
      <c r="J35" s="4"/>
      <c r="K35" s="1"/>
      <c r="L35" s="1"/>
      <c r="M35" s="1"/>
      <c r="N35" s="1"/>
      <c r="O35" s="1"/>
      <c r="P35" s="1"/>
      <c r="Q35" s="1"/>
      <c r="R35" s="1"/>
      <c r="S35" s="1"/>
      <c r="T35" s="1"/>
      <c r="U35" s="1"/>
      <c r="V35" s="1"/>
      <c r="W35" s="1"/>
      <c r="X35" s="1"/>
      <c r="Y35" s="1"/>
      <c r="Z35" s="32"/>
    </row>
    <row r="36" spans="1:26" x14ac:dyDescent="0.35">
      <c r="A36" s="3"/>
      <c r="B36" s="5"/>
      <c r="C36" s="189"/>
      <c r="D36" s="233"/>
      <c r="E36" s="234"/>
      <c r="F36" s="234"/>
      <c r="G36" s="234"/>
      <c r="H36" s="235"/>
      <c r="I36" s="7"/>
      <c r="J36" s="4"/>
      <c r="K36" s="1"/>
      <c r="L36" s="1"/>
      <c r="M36" s="1"/>
      <c r="N36" s="1"/>
      <c r="O36" s="1"/>
      <c r="P36" s="1"/>
      <c r="Q36" s="1"/>
      <c r="R36" s="1"/>
      <c r="S36" s="1"/>
      <c r="T36" s="1"/>
      <c r="U36" s="1"/>
      <c r="V36" s="1"/>
      <c r="W36" s="1"/>
      <c r="X36" s="1"/>
      <c r="Y36" s="1"/>
      <c r="Z36" s="32"/>
    </row>
    <row r="37" spans="1:26" x14ac:dyDescent="0.35">
      <c r="A37" s="3"/>
      <c r="B37" s="5"/>
      <c r="C37" s="189"/>
      <c r="D37" s="186"/>
      <c r="E37" s="187"/>
      <c r="F37" s="187"/>
      <c r="G37" s="187"/>
      <c r="H37" s="188"/>
      <c r="I37" s="7"/>
      <c r="J37" s="4"/>
      <c r="K37" s="1"/>
      <c r="L37" s="1"/>
      <c r="M37" s="1"/>
      <c r="N37" s="1"/>
      <c r="O37" s="1"/>
      <c r="P37" s="1"/>
      <c r="Q37" s="1"/>
      <c r="R37" s="1"/>
      <c r="S37" s="1"/>
      <c r="T37" s="1"/>
      <c r="U37" s="1"/>
      <c r="V37" s="1"/>
      <c r="W37" s="1"/>
      <c r="X37" s="1"/>
      <c r="Y37" s="1"/>
      <c r="Z37" s="32"/>
    </row>
    <row r="38" spans="1:26" ht="15.5" customHeight="1" x14ac:dyDescent="0.35">
      <c r="A38" s="3"/>
      <c r="B38" s="5"/>
      <c r="C38" s="189" t="s">
        <v>5058</v>
      </c>
      <c r="D38" s="183" t="s">
        <v>1007</v>
      </c>
      <c r="E38" s="184"/>
      <c r="F38" s="184"/>
      <c r="G38" s="184"/>
      <c r="H38" s="185"/>
      <c r="I38" s="7"/>
      <c r="J38" s="4"/>
      <c r="K38" s="1"/>
      <c r="L38" s="1"/>
      <c r="M38" s="1"/>
      <c r="N38" s="1"/>
      <c r="O38" s="1"/>
      <c r="P38" s="1"/>
      <c r="Q38" s="1"/>
      <c r="R38" s="1"/>
      <c r="S38" s="1"/>
      <c r="T38" s="1"/>
      <c r="U38" s="1"/>
      <c r="V38" s="1"/>
      <c r="W38" s="1"/>
      <c r="X38" s="1"/>
      <c r="Y38" s="1"/>
      <c r="Z38" s="32"/>
    </row>
    <row r="39" spans="1:26" ht="15.5" customHeight="1" x14ac:dyDescent="0.35">
      <c r="A39" s="3"/>
      <c r="B39" s="5"/>
      <c r="C39" s="189"/>
      <c r="D39" s="186"/>
      <c r="E39" s="187"/>
      <c r="F39" s="187"/>
      <c r="G39" s="187"/>
      <c r="H39" s="188"/>
      <c r="I39" s="7"/>
      <c r="J39" s="4"/>
      <c r="K39" s="1"/>
      <c r="L39" s="1"/>
      <c r="M39" s="1"/>
      <c r="N39" s="1"/>
      <c r="O39" s="1"/>
      <c r="P39" s="1"/>
      <c r="Q39" s="1"/>
      <c r="R39" s="1"/>
      <c r="S39" s="1"/>
      <c r="T39" s="1"/>
      <c r="U39" s="1"/>
      <c r="V39" s="1"/>
      <c r="W39" s="1"/>
      <c r="X39" s="1"/>
      <c r="Y39" s="1"/>
      <c r="Z39" s="32"/>
    </row>
    <row r="40" spans="1:26" ht="15.5" customHeight="1" x14ac:dyDescent="0.35">
      <c r="A40" s="3"/>
      <c r="B40" s="5"/>
      <c r="C40" s="6"/>
      <c r="D40" s="6"/>
      <c r="E40" s="6"/>
      <c r="F40" s="6"/>
      <c r="G40" s="6"/>
      <c r="H40" s="6"/>
      <c r="I40" s="7"/>
      <c r="J40" s="4"/>
      <c r="K40" s="1"/>
      <c r="L40" s="1"/>
      <c r="M40" s="1"/>
      <c r="N40" s="1"/>
      <c r="O40" s="1"/>
      <c r="P40" s="1"/>
      <c r="Q40" s="1"/>
      <c r="R40" s="1"/>
      <c r="S40" s="1"/>
      <c r="T40" s="1"/>
      <c r="U40" s="1"/>
      <c r="V40" s="1"/>
      <c r="W40" s="1"/>
      <c r="X40" s="1"/>
      <c r="Y40" s="1"/>
      <c r="Z40" s="32"/>
    </row>
    <row r="41" spans="1:26" ht="14.5" customHeight="1" x14ac:dyDescent="0.35">
      <c r="A41" s="3"/>
      <c r="B41" s="5"/>
      <c r="C41" s="196" t="s">
        <v>4773</v>
      </c>
      <c r="D41" s="183" t="s">
        <v>1007</v>
      </c>
      <c r="E41" s="184"/>
      <c r="F41" s="184"/>
      <c r="G41" s="184"/>
      <c r="H41" s="185"/>
      <c r="I41" s="7"/>
      <c r="J41" s="4"/>
      <c r="K41" s="1"/>
      <c r="L41" s="1"/>
      <c r="M41" s="1"/>
      <c r="N41" s="1"/>
      <c r="O41" s="1"/>
      <c r="P41" s="1"/>
      <c r="Q41" s="1"/>
      <c r="R41" s="1"/>
      <c r="S41" s="1"/>
      <c r="T41" s="1"/>
      <c r="U41" s="1"/>
      <c r="V41" s="1"/>
      <c r="W41" s="1"/>
      <c r="X41" s="1"/>
      <c r="Y41" s="1"/>
      <c r="Z41" s="32"/>
    </row>
    <row r="42" spans="1:26" x14ac:dyDescent="0.35">
      <c r="A42" s="3"/>
      <c r="B42" s="5"/>
      <c r="C42" s="197"/>
      <c r="D42" s="186"/>
      <c r="E42" s="187"/>
      <c r="F42" s="187"/>
      <c r="G42" s="187"/>
      <c r="H42" s="188"/>
      <c r="I42" s="7"/>
      <c r="J42" s="4"/>
      <c r="K42" s="1"/>
      <c r="L42" s="1"/>
      <c r="M42" s="1"/>
      <c r="N42" s="1"/>
      <c r="O42" s="1"/>
      <c r="P42" s="1"/>
      <c r="Q42" s="1"/>
      <c r="R42" s="1"/>
      <c r="S42" s="1"/>
      <c r="T42" s="1"/>
      <c r="U42" s="1"/>
      <c r="V42" s="1"/>
      <c r="W42" s="1"/>
      <c r="X42" s="1"/>
      <c r="Y42" s="1"/>
      <c r="Z42" s="32"/>
    </row>
    <row r="43" spans="1:26" x14ac:dyDescent="0.35">
      <c r="A43" s="3"/>
      <c r="B43" s="5"/>
      <c r="C43" s="13" t="s">
        <v>4774</v>
      </c>
      <c r="D43" s="177" t="s">
        <v>4678</v>
      </c>
      <c r="E43" s="177"/>
      <c r="F43" s="177"/>
      <c r="G43" s="177"/>
      <c r="H43" s="177"/>
      <c r="I43" s="7"/>
      <c r="J43" s="4"/>
      <c r="K43" s="1"/>
      <c r="L43" s="1"/>
      <c r="M43" s="1"/>
      <c r="N43" s="1"/>
      <c r="O43" s="1"/>
      <c r="P43" s="1"/>
      <c r="Q43" s="1"/>
      <c r="R43" s="1"/>
      <c r="S43" s="1"/>
      <c r="T43" s="1"/>
      <c r="U43" s="1"/>
      <c r="V43" s="1"/>
      <c r="W43" s="1"/>
      <c r="X43" s="1"/>
      <c r="Y43" s="1"/>
      <c r="Z43" s="32"/>
    </row>
    <row r="44" spans="1:26" x14ac:dyDescent="0.35">
      <c r="A44" s="3"/>
      <c r="B44" s="5"/>
      <c r="C44" s="189" t="s">
        <v>4775</v>
      </c>
      <c r="D44" s="183" t="s">
        <v>1007</v>
      </c>
      <c r="E44" s="184"/>
      <c r="F44" s="184"/>
      <c r="G44" s="184"/>
      <c r="H44" s="185"/>
      <c r="I44" s="7"/>
      <c r="J44" s="4"/>
      <c r="K44" s="1"/>
      <c r="L44" s="1"/>
      <c r="M44" s="1"/>
      <c r="N44" s="1"/>
      <c r="O44" s="1"/>
      <c r="P44" s="1"/>
      <c r="Q44" s="1"/>
      <c r="R44" s="1"/>
      <c r="S44" s="1"/>
      <c r="T44" s="1"/>
      <c r="U44" s="1"/>
      <c r="V44" s="1"/>
      <c r="W44" s="1"/>
      <c r="X44" s="1"/>
      <c r="Y44" s="1"/>
      <c r="Z44" s="32"/>
    </row>
    <row r="45" spans="1:26" x14ac:dyDescent="0.35">
      <c r="A45" s="3"/>
      <c r="B45" s="5"/>
      <c r="C45" s="189"/>
      <c r="D45" s="186"/>
      <c r="E45" s="187"/>
      <c r="F45" s="187"/>
      <c r="G45" s="187"/>
      <c r="H45" s="188"/>
      <c r="I45" s="7"/>
      <c r="J45" s="4"/>
      <c r="K45" s="1"/>
      <c r="L45" s="1"/>
      <c r="M45" s="1"/>
      <c r="N45" s="1"/>
      <c r="O45" s="1"/>
      <c r="P45" s="1"/>
      <c r="Q45" s="1"/>
      <c r="R45" s="1"/>
      <c r="S45" s="1"/>
      <c r="T45" s="1"/>
      <c r="U45" s="1"/>
      <c r="V45" s="1"/>
      <c r="W45" s="1"/>
      <c r="X45" s="1"/>
      <c r="Y45" s="1"/>
      <c r="Z45" s="32"/>
    </row>
    <row r="46" spans="1:26" x14ac:dyDescent="0.35">
      <c r="A46" s="3"/>
      <c r="B46" s="5"/>
      <c r="C46" s="6"/>
      <c r="D46" s="6"/>
      <c r="E46" s="6"/>
      <c r="F46" s="6"/>
      <c r="G46" s="6"/>
      <c r="H46" s="6"/>
      <c r="I46" s="7"/>
      <c r="J46" s="4"/>
      <c r="K46" s="1"/>
      <c r="L46" s="1"/>
      <c r="M46" s="1"/>
      <c r="N46" s="1"/>
      <c r="O46" s="1"/>
      <c r="P46" s="1"/>
      <c r="Q46" s="1"/>
      <c r="R46" s="1"/>
      <c r="S46" s="1"/>
      <c r="T46" s="1"/>
      <c r="U46" s="1"/>
      <c r="V46" s="1"/>
      <c r="W46" s="1"/>
      <c r="X46" s="1"/>
      <c r="Y46" s="1"/>
      <c r="Z46" s="32"/>
    </row>
    <row r="47" spans="1:26" ht="14.5" customHeight="1" x14ac:dyDescent="0.35">
      <c r="A47" s="3"/>
      <c r="B47" s="5"/>
      <c r="C47" s="189" t="s">
        <v>4776</v>
      </c>
      <c r="D47" s="181" t="s">
        <v>1007</v>
      </c>
      <c r="E47" s="181"/>
      <c r="F47" s="181"/>
      <c r="G47" s="181"/>
      <c r="H47" s="181"/>
      <c r="I47" s="7"/>
      <c r="J47" s="4"/>
      <c r="K47" s="1"/>
      <c r="L47" s="1"/>
      <c r="M47" s="1"/>
      <c r="N47" s="1"/>
      <c r="O47" s="1"/>
      <c r="P47" s="1"/>
      <c r="Q47" s="1"/>
      <c r="R47" s="1"/>
      <c r="S47" s="1"/>
      <c r="T47" s="1"/>
      <c r="U47" s="1"/>
      <c r="V47" s="1"/>
      <c r="W47" s="1"/>
      <c r="X47" s="1"/>
      <c r="Y47" s="1"/>
      <c r="Z47" s="32"/>
    </row>
    <row r="48" spans="1:26" x14ac:dyDescent="0.35">
      <c r="A48" s="3"/>
      <c r="B48" s="5"/>
      <c r="C48" s="189"/>
      <c r="D48" s="181"/>
      <c r="E48" s="181"/>
      <c r="F48" s="181"/>
      <c r="G48" s="181"/>
      <c r="H48" s="181"/>
      <c r="I48" s="7"/>
      <c r="J48" s="4"/>
      <c r="K48" s="1"/>
      <c r="L48" s="1"/>
      <c r="M48" s="1"/>
      <c r="N48" s="1"/>
      <c r="O48" s="1"/>
      <c r="P48" s="1"/>
      <c r="Q48" s="1"/>
      <c r="R48" s="1"/>
      <c r="S48" s="1"/>
      <c r="T48" s="1"/>
      <c r="U48" s="1"/>
      <c r="V48" s="1"/>
      <c r="W48" s="1"/>
      <c r="X48" s="1"/>
      <c r="Y48" s="1"/>
      <c r="Z48" s="32"/>
    </row>
    <row r="49" spans="1:26" x14ac:dyDescent="0.35">
      <c r="A49" s="3"/>
      <c r="B49" s="5"/>
      <c r="C49" s="189"/>
      <c r="D49" s="181"/>
      <c r="E49" s="181"/>
      <c r="F49" s="181"/>
      <c r="G49" s="181"/>
      <c r="H49" s="181"/>
      <c r="I49" s="7"/>
      <c r="J49" s="4"/>
      <c r="K49" s="1"/>
      <c r="L49" s="1"/>
      <c r="M49" s="1"/>
      <c r="N49" s="1"/>
      <c r="O49" s="1"/>
      <c r="P49" s="1"/>
      <c r="Q49" s="1"/>
      <c r="R49" s="1"/>
      <c r="S49" s="1"/>
      <c r="T49" s="1"/>
      <c r="U49" s="1"/>
      <c r="V49" s="1"/>
      <c r="W49" s="1"/>
      <c r="X49" s="1"/>
      <c r="Y49" s="1"/>
      <c r="Z49" s="32"/>
    </row>
    <row r="50" spans="1:26" x14ac:dyDescent="0.35">
      <c r="A50" s="3"/>
      <c r="B50" s="5"/>
      <c r="C50" s="189"/>
      <c r="D50" s="181"/>
      <c r="E50" s="181"/>
      <c r="F50" s="181"/>
      <c r="G50" s="181"/>
      <c r="H50" s="181"/>
      <c r="I50" s="7"/>
      <c r="J50" s="4"/>
      <c r="K50" s="1"/>
      <c r="L50" s="1"/>
      <c r="M50" s="1"/>
      <c r="N50" s="1"/>
      <c r="O50" s="1"/>
      <c r="P50" s="1"/>
      <c r="Q50" s="1"/>
      <c r="R50" s="1"/>
      <c r="S50" s="1"/>
      <c r="T50" s="1"/>
      <c r="U50" s="1"/>
      <c r="V50" s="1"/>
      <c r="W50" s="1"/>
      <c r="X50" s="1"/>
      <c r="Y50" s="1"/>
      <c r="Z50" s="32"/>
    </row>
    <row r="51" spans="1:26" x14ac:dyDescent="0.35">
      <c r="A51" s="3"/>
      <c r="B51" s="5"/>
      <c r="C51" s="6"/>
      <c r="D51" s="6"/>
      <c r="E51" s="6"/>
      <c r="F51" s="6"/>
      <c r="G51" s="6"/>
      <c r="H51" s="6"/>
      <c r="I51" s="7"/>
      <c r="J51" s="4"/>
      <c r="K51" s="1"/>
      <c r="L51" s="1"/>
      <c r="M51" s="1"/>
      <c r="N51" s="1"/>
      <c r="O51" s="1"/>
      <c r="P51" s="1"/>
      <c r="Q51" s="1"/>
      <c r="R51" s="1"/>
      <c r="S51" s="1"/>
      <c r="T51" s="1"/>
      <c r="U51" s="1"/>
      <c r="V51" s="1"/>
      <c r="W51" s="1"/>
      <c r="X51" s="1"/>
      <c r="Y51" s="1"/>
      <c r="Z51" s="32"/>
    </row>
    <row r="52" spans="1:26" x14ac:dyDescent="0.35">
      <c r="A52" s="3"/>
      <c r="B52" s="5"/>
      <c r="C52" s="13" t="s">
        <v>4777</v>
      </c>
      <c r="D52" s="192" t="s">
        <v>1007</v>
      </c>
      <c r="E52" s="193"/>
      <c r="F52" s="193"/>
      <c r="G52" s="193"/>
      <c r="H52" s="193"/>
      <c r="I52" s="7"/>
      <c r="J52" s="4"/>
      <c r="K52" s="1"/>
      <c r="L52" s="1"/>
      <c r="M52" s="1"/>
      <c r="N52" s="1"/>
      <c r="O52" s="1"/>
      <c r="P52" s="1"/>
      <c r="Q52" s="1"/>
      <c r="R52" s="1"/>
      <c r="S52" s="1"/>
      <c r="T52" s="1"/>
      <c r="U52" s="1"/>
      <c r="V52" s="1"/>
      <c r="W52" s="1"/>
      <c r="X52" s="1"/>
      <c r="Y52" s="1"/>
      <c r="Z52" s="32"/>
    </row>
    <row r="53" spans="1:26" x14ac:dyDescent="0.35">
      <c r="A53" s="3"/>
      <c r="B53" s="5"/>
      <c r="C53" s="13" t="s">
        <v>4778</v>
      </c>
      <c r="D53" s="177" t="s">
        <v>4678</v>
      </c>
      <c r="E53" s="177"/>
      <c r="F53" s="177"/>
      <c r="G53" s="177"/>
      <c r="H53" s="177"/>
      <c r="I53" s="7"/>
      <c r="J53" s="4"/>
      <c r="K53" s="1"/>
      <c r="L53" s="1"/>
      <c r="M53" s="1"/>
      <c r="N53" s="1"/>
      <c r="O53" s="1"/>
      <c r="P53" s="1"/>
      <c r="Q53" s="1"/>
      <c r="R53" s="1"/>
      <c r="S53" s="1"/>
      <c r="T53" s="1"/>
      <c r="U53" s="1"/>
      <c r="V53" s="1"/>
      <c r="W53" s="1"/>
      <c r="X53" s="1"/>
      <c r="Y53" s="1"/>
      <c r="Z53" s="32"/>
    </row>
    <row r="54" spans="1:26" x14ac:dyDescent="0.35">
      <c r="A54" s="3"/>
      <c r="B54" s="5"/>
      <c r="C54" s="6"/>
      <c r="D54" s="6"/>
      <c r="E54" s="6"/>
      <c r="F54" s="6"/>
      <c r="G54" s="6"/>
      <c r="H54" s="6"/>
      <c r="I54" s="7"/>
      <c r="J54" s="4"/>
      <c r="K54" s="1"/>
      <c r="L54" s="1"/>
      <c r="M54" s="1"/>
      <c r="N54" s="1"/>
      <c r="O54" s="1"/>
      <c r="P54" s="1"/>
      <c r="Q54" s="1"/>
      <c r="R54" s="1"/>
      <c r="S54" s="1"/>
      <c r="T54" s="1"/>
      <c r="U54" s="1"/>
      <c r="V54" s="1"/>
      <c r="W54" s="1"/>
      <c r="X54" s="1"/>
      <c r="Y54" s="1"/>
      <c r="Z54" s="32"/>
    </row>
    <row r="55" spans="1:26" x14ac:dyDescent="0.35">
      <c r="A55" s="3"/>
      <c r="B55" s="5"/>
      <c r="C55" s="13" t="s">
        <v>4779</v>
      </c>
      <c r="D55" s="192" t="s">
        <v>1007</v>
      </c>
      <c r="E55" s="193"/>
      <c r="F55" s="193"/>
      <c r="G55" s="193"/>
      <c r="H55" s="193"/>
      <c r="I55" s="7"/>
      <c r="J55" s="4"/>
      <c r="K55" s="1"/>
      <c r="L55" s="1"/>
      <c r="M55" s="1"/>
      <c r="N55" s="1"/>
      <c r="O55" s="1"/>
      <c r="P55" s="1"/>
      <c r="Q55" s="1"/>
      <c r="R55" s="1"/>
      <c r="S55" s="1"/>
      <c r="T55" s="1"/>
      <c r="U55" s="1"/>
      <c r="V55" s="1"/>
      <c r="W55" s="1"/>
      <c r="X55" s="1"/>
      <c r="Y55" s="1"/>
      <c r="Z55" s="32"/>
    </row>
    <row r="56" spans="1:26" x14ac:dyDescent="0.35">
      <c r="A56" s="3"/>
      <c r="B56" s="5"/>
      <c r="C56" s="13" t="s">
        <v>4780</v>
      </c>
      <c r="D56" s="177" t="s">
        <v>4678</v>
      </c>
      <c r="E56" s="177"/>
      <c r="F56" s="177"/>
      <c r="G56" s="177"/>
      <c r="H56" s="177"/>
      <c r="I56" s="7"/>
      <c r="J56" s="4"/>
      <c r="K56" s="1"/>
      <c r="L56" s="1"/>
      <c r="M56" s="1"/>
      <c r="N56" s="1"/>
      <c r="O56" s="1"/>
      <c r="P56" s="1"/>
      <c r="Q56" s="1"/>
      <c r="R56" s="1"/>
      <c r="S56" s="1"/>
      <c r="T56" s="1"/>
      <c r="U56" s="1"/>
      <c r="V56" s="1"/>
      <c r="W56" s="1"/>
      <c r="X56" s="1"/>
      <c r="Y56" s="1"/>
      <c r="Z56" s="32"/>
    </row>
    <row r="57" spans="1:26" x14ac:dyDescent="0.35">
      <c r="A57" s="3"/>
      <c r="B57" s="5"/>
      <c r="C57" s="6"/>
      <c r="D57" s="6"/>
      <c r="E57" s="6"/>
      <c r="F57" s="6"/>
      <c r="G57" s="6"/>
      <c r="H57" s="6"/>
      <c r="I57" s="7"/>
      <c r="J57" s="4"/>
      <c r="K57" s="1"/>
      <c r="L57" s="1"/>
      <c r="M57" s="1"/>
      <c r="N57" s="1"/>
      <c r="O57" s="1"/>
      <c r="P57" s="1"/>
      <c r="Q57" s="1"/>
      <c r="R57" s="1"/>
      <c r="S57" s="1"/>
      <c r="T57" s="1"/>
      <c r="U57" s="1"/>
      <c r="V57" s="1"/>
      <c r="W57" s="1"/>
      <c r="X57" s="1"/>
      <c r="Y57" s="1"/>
      <c r="Z57" s="32"/>
    </row>
    <row r="58" spans="1:26" ht="14.5" customHeight="1" x14ac:dyDescent="0.35">
      <c r="A58" s="3"/>
      <c r="B58" s="5"/>
      <c r="C58" s="189" t="s">
        <v>4781</v>
      </c>
      <c r="D58" s="181" t="s">
        <v>1007</v>
      </c>
      <c r="E58" s="181"/>
      <c r="F58" s="181"/>
      <c r="G58" s="181"/>
      <c r="H58" s="181"/>
      <c r="I58" s="7"/>
      <c r="J58" s="4"/>
      <c r="K58" s="1"/>
      <c r="L58" s="1"/>
      <c r="M58" s="1"/>
      <c r="N58" s="1"/>
      <c r="O58" s="1"/>
      <c r="P58" s="1"/>
      <c r="Q58" s="1"/>
      <c r="R58" s="1"/>
      <c r="S58" s="1"/>
      <c r="T58" s="1"/>
      <c r="U58" s="1"/>
      <c r="V58" s="1"/>
      <c r="W58" s="1"/>
      <c r="X58" s="1"/>
      <c r="Y58" s="1"/>
      <c r="Z58" s="32"/>
    </row>
    <row r="59" spans="1:26" x14ac:dyDescent="0.35">
      <c r="A59" s="3"/>
      <c r="B59" s="5"/>
      <c r="C59" s="189"/>
      <c r="D59" s="181"/>
      <c r="E59" s="181"/>
      <c r="F59" s="181"/>
      <c r="G59" s="181"/>
      <c r="H59" s="181"/>
      <c r="I59" s="7"/>
      <c r="J59" s="4"/>
      <c r="K59" s="1"/>
      <c r="L59" s="1"/>
      <c r="M59" s="1"/>
      <c r="N59" s="1"/>
      <c r="O59" s="1"/>
      <c r="P59" s="1"/>
      <c r="Q59" s="1"/>
      <c r="R59" s="1"/>
      <c r="S59" s="1"/>
      <c r="T59" s="1"/>
      <c r="U59" s="1"/>
      <c r="V59" s="1"/>
      <c r="W59" s="1"/>
      <c r="X59" s="1"/>
      <c r="Y59" s="1"/>
      <c r="Z59" s="32"/>
    </row>
    <row r="60" spans="1:26" x14ac:dyDescent="0.35">
      <c r="A60" s="3"/>
      <c r="B60" s="5"/>
      <c r="C60" s="6"/>
      <c r="D60" s="6"/>
      <c r="E60" s="6"/>
      <c r="F60" s="6"/>
      <c r="G60" s="6"/>
      <c r="H60" s="6"/>
      <c r="I60" s="7"/>
      <c r="J60" s="4"/>
      <c r="K60" s="1"/>
      <c r="L60" s="1"/>
      <c r="M60" s="1"/>
      <c r="N60" s="1"/>
      <c r="O60" s="1"/>
      <c r="P60" s="1"/>
      <c r="Q60" s="1"/>
      <c r="R60" s="1"/>
      <c r="S60" s="1"/>
      <c r="T60" s="1"/>
      <c r="U60" s="1"/>
      <c r="V60" s="1"/>
      <c r="W60" s="1"/>
      <c r="X60" s="1"/>
      <c r="Y60" s="1"/>
      <c r="Z60" s="32"/>
    </row>
    <row r="61" spans="1:26" x14ac:dyDescent="0.35">
      <c r="A61" s="3"/>
      <c r="B61" s="5"/>
      <c r="C61" s="189" t="s">
        <v>4782</v>
      </c>
      <c r="D61" s="181" t="s">
        <v>1007</v>
      </c>
      <c r="E61" s="181"/>
      <c r="F61" s="181"/>
      <c r="G61" s="181"/>
      <c r="H61" s="181"/>
      <c r="I61" s="7"/>
      <c r="J61" s="4"/>
      <c r="K61" s="1"/>
      <c r="L61" s="1"/>
      <c r="M61" s="1"/>
      <c r="N61" s="1"/>
      <c r="O61" s="1"/>
      <c r="P61" s="1"/>
      <c r="Q61" s="1"/>
      <c r="R61" s="1"/>
      <c r="S61" s="1"/>
      <c r="T61" s="1"/>
      <c r="U61" s="1"/>
      <c r="V61" s="1"/>
      <c r="W61" s="1"/>
      <c r="X61" s="1"/>
      <c r="Y61" s="1"/>
      <c r="Z61" s="32"/>
    </row>
    <row r="62" spans="1:26" x14ac:dyDescent="0.35">
      <c r="A62" s="3"/>
      <c r="B62" s="5"/>
      <c r="C62" s="189"/>
      <c r="D62" s="181"/>
      <c r="E62" s="181"/>
      <c r="F62" s="181"/>
      <c r="G62" s="181"/>
      <c r="H62" s="181"/>
      <c r="I62" s="7"/>
      <c r="J62" s="4"/>
      <c r="K62" s="1"/>
      <c r="L62" s="1"/>
      <c r="M62" s="1"/>
      <c r="N62" s="1"/>
      <c r="O62" s="1"/>
      <c r="P62" s="1"/>
      <c r="Q62" s="1"/>
      <c r="R62" s="1"/>
      <c r="S62" s="1"/>
      <c r="T62" s="1"/>
      <c r="U62" s="1"/>
      <c r="V62" s="1"/>
      <c r="W62" s="1"/>
      <c r="X62" s="1"/>
      <c r="Y62" s="1"/>
      <c r="Z62" s="32"/>
    </row>
    <row r="63" spans="1:26" x14ac:dyDescent="0.35">
      <c r="A63" s="3"/>
      <c r="B63" s="5"/>
      <c r="C63" s="6"/>
      <c r="D63" s="6"/>
      <c r="E63" s="6"/>
      <c r="F63" s="6"/>
      <c r="G63" s="6"/>
      <c r="H63" s="6"/>
      <c r="I63" s="7"/>
      <c r="J63" s="4"/>
      <c r="K63" s="1"/>
      <c r="L63" s="1"/>
      <c r="M63" s="1"/>
      <c r="N63" s="1"/>
      <c r="O63" s="1"/>
      <c r="P63" s="1"/>
      <c r="Q63" s="1"/>
      <c r="R63" s="1"/>
      <c r="S63" s="1"/>
      <c r="T63" s="1"/>
      <c r="U63" s="1"/>
      <c r="V63" s="1"/>
      <c r="W63" s="1"/>
      <c r="X63" s="1"/>
      <c r="Y63" s="1"/>
      <c r="Z63" s="32"/>
    </row>
    <row r="64" spans="1:26" x14ac:dyDescent="0.35">
      <c r="A64" s="3"/>
      <c r="B64" s="5"/>
      <c r="C64" s="34" t="s">
        <v>4783</v>
      </c>
      <c r="D64" s="6"/>
      <c r="E64" s="6"/>
      <c r="F64" s="6"/>
      <c r="G64" s="6"/>
      <c r="H64" s="6"/>
      <c r="I64" s="7"/>
      <c r="J64" s="4"/>
      <c r="K64" s="1"/>
      <c r="L64" s="1"/>
      <c r="M64" s="1"/>
      <c r="N64" s="1"/>
      <c r="O64" s="1"/>
      <c r="P64" s="1"/>
      <c r="Q64" s="1"/>
      <c r="R64" s="1"/>
      <c r="S64" s="1"/>
      <c r="T64" s="1"/>
      <c r="U64" s="1"/>
      <c r="V64" s="1"/>
      <c r="W64" s="1"/>
      <c r="X64" s="1"/>
      <c r="Y64" s="1"/>
      <c r="Z64" s="32"/>
    </row>
    <row r="65" spans="1:26" ht="14.5" customHeight="1" x14ac:dyDescent="0.35">
      <c r="A65" s="3"/>
      <c r="B65" s="5"/>
      <c r="C65" s="189" t="s">
        <v>4784</v>
      </c>
      <c r="D65" s="189"/>
      <c r="E65" s="189"/>
      <c r="F65" s="189"/>
      <c r="G65" s="189"/>
      <c r="H65" s="189"/>
      <c r="I65" s="7"/>
      <c r="J65" s="4"/>
      <c r="K65" s="1"/>
      <c r="L65" s="1"/>
      <c r="M65" s="1"/>
      <c r="N65" s="1"/>
      <c r="O65" s="1"/>
      <c r="P65" s="1"/>
      <c r="Q65" s="1"/>
      <c r="R65" s="1"/>
      <c r="S65" s="1"/>
      <c r="T65" s="1"/>
      <c r="U65" s="1"/>
      <c r="V65" s="1"/>
      <c r="W65" s="1"/>
      <c r="X65" s="1"/>
      <c r="Y65" s="1"/>
      <c r="Z65" s="32"/>
    </row>
    <row r="66" spans="1:26" x14ac:dyDescent="0.35">
      <c r="A66" s="3"/>
      <c r="B66" s="5"/>
      <c r="C66" s="189"/>
      <c r="D66" s="189"/>
      <c r="E66" s="189"/>
      <c r="F66" s="189"/>
      <c r="G66" s="189"/>
      <c r="H66" s="189"/>
      <c r="I66" s="7"/>
      <c r="J66" s="4"/>
      <c r="K66" s="32"/>
      <c r="L66" s="32"/>
      <c r="M66" s="32"/>
      <c r="N66" s="32"/>
      <c r="O66" s="32"/>
      <c r="P66" s="32"/>
      <c r="Q66" s="32"/>
      <c r="R66" s="32"/>
      <c r="S66" s="32"/>
      <c r="T66" s="32"/>
      <c r="U66" s="32"/>
      <c r="V66" s="32"/>
      <c r="W66" s="32"/>
      <c r="X66" s="32"/>
      <c r="Y66" s="32"/>
      <c r="Z66" s="32"/>
    </row>
    <row r="67" spans="1:26" x14ac:dyDescent="0.35">
      <c r="A67" s="3"/>
      <c r="B67" s="5"/>
      <c r="C67" s="189"/>
      <c r="D67" s="189"/>
      <c r="E67" s="189"/>
      <c r="F67" s="189"/>
      <c r="G67" s="189"/>
      <c r="H67" s="189"/>
      <c r="I67" s="7"/>
      <c r="J67" s="4"/>
      <c r="K67" s="42"/>
      <c r="L67" s="32"/>
      <c r="M67" s="32"/>
      <c r="N67" s="32"/>
      <c r="O67" s="32"/>
      <c r="P67" s="32"/>
      <c r="Q67" s="32"/>
      <c r="R67" s="32"/>
      <c r="S67" s="32"/>
      <c r="T67" s="32"/>
      <c r="U67" s="32"/>
      <c r="V67" s="32"/>
      <c r="W67" s="32"/>
      <c r="X67" s="32"/>
      <c r="Y67" s="32"/>
      <c r="Z67" s="32"/>
    </row>
    <row r="68" spans="1:26" x14ac:dyDescent="0.35">
      <c r="A68" s="3"/>
      <c r="B68" s="5"/>
      <c r="C68" s="237" t="s">
        <v>4785</v>
      </c>
      <c r="D68" s="237"/>
      <c r="E68" s="237"/>
      <c r="F68" s="237"/>
      <c r="G68" s="237"/>
      <c r="H68" s="237"/>
      <c r="I68" s="7"/>
      <c r="J68" s="4"/>
      <c r="K68" s="32"/>
      <c r="L68" s="32"/>
      <c r="M68" s="32"/>
      <c r="N68" s="32"/>
      <c r="O68" s="32"/>
      <c r="P68" s="32"/>
      <c r="Q68" s="32"/>
      <c r="R68" s="32"/>
      <c r="S68" s="32"/>
      <c r="T68" s="32"/>
      <c r="U68" s="32"/>
      <c r="V68" s="32"/>
      <c r="W68" s="32"/>
      <c r="X68" s="32"/>
      <c r="Y68" s="32"/>
      <c r="Z68" s="32"/>
    </row>
    <row r="69" spans="1:26" x14ac:dyDescent="0.35">
      <c r="A69" s="3"/>
      <c r="B69" s="5"/>
      <c r="C69" s="17" t="s">
        <v>4786</v>
      </c>
      <c r="D69" s="192" t="s">
        <v>1007</v>
      </c>
      <c r="E69" s="193" t="s">
        <v>1007</v>
      </c>
      <c r="F69" s="193" t="s">
        <v>1007</v>
      </c>
      <c r="G69" s="193" t="s">
        <v>1007</v>
      </c>
      <c r="H69" s="193" t="s">
        <v>1007</v>
      </c>
      <c r="I69" s="7"/>
      <c r="J69" s="4"/>
      <c r="K69" s="32"/>
      <c r="L69" s="32"/>
      <c r="M69" s="32"/>
      <c r="N69" s="32"/>
      <c r="O69" s="32"/>
      <c r="P69" s="32"/>
      <c r="Q69" s="32"/>
      <c r="R69" s="32"/>
      <c r="S69" s="32"/>
      <c r="T69" s="32"/>
      <c r="U69" s="32"/>
      <c r="V69" s="32"/>
      <c r="W69" s="32"/>
      <c r="X69" s="32"/>
      <c r="Y69" s="32"/>
      <c r="Z69" s="32"/>
    </row>
    <row r="70" spans="1:26" x14ac:dyDescent="0.35">
      <c r="A70" s="3"/>
      <c r="B70" s="5"/>
      <c r="C70" s="17" t="s">
        <v>4787</v>
      </c>
      <c r="D70" s="192" t="s">
        <v>1007</v>
      </c>
      <c r="E70" s="193" t="s">
        <v>1007</v>
      </c>
      <c r="F70" s="193" t="s">
        <v>1007</v>
      </c>
      <c r="G70" s="193" t="s">
        <v>1007</v>
      </c>
      <c r="H70" s="193" t="s">
        <v>1007</v>
      </c>
      <c r="I70" s="7"/>
      <c r="J70" s="4"/>
      <c r="K70" s="32"/>
      <c r="L70" s="32"/>
      <c r="M70" s="32"/>
      <c r="N70" s="32"/>
      <c r="O70" s="32"/>
      <c r="P70" s="32"/>
      <c r="Q70" s="32"/>
      <c r="R70" s="32"/>
      <c r="S70" s="32"/>
      <c r="T70" s="32"/>
      <c r="U70" s="32"/>
      <c r="V70" s="32"/>
      <c r="W70" s="32"/>
      <c r="X70" s="32"/>
      <c r="Y70" s="32"/>
      <c r="Z70" s="32"/>
    </row>
    <row r="71" spans="1:26" x14ac:dyDescent="0.35">
      <c r="A71" s="3"/>
      <c r="B71" s="5"/>
      <c r="C71" s="17" t="s">
        <v>4788</v>
      </c>
      <c r="D71" s="192" t="s">
        <v>1007</v>
      </c>
      <c r="E71" s="193" t="s">
        <v>1007</v>
      </c>
      <c r="F71" s="193" t="s">
        <v>1007</v>
      </c>
      <c r="G71" s="193" t="s">
        <v>1007</v>
      </c>
      <c r="H71" s="193" t="s">
        <v>1007</v>
      </c>
      <c r="I71" s="7"/>
      <c r="J71" s="4"/>
      <c r="K71" s="32"/>
      <c r="L71" s="32"/>
      <c r="M71" s="32"/>
      <c r="N71" s="32"/>
      <c r="O71" s="32"/>
      <c r="P71" s="32"/>
      <c r="Q71" s="32"/>
      <c r="R71" s="32"/>
      <c r="S71" s="32"/>
      <c r="T71" s="32"/>
      <c r="U71" s="32"/>
      <c r="V71" s="32"/>
      <c r="W71" s="32"/>
      <c r="X71" s="32"/>
      <c r="Y71" s="32"/>
      <c r="Z71" s="32"/>
    </row>
    <row r="72" spans="1:26" x14ac:dyDescent="0.35">
      <c r="A72" s="3"/>
      <c r="B72" s="5"/>
      <c r="C72" s="17" t="s">
        <v>4789</v>
      </c>
      <c r="D72" s="192" t="s">
        <v>1007</v>
      </c>
      <c r="E72" s="193" t="s">
        <v>1007</v>
      </c>
      <c r="F72" s="193" t="s">
        <v>1007</v>
      </c>
      <c r="G72" s="193" t="s">
        <v>1007</v>
      </c>
      <c r="H72" s="193" t="s">
        <v>1007</v>
      </c>
      <c r="I72" s="7"/>
      <c r="J72" s="4"/>
      <c r="K72" s="32"/>
      <c r="L72" s="32"/>
      <c r="M72" s="32"/>
      <c r="N72" s="32"/>
      <c r="O72" s="32"/>
      <c r="P72" s="32"/>
      <c r="Q72" s="32"/>
      <c r="R72" s="32"/>
      <c r="S72" s="32"/>
      <c r="T72" s="32"/>
      <c r="U72" s="32"/>
      <c r="V72" s="32"/>
      <c r="W72" s="32"/>
      <c r="X72" s="32"/>
      <c r="Y72" s="32"/>
      <c r="Z72" s="32"/>
    </row>
    <row r="73" spans="1:26" x14ac:dyDescent="0.35">
      <c r="A73" s="3"/>
      <c r="B73" s="5"/>
      <c r="C73" s="17" t="s">
        <v>4790</v>
      </c>
      <c r="D73" s="192" t="s">
        <v>1007</v>
      </c>
      <c r="E73" s="193" t="s">
        <v>1007</v>
      </c>
      <c r="F73" s="193" t="s">
        <v>1007</v>
      </c>
      <c r="G73" s="193" t="s">
        <v>1007</v>
      </c>
      <c r="H73" s="193" t="s">
        <v>1007</v>
      </c>
      <c r="I73" s="7"/>
      <c r="J73" s="4"/>
      <c r="K73" s="32"/>
      <c r="L73" s="32"/>
      <c r="M73" s="32"/>
      <c r="N73" s="32"/>
      <c r="O73" s="32"/>
      <c r="P73" s="32"/>
      <c r="Q73" s="32"/>
      <c r="R73" s="32"/>
      <c r="S73" s="32"/>
      <c r="T73" s="32"/>
      <c r="U73" s="32"/>
      <c r="V73" s="32"/>
      <c r="W73" s="32"/>
      <c r="X73" s="32"/>
      <c r="Y73" s="32"/>
      <c r="Z73" s="32"/>
    </row>
    <row r="74" spans="1:26" x14ac:dyDescent="0.35">
      <c r="A74" s="3"/>
      <c r="B74" s="5"/>
      <c r="C74" s="17" t="s">
        <v>4791</v>
      </c>
      <c r="D74" s="192" t="s">
        <v>1007</v>
      </c>
      <c r="E74" s="193" t="s">
        <v>1007</v>
      </c>
      <c r="F74" s="193" t="s">
        <v>1007</v>
      </c>
      <c r="G74" s="193" t="s">
        <v>1007</v>
      </c>
      <c r="H74" s="193" t="s">
        <v>1007</v>
      </c>
      <c r="I74" s="7"/>
      <c r="J74" s="4"/>
      <c r="K74" s="32"/>
      <c r="L74" s="32"/>
      <c r="M74" s="32"/>
      <c r="N74" s="32"/>
      <c r="O74" s="32"/>
      <c r="P74" s="32"/>
      <c r="Q74" s="32"/>
      <c r="R74" s="32"/>
      <c r="S74" s="32"/>
      <c r="T74" s="32"/>
      <c r="U74" s="32"/>
      <c r="V74" s="32"/>
      <c r="W74" s="32"/>
      <c r="X74" s="32"/>
      <c r="Y74" s="32"/>
      <c r="Z74" s="32"/>
    </row>
    <row r="75" spans="1:26" x14ac:dyDescent="0.35">
      <c r="A75" s="3"/>
      <c r="B75" s="5"/>
      <c r="C75" s="17" t="s">
        <v>4792</v>
      </c>
      <c r="D75" s="192" t="s">
        <v>1007</v>
      </c>
      <c r="E75" s="193" t="s">
        <v>1007</v>
      </c>
      <c r="F75" s="193" t="s">
        <v>1007</v>
      </c>
      <c r="G75" s="193" t="s">
        <v>1007</v>
      </c>
      <c r="H75" s="193" t="s">
        <v>1007</v>
      </c>
      <c r="I75" s="7"/>
      <c r="J75" s="4"/>
      <c r="K75" s="32"/>
      <c r="L75" s="32"/>
      <c r="M75" s="32"/>
      <c r="N75" s="32"/>
      <c r="O75" s="32"/>
      <c r="P75" s="32"/>
      <c r="Q75" s="32"/>
      <c r="R75" s="32"/>
      <c r="S75" s="32"/>
      <c r="T75" s="32"/>
      <c r="U75" s="32"/>
      <c r="V75" s="32"/>
      <c r="W75" s="32"/>
      <c r="X75" s="32"/>
      <c r="Y75" s="32"/>
      <c r="Z75" s="32"/>
    </row>
    <row r="76" spans="1:26" x14ac:dyDescent="0.35">
      <c r="A76" s="3"/>
      <c r="B76" s="5"/>
      <c r="C76" s="17" t="s">
        <v>4793</v>
      </c>
      <c r="D76" s="192" t="s">
        <v>1007</v>
      </c>
      <c r="E76" s="193" t="s">
        <v>1007</v>
      </c>
      <c r="F76" s="193" t="s">
        <v>1007</v>
      </c>
      <c r="G76" s="193" t="s">
        <v>1007</v>
      </c>
      <c r="H76" s="193" t="s">
        <v>1007</v>
      </c>
      <c r="I76" s="7"/>
      <c r="J76" s="4"/>
      <c r="K76" s="32"/>
      <c r="L76" s="32"/>
      <c r="M76" s="32"/>
      <c r="N76" s="32"/>
      <c r="O76" s="32"/>
      <c r="P76" s="32"/>
      <c r="Q76" s="32"/>
      <c r="R76" s="32"/>
      <c r="S76" s="32"/>
      <c r="T76" s="32"/>
      <c r="U76" s="32"/>
      <c r="V76" s="32"/>
      <c r="W76" s="32"/>
      <c r="X76" s="32"/>
      <c r="Y76" s="32"/>
      <c r="Z76" s="32"/>
    </row>
    <row r="77" spans="1:26" x14ac:dyDescent="0.35">
      <c r="A77" s="3"/>
      <c r="B77" s="5"/>
      <c r="C77" s="17" t="s">
        <v>4794</v>
      </c>
      <c r="D77" s="192" t="s">
        <v>1007</v>
      </c>
      <c r="E77" s="193" t="s">
        <v>1007</v>
      </c>
      <c r="F77" s="193" t="s">
        <v>1007</v>
      </c>
      <c r="G77" s="193" t="s">
        <v>1007</v>
      </c>
      <c r="H77" s="193" t="s">
        <v>1007</v>
      </c>
      <c r="I77" s="7"/>
      <c r="J77" s="4"/>
      <c r="K77" s="32"/>
      <c r="L77" s="32"/>
      <c r="M77" s="32"/>
      <c r="N77" s="32"/>
      <c r="O77" s="32"/>
      <c r="P77" s="32"/>
      <c r="Q77" s="32"/>
      <c r="R77" s="32"/>
      <c r="S77" s="32"/>
      <c r="T77" s="32"/>
      <c r="U77" s="32"/>
      <c r="V77" s="32"/>
      <c r="W77" s="32"/>
      <c r="X77" s="32"/>
      <c r="Y77" s="32"/>
      <c r="Z77" s="32"/>
    </row>
    <row r="78" spans="1:26" x14ac:dyDescent="0.35">
      <c r="A78" s="3"/>
      <c r="B78" s="5"/>
      <c r="C78" s="17" t="s">
        <v>4795</v>
      </c>
      <c r="D78" s="192" t="s">
        <v>1007</v>
      </c>
      <c r="E78" s="193" t="s">
        <v>1007</v>
      </c>
      <c r="F78" s="193" t="s">
        <v>1007</v>
      </c>
      <c r="G78" s="193" t="s">
        <v>1007</v>
      </c>
      <c r="H78" s="193" t="s">
        <v>1007</v>
      </c>
      <c r="I78" s="7"/>
      <c r="J78" s="4"/>
      <c r="K78" s="32"/>
      <c r="L78" s="32"/>
      <c r="M78" s="32"/>
      <c r="N78" s="32"/>
      <c r="O78" s="32"/>
      <c r="P78" s="32"/>
      <c r="Q78" s="32"/>
      <c r="R78" s="32"/>
      <c r="S78" s="32"/>
      <c r="T78" s="32"/>
      <c r="U78" s="32"/>
      <c r="V78" s="32"/>
      <c r="W78" s="32"/>
      <c r="X78" s="32"/>
      <c r="Y78" s="32"/>
      <c r="Z78" s="32"/>
    </row>
    <row r="79" spans="1:26" x14ac:dyDescent="0.35">
      <c r="A79" s="3"/>
      <c r="B79" s="5"/>
      <c r="C79" s="17" t="s">
        <v>4796</v>
      </c>
      <c r="D79" s="192" t="s">
        <v>1007</v>
      </c>
      <c r="E79" s="193" t="s">
        <v>1007</v>
      </c>
      <c r="F79" s="193" t="s">
        <v>1007</v>
      </c>
      <c r="G79" s="193" t="s">
        <v>1007</v>
      </c>
      <c r="H79" s="193" t="s">
        <v>1007</v>
      </c>
      <c r="I79" s="7"/>
      <c r="J79" s="4"/>
      <c r="K79" s="32"/>
      <c r="L79" s="32"/>
      <c r="M79" s="32"/>
      <c r="N79" s="32"/>
      <c r="O79" s="32"/>
      <c r="P79" s="32"/>
      <c r="Q79" s="32"/>
      <c r="R79" s="32"/>
      <c r="S79" s="32"/>
      <c r="T79" s="32"/>
      <c r="U79" s="32"/>
      <c r="V79" s="32"/>
      <c r="W79" s="32"/>
      <c r="X79" s="32"/>
      <c r="Y79" s="32"/>
      <c r="Z79" s="32"/>
    </row>
    <row r="80" spans="1:26" x14ac:dyDescent="0.35">
      <c r="A80" s="3"/>
      <c r="B80" s="5"/>
      <c r="C80" s="17" t="s">
        <v>4797</v>
      </c>
      <c r="D80" s="192" t="s">
        <v>1007</v>
      </c>
      <c r="E80" s="193" t="s">
        <v>1007</v>
      </c>
      <c r="F80" s="193" t="s">
        <v>1007</v>
      </c>
      <c r="G80" s="193" t="s">
        <v>1007</v>
      </c>
      <c r="H80" s="193" t="s">
        <v>1007</v>
      </c>
      <c r="I80" s="7"/>
      <c r="J80" s="4"/>
      <c r="K80" s="32"/>
      <c r="L80" s="32"/>
      <c r="M80" s="32"/>
      <c r="N80" s="32"/>
      <c r="O80" s="32"/>
      <c r="P80" s="32"/>
      <c r="Q80" s="32"/>
      <c r="R80" s="32"/>
      <c r="S80" s="32"/>
      <c r="T80" s="32"/>
      <c r="U80" s="32"/>
      <c r="V80" s="32"/>
      <c r="W80" s="32"/>
      <c r="X80" s="32"/>
      <c r="Y80" s="32"/>
      <c r="Z80" s="32"/>
    </row>
    <row r="81" spans="1:26" x14ac:dyDescent="0.35">
      <c r="A81" s="3"/>
      <c r="B81" s="5"/>
      <c r="C81" s="17" t="s">
        <v>4798</v>
      </c>
      <c r="D81" s="192" t="s">
        <v>1007</v>
      </c>
      <c r="E81" s="193" t="s">
        <v>1007</v>
      </c>
      <c r="F81" s="193" t="s">
        <v>1007</v>
      </c>
      <c r="G81" s="193" t="s">
        <v>1007</v>
      </c>
      <c r="H81" s="193" t="s">
        <v>1007</v>
      </c>
      <c r="I81" s="7"/>
      <c r="J81" s="4"/>
      <c r="K81" s="32"/>
      <c r="L81" s="32"/>
      <c r="M81" s="32"/>
      <c r="N81" s="32"/>
      <c r="O81" s="32"/>
      <c r="P81" s="32"/>
      <c r="Q81" s="32"/>
      <c r="R81" s="32"/>
      <c r="S81" s="32"/>
      <c r="T81" s="32"/>
      <c r="U81" s="32"/>
      <c r="V81" s="32"/>
      <c r="W81" s="32"/>
      <c r="X81" s="32"/>
      <c r="Y81" s="32"/>
      <c r="Z81" s="32"/>
    </row>
    <row r="82" spans="1:26" x14ac:dyDescent="0.35">
      <c r="A82" s="3"/>
      <c r="B82" s="5"/>
      <c r="C82" s="17" t="s">
        <v>4799</v>
      </c>
      <c r="D82" s="192" t="s">
        <v>1007</v>
      </c>
      <c r="E82" s="193" t="s">
        <v>1007</v>
      </c>
      <c r="F82" s="193" t="s">
        <v>1007</v>
      </c>
      <c r="G82" s="193" t="s">
        <v>1007</v>
      </c>
      <c r="H82" s="193" t="s">
        <v>1007</v>
      </c>
      <c r="I82" s="7"/>
      <c r="J82" s="4"/>
      <c r="K82" s="32"/>
      <c r="L82" s="32"/>
      <c r="M82" s="32"/>
      <c r="N82" s="32"/>
      <c r="O82" s="32"/>
      <c r="P82" s="32"/>
      <c r="Q82" s="32"/>
      <c r="R82" s="32"/>
      <c r="S82" s="32"/>
      <c r="T82" s="32"/>
      <c r="U82" s="32"/>
      <c r="V82" s="32"/>
      <c r="W82" s="32"/>
      <c r="X82" s="32"/>
      <c r="Y82" s="32"/>
      <c r="Z82" s="32"/>
    </row>
    <row r="83" spans="1:26" x14ac:dyDescent="0.35">
      <c r="A83" s="3"/>
      <c r="B83" s="5"/>
      <c r="C83" s="17" t="s">
        <v>4800</v>
      </c>
      <c r="D83" s="192" t="s">
        <v>1007</v>
      </c>
      <c r="E83" s="193" t="s">
        <v>1007</v>
      </c>
      <c r="F83" s="193" t="s">
        <v>1007</v>
      </c>
      <c r="G83" s="193" t="s">
        <v>1007</v>
      </c>
      <c r="H83" s="193" t="s">
        <v>1007</v>
      </c>
      <c r="I83" s="7"/>
      <c r="J83" s="4"/>
      <c r="K83" s="32"/>
      <c r="L83" s="32"/>
      <c r="M83" s="32"/>
      <c r="N83" s="32"/>
      <c r="O83" s="32"/>
      <c r="P83" s="32"/>
      <c r="Q83" s="32"/>
      <c r="R83" s="32"/>
      <c r="S83" s="32"/>
      <c r="T83" s="32"/>
      <c r="U83" s="32"/>
      <c r="V83" s="32"/>
      <c r="W83" s="32"/>
      <c r="X83" s="32"/>
      <c r="Y83" s="32"/>
      <c r="Z83" s="32"/>
    </row>
    <row r="84" spans="1:26" x14ac:dyDescent="0.35">
      <c r="A84" s="3"/>
      <c r="B84" s="5"/>
      <c r="C84" s="17" t="s">
        <v>4801</v>
      </c>
      <c r="D84" s="192" t="s">
        <v>1007</v>
      </c>
      <c r="E84" s="193" t="s">
        <v>1007</v>
      </c>
      <c r="F84" s="193" t="s">
        <v>1007</v>
      </c>
      <c r="G84" s="193" t="s">
        <v>1007</v>
      </c>
      <c r="H84" s="193" t="s">
        <v>1007</v>
      </c>
      <c r="I84" s="7"/>
      <c r="J84" s="4"/>
      <c r="K84" s="32"/>
      <c r="L84" s="32"/>
      <c r="M84" s="32"/>
      <c r="N84" s="32"/>
      <c r="O84" s="32"/>
      <c r="P84" s="32"/>
      <c r="Q84" s="32"/>
      <c r="R84" s="32"/>
      <c r="S84" s="32"/>
      <c r="T84" s="32"/>
      <c r="U84" s="32"/>
      <c r="V84" s="32"/>
      <c r="W84" s="32"/>
      <c r="X84" s="32"/>
      <c r="Y84" s="32"/>
      <c r="Z84" s="32"/>
    </row>
    <row r="85" spans="1:26" x14ac:dyDescent="0.35">
      <c r="A85" s="3"/>
      <c r="B85" s="5"/>
      <c r="C85" s="17" t="s">
        <v>4802</v>
      </c>
      <c r="D85" s="192" t="s">
        <v>1007</v>
      </c>
      <c r="E85" s="193" t="s">
        <v>1007</v>
      </c>
      <c r="F85" s="193" t="s">
        <v>1007</v>
      </c>
      <c r="G85" s="193" t="s">
        <v>1007</v>
      </c>
      <c r="H85" s="193" t="s">
        <v>1007</v>
      </c>
      <c r="I85" s="7"/>
      <c r="J85" s="4"/>
      <c r="K85" s="32"/>
      <c r="L85" s="32"/>
      <c r="M85" s="32"/>
      <c r="N85" s="32"/>
      <c r="O85" s="32"/>
      <c r="P85" s="32"/>
      <c r="Q85" s="32"/>
      <c r="R85" s="32"/>
      <c r="S85" s="32"/>
      <c r="T85" s="32"/>
      <c r="U85" s="32"/>
      <c r="V85" s="32"/>
      <c r="W85" s="32"/>
      <c r="X85" s="32"/>
      <c r="Y85" s="32"/>
      <c r="Z85" s="32"/>
    </row>
    <row r="86" spans="1:26" x14ac:dyDescent="0.35">
      <c r="A86" s="3"/>
      <c r="B86" s="5"/>
      <c r="C86" s="13" t="s">
        <v>4803</v>
      </c>
      <c r="D86" s="192" t="s">
        <v>1007</v>
      </c>
      <c r="E86" s="193" t="s">
        <v>1007</v>
      </c>
      <c r="F86" s="193" t="s">
        <v>1007</v>
      </c>
      <c r="G86" s="193" t="s">
        <v>1007</v>
      </c>
      <c r="H86" s="193" t="s">
        <v>1007</v>
      </c>
      <c r="I86" s="7"/>
      <c r="J86" s="4"/>
      <c r="K86" s="32"/>
      <c r="L86" s="32"/>
      <c r="M86" s="32"/>
      <c r="N86" s="32"/>
      <c r="O86" s="32"/>
      <c r="P86" s="32"/>
      <c r="Q86" s="32"/>
      <c r="R86" s="32"/>
      <c r="S86" s="32"/>
      <c r="T86" s="32"/>
      <c r="U86" s="32"/>
      <c r="V86" s="32"/>
      <c r="W86" s="32"/>
      <c r="X86" s="32"/>
      <c r="Y86" s="32"/>
      <c r="Z86" s="32"/>
    </row>
    <row r="87" spans="1:26" x14ac:dyDescent="0.35">
      <c r="A87" s="3"/>
      <c r="B87" s="5"/>
      <c r="C87" s="17" t="s">
        <v>4804</v>
      </c>
      <c r="D87" s="192" t="s">
        <v>1007</v>
      </c>
      <c r="E87" s="193" t="s">
        <v>1007</v>
      </c>
      <c r="F87" s="193" t="s">
        <v>1007</v>
      </c>
      <c r="G87" s="193" t="s">
        <v>1007</v>
      </c>
      <c r="H87" s="193" t="s">
        <v>1007</v>
      </c>
      <c r="I87" s="7"/>
      <c r="J87" s="4"/>
      <c r="K87" s="32"/>
      <c r="L87" s="32"/>
      <c r="M87" s="32"/>
      <c r="N87" s="32"/>
      <c r="O87" s="32"/>
      <c r="P87" s="32"/>
      <c r="Q87" s="32"/>
      <c r="R87" s="32"/>
      <c r="S87" s="32"/>
      <c r="T87" s="32"/>
      <c r="U87" s="32"/>
      <c r="V87" s="32"/>
      <c r="W87" s="32"/>
      <c r="X87" s="32"/>
      <c r="Y87" s="32"/>
      <c r="Z87" s="32"/>
    </row>
    <row r="88" spans="1:26" x14ac:dyDescent="0.35">
      <c r="A88" s="3"/>
      <c r="B88" s="5"/>
      <c r="C88" s="17" t="s">
        <v>4805</v>
      </c>
      <c r="D88" s="192" t="s">
        <v>1007</v>
      </c>
      <c r="E88" s="193" t="s">
        <v>1007</v>
      </c>
      <c r="F88" s="193" t="s">
        <v>1007</v>
      </c>
      <c r="G88" s="193" t="s">
        <v>1007</v>
      </c>
      <c r="H88" s="193" t="s">
        <v>1007</v>
      </c>
      <c r="I88" s="7"/>
      <c r="J88" s="4"/>
      <c r="K88" s="32"/>
      <c r="L88" s="32"/>
      <c r="M88" s="32"/>
      <c r="N88" s="32"/>
      <c r="O88" s="32"/>
      <c r="P88" s="32"/>
      <c r="Q88" s="32"/>
      <c r="R88" s="32"/>
      <c r="S88" s="32"/>
      <c r="T88" s="32"/>
      <c r="U88" s="32"/>
      <c r="V88" s="32"/>
      <c r="W88" s="32"/>
      <c r="X88" s="32"/>
      <c r="Y88" s="32"/>
      <c r="Z88" s="32"/>
    </row>
    <row r="89" spans="1:26" x14ac:dyDescent="0.35">
      <c r="A89" s="3"/>
      <c r="B89" s="5"/>
      <c r="C89" s="17" t="s">
        <v>4806</v>
      </c>
      <c r="D89" s="192" t="s">
        <v>1007</v>
      </c>
      <c r="E89" s="193" t="s">
        <v>1007</v>
      </c>
      <c r="F89" s="193" t="s">
        <v>1007</v>
      </c>
      <c r="G89" s="193" t="s">
        <v>1007</v>
      </c>
      <c r="H89" s="193" t="s">
        <v>1007</v>
      </c>
      <c r="I89" s="7"/>
      <c r="J89" s="4"/>
      <c r="K89" s="32"/>
      <c r="L89" s="32"/>
      <c r="M89" s="32"/>
      <c r="N89" s="32"/>
      <c r="O89" s="32"/>
      <c r="P89" s="32"/>
      <c r="Q89" s="32"/>
      <c r="R89" s="32"/>
      <c r="S89" s="32"/>
      <c r="T89" s="32"/>
      <c r="U89" s="32"/>
      <c r="V89" s="32"/>
      <c r="W89" s="32"/>
      <c r="X89" s="32"/>
      <c r="Y89" s="32"/>
      <c r="Z89" s="32"/>
    </row>
    <row r="90" spans="1:26" ht="14.5" customHeight="1" x14ac:dyDescent="0.35">
      <c r="A90" s="3"/>
      <c r="B90" s="5"/>
      <c r="C90" s="189" t="s">
        <v>4807</v>
      </c>
      <c r="D90" s="181" t="s">
        <v>1007</v>
      </c>
      <c r="E90" s="181" t="s">
        <v>1007</v>
      </c>
      <c r="F90" s="181" t="s">
        <v>1007</v>
      </c>
      <c r="G90" s="181" t="s">
        <v>1007</v>
      </c>
      <c r="H90" s="181" t="s">
        <v>1007</v>
      </c>
      <c r="I90" s="7"/>
      <c r="J90" s="4"/>
      <c r="K90" s="32"/>
      <c r="L90" s="32"/>
      <c r="M90" s="32"/>
      <c r="N90" s="32"/>
      <c r="O90" s="32"/>
      <c r="P90" s="32"/>
      <c r="Q90" s="32"/>
      <c r="R90" s="32"/>
      <c r="S90" s="32"/>
      <c r="T90" s="32"/>
      <c r="U90" s="32"/>
      <c r="V90" s="32"/>
      <c r="W90" s="32"/>
      <c r="X90" s="32"/>
      <c r="Y90" s="32"/>
      <c r="Z90" s="32"/>
    </row>
    <row r="91" spans="1:26" ht="16" customHeight="1" x14ac:dyDescent="0.35">
      <c r="A91" s="3"/>
      <c r="B91" s="5"/>
      <c r="C91" s="189"/>
      <c r="D91" s="181" t="s">
        <v>1007</v>
      </c>
      <c r="E91" s="181" t="s">
        <v>1007</v>
      </c>
      <c r="F91" s="181" t="s">
        <v>1007</v>
      </c>
      <c r="G91" s="181" t="s">
        <v>1007</v>
      </c>
      <c r="H91" s="181" t="s">
        <v>1007</v>
      </c>
      <c r="I91" s="7"/>
      <c r="J91" s="4"/>
      <c r="K91" s="32"/>
      <c r="L91" s="32"/>
      <c r="M91" s="32"/>
      <c r="N91" s="32"/>
      <c r="O91" s="32"/>
      <c r="P91" s="32"/>
      <c r="Q91" s="32"/>
      <c r="R91" s="32"/>
      <c r="S91" s="32"/>
      <c r="T91" s="32"/>
      <c r="U91" s="32"/>
      <c r="V91" s="32"/>
      <c r="W91" s="32"/>
      <c r="X91" s="32"/>
      <c r="Y91" s="32"/>
      <c r="Z91" s="32"/>
    </row>
    <row r="92" spans="1:26" ht="14.5" customHeight="1" x14ac:dyDescent="0.35">
      <c r="A92" s="3"/>
      <c r="B92" s="5"/>
      <c r="C92" s="189" t="s">
        <v>4808</v>
      </c>
      <c r="D92" s="181" t="s">
        <v>1007</v>
      </c>
      <c r="E92" s="181" t="s">
        <v>1007</v>
      </c>
      <c r="F92" s="181" t="s">
        <v>1007</v>
      </c>
      <c r="G92" s="181" t="s">
        <v>1007</v>
      </c>
      <c r="H92" s="181" t="s">
        <v>1007</v>
      </c>
      <c r="I92" s="7"/>
      <c r="J92" s="4"/>
      <c r="K92" s="32"/>
      <c r="L92" s="32"/>
      <c r="M92" s="32"/>
      <c r="N92" s="32"/>
      <c r="O92" s="32"/>
      <c r="P92" s="32"/>
      <c r="Q92" s="32"/>
      <c r="R92" s="32"/>
      <c r="S92" s="32"/>
      <c r="T92" s="32"/>
      <c r="U92" s="32"/>
      <c r="V92" s="32"/>
      <c r="W92" s="32"/>
      <c r="X92" s="32"/>
      <c r="Y92" s="32"/>
      <c r="Z92" s="32"/>
    </row>
    <row r="93" spans="1:26" ht="16.5" customHeight="1" x14ac:dyDescent="0.35">
      <c r="A93" s="3"/>
      <c r="B93" s="5"/>
      <c r="C93" s="189"/>
      <c r="D93" s="181" t="s">
        <v>1007</v>
      </c>
      <c r="E93" s="181" t="s">
        <v>1007</v>
      </c>
      <c r="F93" s="181" t="s">
        <v>1007</v>
      </c>
      <c r="G93" s="181" t="s">
        <v>1007</v>
      </c>
      <c r="H93" s="181" t="s">
        <v>1007</v>
      </c>
      <c r="I93" s="7"/>
      <c r="J93" s="4"/>
      <c r="K93" s="32"/>
      <c r="L93" s="32"/>
      <c r="M93" s="32"/>
      <c r="N93" s="32"/>
      <c r="O93" s="32"/>
      <c r="P93" s="32"/>
      <c r="Q93" s="32"/>
      <c r="R93" s="32"/>
      <c r="S93" s="32"/>
      <c r="T93" s="32"/>
      <c r="U93" s="32"/>
      <c r="V93" s="32"/>
      <c r="W93" s="32"/>
      <c r="X93" s="32"/>
      <c r="Y93" s="32"/>
      <c r="Z93" s="32"/>
    </row>
    <row r="94" spans="1:26" x14ac:dyDescent="0.35">
      <c r="A94" s="3"/>
      <c r="B94" s="5"/>
      <c r="C94" s="17" t="s">
        <v>712</v>
      </c>
      <c r="D94" s="192" t="s">
        <v>1007</v>
      </c>
      <c r="E94" s="193" t="s">
        <v>1007</v>
      </c>
      <c r="F94" s="193" t="s">
        <v>1007</v>
      </c>
      <c r="G94" s="193" t="s">
        <v>1007</v>
      </c>
      <c r="H94" s="193" t="s">
        <v>1007</v>
      </c>
      <c r="I94" s="7"/>
      <c r="J94" s="4"/>
      <c r="K94" s="32"/>
      <c r="L94" s="32"/>
      <c r="M94" s="32"/>
      <c r="N94" s="32"/>
      <c r="O94" s="32"/>
      <c r="P94" s="32"/>
      <c r="Q94" s="32"/>
      <c r="R94" s="32"/>
      <c r="S94" s="32"/>
      <c r="T94" s="32"/>
      <c r="U94" s="32"/>
      <c r="V94" s="32"/>
      <c r="W94" s="32"/>
      <c r="X94" s="32"/>
      <c r="Y94" s="32"/>
      <c r="Z94" s="32"/>
    </row>
    <row r="95" spans="1:26" x14ac:dyDescent="0.35">
      <c r="A95" s="3"/>
      <c r="B95" s="5"/>
      <c r="C95" s="17" t="s">
        <v>4809</v>
      </c>
      <c r="D95" s="192" t="s">
        <v>1007</v>
      </c>
      <c r="E95" s="193" t="s">
        <v>1007</v>
      </c>
      <c r="F95" s="193" t="s">
        <v>1007</v>
      </c>
      <c r="G95" s="193" t="s">
        <v>1007</v>
      </c>
      <c r="H95" s="193" t="s">
        <v>1007</v>
      </c>
      <c r="I95" s="7"/>
      <c r="J95" s="4"/>
      <c r="K95" s="32"/>
      <c r="L95" s="32"/>
      <c r="M95" s="32"/>
      <c r="N95" s="32"/>
      <c r="O95" s="32"/>
      <c r="P95" s="32"/>
      <c r="Q95" s="32"/>
      <c r="R95" s="32"/>
      <c r="S95" s="32"/>
      <c r="T95" s="32"/>
      <c r="U95" s="32"/>
      <c r="V95" s="32"/>
      <c r="W95" s="32"/>
      <c r="X95" s="32"/>
      <c r="Y95" s="32"/>
      <c r="Z95" s="32"/>
    </row>
    <row r="96" spans="1:26" x14ac:dyDescent="0.35">
      <c r="A96" s="3"/>
      <c r="B96" s="5"/>
      <c r="C96" s="6"/>
      <c r="D96" s="6"/>
      <c r="E96" s="6"/>
      <c r="F96" s="6"/>
      <c r="G96" s="6"/>
      <c r="H96" s="6"/>
      <c r="I96" s="7"/>
      <c r="J96" s="4"/>
      <c r="K96" s="32"/>
      <c r="L96" s="32"/>
      <c r="M96" s="32"/>
      <c r="N96" s="32"/>
      <c r="O96" s="32"/>
      <c r="P96" s="32"/>
      <c r="Q96" s="32"/>
      <c r="R96" s="32"/>
      <c r="S96" s="32"/>
      <c r="T96" s="32"/>
      <c r="U96" s="32"/>
      <c r="V96" s="32"/>
      <c r="W96" s="32"/>
      <c r="X96" s="32"/>
      <c r="Y96" s="32"/>
      <c r="Z96" s="32"/>
    </row>
    <row r="97" spans="1:26" x14ac:dyDescent="0.35">
      <c r="A97" s="3"/>
      <c r="B97" s="5"/>
      <c r="C97" s="209" t="str">
        <f>'Drop down'!P13</f>
        <v>Previous</v>
      </c>
      <c r="D97" s="159"/>
      <c r="E97" s="159"/>
      <c r="F97" s="159"/>
      <c r="G97" s="210" t="str">
        <f>'Drop down'!P12</f>
        <v>Next</v>
      </c>
      <c r="H97" s="210"/>
      <c r="I97" s="7"/>
      <c r="J97" s="4"/>
      <c r="K97" s="32"/>
      <c r="L97" s="32"/>
      <c r="M97" s="32"/>
      <c r="N97" s="32"/>
      <c r="O97" s="32"/>
      <c r="P97" s="32"/>
      <c r="Q97" s="32"/>
      <c r="R97" s="32"/>
      <c r="S97" s="32"/>
      <c r="T97" s="32"/>
      <c r="U97" s="32"/>
      <c r="V97" s="32"/>
      <c r="W97" s="32"/>
      <c r="X97" s="32"/>
      <c r="Y97" s="32"/>
      <c r="Z97" s="32"/>
    </row>
    <row r="98" spans="1:26" x14ac:dyDescent="0.35">
      <c r="A98" s="3"/>
      <c r="B98" s="5"/>
      <c r="C98" s="209"/>
      <c r="D98" s="159"/>
      <c r="E98" s="159"/>
      <c r="F98" s="159"/>
      <c r="G98" s="210"/>
      <c r="H98" s="210"/>
      <c r="I98" s="7"/>
      <c r="J98" s="4"/>
      <c r="K98" s="32"/>
      <c r="L98" s="32"/>
      <c r="M98" s="32"/>
      <c r="N98" s="32"/>
      <c r="O98" s="32"/>
      <c r="P98" s="32"/>
      <c r="Q98" s="32"/>
      <c r="R98" s="32"/>
      <c r="S98" s="32"/>
      <c r="T98" s="32"/>
      <c r="U98" s="32"/>
      <c r="V98" s="32"/>
      <c r="W98" s="32"/>
      <c r="X98" s="32"/>
      <c r="Y98" s="32"/>
      <c r="Z98" s="32"/>
    </row>
    <row r="99" spans="1:26" x14ac:dyDescent="0.35">
      <c r="A99" s="38"/>
      <c r="B99" s="39"/>
      <c r="C99" s="40"/>
      <c r="D99" s="40"/>
      <c r="E99" s="40"/>
      <c r="F99" s="40"/>
      <c r="G99" s="40"/>
      <c r="H99" s="40"/>
      <c r="I99" s="41"/>
      <c r="J99" s="38"/>
      <c r="K99" s="32"/>
      <c r="L99" s="32"/>
      <c r="M99" s="32"/>
      <c r="N99" s="32"/>
      <c r="O99" s="32"/>
      <c r="P99" s="32"/>
      <c r="Q99" s="32"/>
      <c r="R99" s="32"/>
      <c r="S99" s="32"/>
      <c r="T99" s="32"/>
      <c r="U99" s="32"/>
      <c r="V99" s="32"/>
      <c r="W99" s="32"/>
      <c r="X99" s="32"/>
      <c r="Y99" s="32"/>
      <c r="Z99" s="32"/>
    </row>
    <row r="100" spans="1:26" x14ac:dyDescent="0.35">
      <c r="A100" s="30"/>
      <c r="B100" s="30"/>
      <c r="C100" s="30"/>
      <c r="D100" s="30"/>
      <c r="E100" s="30"/>
      <c r="F100" s="30"/>
      <c r="G100" s="30"/>
      <c r="H100" s="30"/>
      <c r="I100" s="30"/>
      <c r="J100" s="31"/>
      <c r="K100" s="32"/>
      <c r="L100" s="32"/>
      <c r="M100" s="32"/>
      <c r="N100" s="32"/>
      <c r="O100" s="32"/>
      <c r="P100" s="32"/>
      <c r="Q100" s="32"/>
      <c r="R100" s="32"/>
      <c r="S100" s="32"/>
      <c r="T100" s="32"/>
      <c r="U100" s="32"/>
      <c r="V100" s="32"/>
      <c r="W100" s="32"/>
      <c r="X100" s="32"/>
      <c r="Y100" s="32"/>
      <c r="Z100" s="32"/>
    </row>
    <row r="101" spans="1:26" x14ac:dyDescent="0.3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x14ac:dyDescent="0.3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x14ac:dyDescent="0.3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x14ac:dyDescent="0.3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x14ac:dyDescent="0.3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x14ac:dyDescent="0.3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x14ac:dyDescent="0.3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x14ac:dyDescent="0.3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x14ac:dyDescent="0.3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x14ac:dyDescent="0.3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x14ac:dyDescent="0.3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x14ac:dyDescent="0.3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x14ac:dyDescent="0.3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x14ac:dyDescent="0.3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x14ac:dyDescent="0.3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sheetData>
  <sheetProtection algorithmName="SHA-512" hashValue="0ONkmamj7l7YDI+Ubb5DwD9dLDtCQKsp3Y2fSDjmhaMeMGHuULVA1pr5Orz5g1/Jdns9uphhEznGVn0WxkHv/w==" saltValue="kowMQQ2KbOTAAAnObOPJ3A==" spinCount="100000" sheet="1" scenarios="1"/>
  <mergeCells count="69">
    <mergeCell ref="C61:C62"/>
    <mergeCell ref="D61:H62"/>
    <mergeCell ref="D81:H81"/>
    <mergeCell ref="D82:H82"/>
    <mergeCell ref="D83:H83"/>
    <mergeCell ref="D76:H76"/>
    <mergeCell ref="D77:H77"/>
    <mergeCell ref="D78:H78"/>
    <mergeCell ref="D79:H79"/>
    <mergeCell ref="D80:H80"/>
    <mergeCell ref="D84:H84"/>
    <mergeCell ref="D95:H95"/>
    <mergeCell ref="D90:H91"/>
    <mergeCell ref="D92:H93"/>
    <mergeCell ref="D89:H89"/>
    <mergeCell ref="D85:H85"/>
    <mergeCell ref="D86:H86"/>
    <mergeCell ref="D87:H87"/>
    <mergeCell ref="D88:H88"/>
    <mergeCell ref="D94:H94"/>
    <mergeCell ref="D55:H55"/>
    <mergeCell ref="D56:H56"/>
    <mergeCell ref="C97:C98"/>
    <mergeCell ref="G97:H98"/>
    <mergeCell ref="C65:H67"/>
    <mergeCell ref="C68:H68"/>
    <mergeCell ref="C90:C91"/>
    <mergeCell ref="C92:C93"/>
    <mergeCell ref="D69:H69"/>
    <mergeCell ref="D70:H70"/>
    <mergeCell ref="D71:H71"/>
    <mergeCell ref="D72:H72"/>
    <mergeCell ref="D73:H73"/>
    <mergeCell ref="D74:H74"/>
    <mergeCell ref="D75:H75"/>
    <mergeCell ref="C58:C59"/>
    <mergeCell ref="D52:H52"/>
    <mergeCell ref="D53:H53"/>
    <mergeCell ref="D32:H32"/>
    <mergeCell ref="D33:H33"/>
    <mergeCell ref="D43:H43"/>
    <mergeCell ref="D41:H42"/>
    <mergeCell ref="D44:H45"/>
    <mergeCell ref="D38:H39"/>
    <mergeCell ref="D35:H37"/>
    <mergeCell ref="D23:H24"/>
    <mergeCell ref="D18:H18"/>
    <mergeCell ref="C47:C50"/>
    <mergeCell ref="D47:H50"/>
    <mergeCell ref="C41:C42"/>
    <mergeCell ref="C44:C45"/>
    <mergeCell ref="C35:C37"/>
    <mergeCell ref="C38:C39"/>
    <mergeCell ref="D58:H59"/>
    <mergeCell ref="B1:E1"/>
    <mergeCell ref="C6:C8"/>
    <mergeCell ref="C11:C12"/>
    <mergeCell ref="C13:C15"/>
    <mergeCell ref="D6:H8"/>
    <mergeCell ref="D13:H15"/>
    <mergeCell ref="D11:H12"/>
    <mergeCell ref="F28:H28"/>
    <mergeCell ref="F29:H29"/>
    <mergeCell ref="F30:H30"/>
    <mergeCell ref="C28:C30"/>
    <mergeCell ref="D26:H26"/>
    <mergeCell ref="D21:H21"/>
    <mergeCell ref="D20:H20"/>
    <mergeCell ref="C23:C24"/>
  </mergeCells>
  <hyperlinks>
    <hyperlink ref="G97:H98" location="'Nutritional labelling'!A1" display="Next" xr:uid="{D6700D2A-812B-492F-AD0A-DA5CE246ED14}"/>
    <hyperlink ref="C97:C98" location="Additives!A1" display="Previous" xr:uid="{2E3ADCA3-8536-4EA0-9E8A-F24FAB28FFCB}"/>
    <hyperlink ref="L5" location="Start!A1" display="Start" xr:uid="{1F9330A8-6AF9-4952-AE02-7267EC63451B}"/>
    <hyperlink ref="L6" location="'Product designation and net con'!A1" display="Product designation and net content" xr:uid="{9851C3CB-F193-4400-B763-8026384C8C9A}"/>
    <hyperlink ref="L7" location="'Method of food processing'!A1" display="Method af food processing" xr:uid="{7F846C71-2F71-4B34-A66D-B8DE6DC3A119}"/>
    <hyperlink ref="L8" location="Recipe!A1" display="Recipe" xr:uid="{FDE59F56-11E5-48AB-A697-355E0977B1DE}"/>
    <hyperlink ref="L9" location="Additives!A1" display="Additives" xr:uid="{ADF921C7-2AB9-4452-9D42-FD09495EAB07}"/>
    <hyperlink ref="L10" location="'Ingredient specifications'!A1" display="Ingredient specifications" xr:uid="{FD2E50A9-E34A-4AE6-B8BB-26E135A5B5EA}"/>
    <hyperlink ref="L11" location="'Nutritional labelling'!A1" display="Nutritional labelling" xr:uid="{0DF6D51E-20C5-45BC-8857-9EE7F63797A4}"/>
    <hyperlink ref="L12" location="'Shelf-life and storage'!A1" display="Shelf-life and storage" xr:uid="{F466CF19-D838-41B1-A2A0-CB2526F21CE3}"/>
    <hyperlink ref="L13" location="'Packaging method and cooking in'!A1" display="Packaging method and cooking instructions" xr:uid="{2BA2209A-637A-4DE7-8F7F-BEB9ABD2EF20}"/>
    <hyperlink ref="L14" location="Claims!A1" display="Claims" xr:uid="{69CC15C4-8551-4EB6-AE15-B757DB57A344}"/>
    <hyperlink ref="L16" location="'Packaging (Secondary)'!A1" display="Packaging (Secondary)" xr:uid="{2994BA85-F31A-4F7B-9E08-ABCF01FB3738}"/>
    <hyperlink ref="L17" location="'Appendix 1'!A1" display="Appendix 1: Supplementary nutrition labelling" xr:uid="{C4928EB7-ACE3-4A3A-9462-143851BA45C4}"/>
    <hyperlink ref="L20" location="'Part B Meat'!A1" display="Meat: Beef pork, poultry, sheep, goat" xr:uid="{DC9EEAAC-92EA-4D4B-B432-A136E49946E0}"/>
    <hyperlink ref="L21" location="'Part B Milk and cheese'!A1" display="Milk and cheese" xr:uid="{6B11A694-8449-4B27-A8BA-F52E0970D901}"/>
    <hyperlink ref="L22" location="'Part B Egg and egg products'!A1" display="Egg and egg products" xr:uid="{1262E8FE-D049-454C-97CC-110927154C5C}"/>
    <hyperlink ref="L23" location="'Part B Chocolate'!A1" display="Chocolate" xr:uid="{29242E00-827C-4D13-8D9B-6DA32373F387}"/>
    <hyperlink ref="L24" location="'Part B Fish and fish products'!A1" display="Fish and fishproducts" xr:uid="{ABE86498-0327-4F6E-8A85-193ECF211C6B}"/>
    <hyperlink ref="L25" location="'Part B Juice'!A1" display="Fruit juice" xr:uid="{F343311C-CD29-40CC-AACD-9B46D8969BC8}"/>
    <hyperlink ref="L26" location="'Part B Coffee'!A1" display="Coffee" xr:uid="{F5ECBB34-B147-420D-9707-720D9EB6C0A1}"/>
    <hyperlink ref="L27" location="'Part B Tea'!A1" display="Tea" xr:uid="{DE97347E-69FA-495F-AB38-6A5735603E90}"/>
    <hyperlink ref="L15" location="'Packaging (Primary)'!Print_Area" display="Packaging (Primary)" xr:uid="{DAD27F29-825B-4A76-BBE9-D6CF78655B72}"/>
  </hyperlinks>
  <pageMargins left="0.7" right="0.7" top="0.75" bottom="0.75" header="0.3" footer="0.3"/>
  <pageSetup paperSize="9" scale="53" fitToHeight="0"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1109" id="{00000000-000E-0000-0900-00003F000000}">
            <xm:f>$D$6='Drop down'!$P$6</xm:f>
            <x14:dxf>
              <font>
                <b/>
                <i val="0"/>
              </font>
              <fill>
                <patternFill>
                  <bgColor theme="2" tint="-0.14996795556505021"/>
                </patternFill>
              </fill>
            </x14:dxf>
          </x14:cfRule>
          <x14:cfRule type="expression" priority="1110" id="{00000000-000E-0000-0900-000040000000}">
            <xm:f>$D$6&lt;&gt;'Drop down'!$P$6</xm:f>
            <x14:dxf>
              <font>
                <b val="0"/>
                <i val="0"/>
                <color rgb="FFFF0000"/>
              </font>
              <fill>
                <patternFill>
                  <bgColor theme="0"/>
                </patternFill>
              </fill>
            </x14:dxf>
          </x14:cfRule>
          <xm:sqref>D6</xm:sqref>
        </x14:conditionalFormatting>
        <x14:conditionalFormatting xmlns:xm="http://schemas.microsoft.com/office/excel/2006/main">
          <x14:cfRule type="expression" priority="1111" id="{00000000-000E-0000-0900-00003D000000}">
            <xm:f>$D$11='Drop down'!$P$6</xm:f>
            <x14:dxf>
              <font>
                <b/>
                <i val="0"/>
              </font>
              <fill>
                <patternFill>
                  <bgColor theme="2" tint="-0.14996795556505021"/>
                </patternFill>
              </fill>
            </x14:dxf>
          </x14:cfRule>
          <x14:cfRule type="expression" priority="1112" id="{00000000-000E-0000-0900-00003E000000}">
            <xm:f>$D$11&lt;&gt;'Drop down'!$P$6</xm:f>
            <x14:dxf>
              <font>
                <b val="0"/>
                <i val="0"/>
                <color rgb="FFFF0000"/>
              </font>
              <fill>
                <patternFill>
                  <bgColor theme="0"/>
                </patternFill>
              </fill>
            </x14:dxf>
          </x14:cfRule>
          <xm:sqref>D11</xm:sqref>
        </x14:conditionalFormatting>
        <x14:conditionalFormatting xmlns:xm="http://schemas.microsoft.com/office/excel/2006/main">
          <x14:cfRule type="expression" priority="1113" id="{00000000-000E-0000-0900-00003B000000}">
            <xm:f>$D$13='Drop down'!$P$6</xm:f>
            <x14:dxf>
              <font>
                <b/>
                <i val="0"/>
              </font>
              <fill>
                <patternFill>
                  <bgColor theme="2" tint="-0.14996795556505021"/>
                </patternFill>
              </fill>
            </x14:dxf>
          </x14:cfRule>
          <x14:cfRule type="expression" priority="1114" id="{00000000-000E-0000-0900-00003C000000}">
            <xm:f>$D$13&lt;&gt;'Drop down'!$P$6</xm:f>
            <x14:dxf>
              <font>
                <b val="0"/>
                <i val="0"/>
                <color rgb="FFFF0000"/>
              </font>
              <fill>
                <patternFill>
                  <bgColor theme="0"/>
                </patternFill>
              </fill>
            </x14:dxf>
          </x14:cfRule>
          <xm:sqref>D13</xm:sqref>
        </x14:conditionalFormatting>
        <x14:conditionalFormatting xmlns:xm="http://schemas.microsoft.com/office/excel/2006/main">
          <x14:cfRule type="expression" priority="1115" id="{00000000-000E-0000-0900-000033000000}">
            <xm:f>$D$23='Drop down'!$P$6</xm:f>
            <x14:dxf>
              <font>
                <b/>
                <i val="0"/>
              </font>
              <fill>
                <patternFill>
                  <bgColor theme="2" tint="-0.14996795556505021"/>
                </patternFill>
              </fill>
            </x14:dxf>
          </x14:cfRule>
          <x14:cfRule type="expression" priority="1116" id="{00000000-000E-0000-0900-000034000000}">
            <xm:f>$D$23&lt;&gt;'Drop down'!$P$6</xm:f>
            <x14:dxf>
              <font>
                <b val="0"/>
                <i val="0"/>
                <color rgb="FFFF0000"/>
              </font>
              <fill>
                <patternFill>
                  <bgColor theme="0"/>
                </patternFill>
              </fill>
            </x14:dxf>
          </x14:cfRule>
          <xm:sqref>D23</xm:sqref>
        </x14:conditionalFormatting>
        <x14:conditionalFormatting xmlns:xm="http://schemas.microsoft.com/office/excel/2006/main">
          <x14:cfRule type="expression" priority="1" id="{67596F13-FD98-419D-9588-459120A16D5B}">
            <xm:f>$D$35='Drop down'!$P$6</xm:f>
            <x14:dxf>
              <font>
                <b/>
                <i val="0"/>
              </font>
              <fill>
                <patternFill>
                  <bgColor theme="2" tint="-0.14996795556505021"/>
                </patternFill>
              </fill>
            </x14:dxf>
          </x14:cfRule>
          <x14:cfRule type="expression" priority="2" id="{618AB10E-EFC8-4957-9A5B-96A99320928B}">
            <xm:f>$D$35&lt;&gt;'Drop down'!$P$6</xm:f>
            <x14:dxf>
              <font>
                <b val="0"/>
                <i val="0"/>
                <color rgb="FFFF0000"/>
              </font>
              <fill>
                <patternFill>
                  <bgColor theme="0"/>
                </patternFill>
              </fill>
            </x14:dxf>
          </x14:cfRule>
          <xm:sqref>D35</xm:sqref>
        </x14:conditionalFormatting>
        <x14:conditionalFormatting xmlns:xm="http://schemas.microsoft.com/office/excel/2006/main">
          <x14:cfRule type="expression" priority="3" id="{69251A34-4745-4DDC-AF4C-E70263C74FFA}">
            <xm:f>$D$38='Drop down'!$P$6</xm:f>
            <x14:dxf>
              <font>
                <b/>
                <i val="0"/>
              </font>
              <fill>
                <patternFill>
                  <bgColor theme="2" tint="-0.14996795556505021"/>
                </patternFill>
              </fill>
            </x14:dxf>
          </x14:cfRule>
          <x14:cfRule type="expression" priority="4" id="{0A09876A-4AEB-4E34-B3CF-2D7ED951343C}">
            <xm:f>$D$38&lt;&gt;'Drop down'!$P$6</xm:f>
            <x14:dxf>
              <font>
                <b val="0"/>
                <i val="0"/>
                <color rgb="FFFF0000"/>
              </font>
              <fill>
                <patternFill>
                  <bgColor theme="0"/>
                </patternFill>
              </fill>
            </x14:dxf>
          </x14:cfRule>
          <xm:sqref>D38</xm:sqref>
        </x14:conditionalFormatting>
        <x14:conditionalFormatting xmlns:xm="http://schemas.microsoft.com/office/excel/2006/main">
          <x14:cfRule type="expression" priority="1117" id="{00000000-000E-0000-0900-00001B000000}">
            <xm:f>$D$41='Drop down'!$P$6</xm:f>
            <x14:dxf>
              <font>
                <b/>
                <i val="0"/>
              </font>
              <fill>
                <patternFill>
                  <bgColor theme="2" tint="-0.14996795556505021"/>
                </patternFill>
              </fill>
            </x14:dxf>
          </x14:cfRule>
          <x14:cfRule type="expression" priority="1118" id="{00000000-000E-0000-0900-00001C000000}">
            <xm:f>$D$41&lt;&gt;'Drop down'!$P$6</xm:f>
            <x14:dxf>
              <font>
                <b val="0"/>
                <i val="0"/>
                <color rgb="FFFF0000"/>
              </font>
              <fill>
                <patternFill>
                  <bgColor theme="0"/>
                </patternFill>
              </fill>
            </x14:dxf>
          </x14:cfRule>
          <xm:sqref>D41</xm:sqref>
        </x14:conditionalFormatting>
        <x14:conditionalFormatting xmlns:xm="http://schemas.microsoft.com/office/excel/2006/main">
          <x14:cfRule type="expression" priority="1119" id="{00000000-000E-0000-0900-000019000000}">
            <xm:f>$D$44='Drop down'!$P$6</xm:f>
            <x14:dxf>
              <font>
                <b/>
                <i val="0"/>
              </font>
              <fill>
                <patternFill>
                  <bgColor theme="2" tint="-0.14996795556505021"/>
                </patternFill>
              </fill>
            </x14:dxf>
          </x14:cfRule>
          <x14:cfRule type="expression" priority="1120" id="{00000000-000E-0000-0900-00001A000000}">
            <xm:f>$D$44&lt;&gt;'Drop down'!$P$6</xm:f>
            <x14:dxf>
              <font>
                <b val="0"/>
                <i val="0"/>
                <color rgb="FFFF0000"/>
              </font>
              <fill>
                <patternFill>
                  <bgColor theme="0"/>
                </patternFill>
              </fill>
            </x14:dxf>
          </x14:cfRule>
          <xm:sqref>D44</xm:sqref>
        </x14:conditionalFormatting>
        <x14:conditionalFormatting xmlns:xm="http://schemas.microsoft.com/office/excel/2006/main">
          <x14:cfRule type="expression" priority="1121" id="{00000000-000E-0000-0900-000015000000}">
            <xm:f>$D$47='Drop down'!$P$6</xm:f>
            <x14:dxf>
              <font>
                <b/>
                <i val="0"/>
              </font>
              <fill>
                <patternFill>
                  <bgColor theme="2" tint="-0.14996795556505021"/>
                </patternFill>
              </fill>
            </x14:dxf>
          </x14:cfRule>
          <x14:cfRule type="expression" priority="1122" id="{00000000-000E-0000-0900-000016000000}">
            <xm:f>$D$47&lt;&gt;'Drop down'!$P$6</xm:f>
            <x14:dxf>
              <font>
                <b val="0"/>
                <i val="0"/>
                <color rgb="FFFF0000"/>
              </font>
              <fill>
                <patternFill>
                  <bgColor theme="0"/>
                </patternFill>
              </fill>
            </x14:dxf>
          </x14:cfRule>
          <xm:sqref>D47</xm:sqref>
        </x14:conditionalFormatting>
        <x14:conditionalFormatting xmlns:xm="http://schemas.microsoft.com/office/excel/2006/main">
          <x14:cfRule type="expression" priority="1123" id="{00000000-000E-0000-0900-00000B000000}">
            <xm:f>$D$58='Drop down'!$P$6</xm:f>
            <x14:dxf>
              <font>
                <b/>
                <i val="0"/>
              </font>
              <fill>
                <patternFill>
                  <bgColor theme="2" tint="-0.14996795556505021"/>
                </patternFill>
              </fill>
            </x14:dxf>
          </x14:cfRule>
          <x14:cfRule type="expression" priority="1124" id="{00000000-000E-0000-0900-00000C000000}">
            <xm:f>$D$58&lt;&gt;'Drop down'!$P$6</xm:f>
            <x14:dxf>
              <font>
                <b val="0"/>
                <i val="0"/>
                <color rgb="FFFF0000"/>
              </font>
              <fill>
                <patternFill>
                  <bgColor theme="0"/>
                </patternFill>
              </fill>
            </x14:dxf>
          </x14:cfRule>
          <xm:sqref>D58</xm:sqref>
        </x14:conditionalFormatting>
        <x14:conditionalFormatting xmlns:xm="http://schemas.microsoft.com/office/excel/2006/main">
          <x14:cfRule type="expression" priority="1125" id="{00000000-000E-0000-0900-000009000000}">
            <xm:f>$D$61='Drop down'!$P$6</xm:f>
            <x14:dxf>
              <font>
                <b/>
                <i val="0"/>
              </font>
              <fill>
                <patternFill>
                  <bgColor theme="2" tint="-0.14996795556505021"/>
                </patternFill>
              </fill>
            </x14:dxf>
          </x14:cfRule>
          <x14:cfRule type="expression" priority="1126" id="{00000000-000E-0000-0900-00000A000000}">
            <xm:f>$D$61&lt;&gt;'Drop down'!$P$6</xm:f>
            <x14:dxf>
              <font>
                <b val="0"/>
                <i val="0"/>
                <color rgb="FFFF0000"/>
              </font>
              <fill>
                <patternFill>
                  <bgColor theme="0"/>
                </patternFill>
              </fill>
            </x14:dxf>
          </x14:cfRule>
          <xm:sqref>D61</xm:sqref>
        </x14:conditionalFormatting>
        <x14:conditionalFormatting xmlns:xm="http://schemas.microsoft.com/office/excel/2006/main">
          <x14:cfRule type="expression" priority="1127" id="{00000000-000E-0000-0900-000005000000}">
            <xm:f>$D$90='Drop down'!$P$6</xm:f>
            <x14:dxf>
              <font>
                <b/>
                <i val="0"/>
              </font>
              <fill>
                <patternFill>
                  <bgColor theme="2" tint="-0.14996795556505021"/>
                </patternFill>
              </fill>
            </x14:dxf>
          </x14:cfRule>
          <x14:cfRule type="expression" priority="1128" id="{00000000-000E-0000-0900-000006000000}">
            <xm:f>$D$90&lt;&gt;'Drop down'!$P$6</xm:f>
            <x14:dxf>
              <font>
                <b val="0"/>
                <i val="0"/>
                <color rgb="FFFF0000"/>
              </font>
              <fill>
                <patternFill>
                  <bgColor theme="0"/>
                </patternFill>
              </fill>
            </x14:dxf>
          </x14:cfRule>
          <xm:sqref>D90</xm:sqref>
        </x14:conditionalFormatting>
        <x14:conditionalFormatting xmlns:xm="http://schemas.microsoft.com/office/excel/2006/main">
          <x14:cfRule type="expression" priority="1129" id="{00000000-000E-0000-0900-000003000000}">
            <xm:f>$D$92='Drop down'!$P$6</xm:f>
            <x14:dxf>
              <font>
                <b/>
                <i val="0"/>
              </font>
              <fill>
                <patternFill>
                  <bgColor theme="2" tint="-0.14996795556505021"/>
                </patternFill>
              </fill>
            </x14:dxf>
          </x14:cfRule>
          <x14:cfRule type="expression" priority="1130" id="{00000000-000E-0000-0900-000004000000}">
            <xm:f>$D$92&lt;&gt;'Drop down'!$P$6</xm:f>
            <x14:dxf>
              <font>
                <b val="0"/>
                <i val="0"/>
                <color rgb="FFFF0000"/>
              </font>
              <fill>
                <patternFill>
                  <bgColor theme="0"/>
                </patternFill>
              </fill>
            </x14:dxf>
          </x14:cfRule>
          <xm:sqref>D92</xm:sqref>
        </x14:conditionalFormatting>
        <x14:conditionalFormatting xmlns:xm="http://schemas.microsoft.com/office/excel/2006/main">
          <x14:cfRule type="expression" priority="1143" id="{00000000-000E-0000-0900-000001000000}">
            <xm:f>$D$20='Drop down'!$P$6</xm:f>
            <x14:dxf>
              <font>
                <b/>
                <i val="0"/>
              </font>
              <fill>
                <patternFill>
                  <bgColor theme="2" tint="-0.14996795556505021"/>
                </patternFill>
              </fill>
            </x14:dxf>
          </x14:cfRule>
          <x14:cfRule type="expression" priority="1144" id="{00000000-000E-0000-0900-000002000000}">
            <xm:f>$D$20&lt;&gt;'Drop down'!$P$6</xm:f>
            <x14:dxf>
              <font>
                <b val="0"/>
                <i val="0"/>
                <color rgb="FFFF0000"/>
              </font>
              <fill>
                <patternFill>
                  <bgColor theme="0"/>
                </patternFill>
              </fill>
            </x14:dxf>
          </x14:cfRule>
          <xm:sqref>D18:H18 D20:H20</xm:sqref>
        </x14:conditionalFormatting>
        <x14:conditionalFormatting xmlns:xm="http://schemas.microsoft.com/office/excel/2006/main">
          <x14:cfRule type="expression" priority="1131" id="{00000000-000E-0000-0900-000021000000}">
            <xm:f>OR(D21="",D21='Drop down'!$P$7)</xm:f>
            <x14:dxf>
              <font>
                <b/>
                <i val="0"/>
              </font>
              <fill>
                <patternFill>
                  <bgColor theme="2" tint="-0.14996795556505021"/>
                </patternFill>
              </fill>
            </x14:dxf>
          </x14:cfRule>
          <x14:cfRule type="expression" priority="1132" id="{00000000-000E-0000-0900-000022000000}">
            <xm:f>D21&lt;&gt;'Drop down'!$P$7</xm:f>
            <x14:dxf>
              <font>
                <b val="0"/>
                <i val="0"/>
                <color rgb="FFFF0000"/>
              </font>
              <fill>
                <patternFill patternType="solid">
                  <bgColor theme="0"/>
                </patternFill>
              </fill>
            </x14:dxf>
          </x14:cfRule>
          <xm:sqref>D21:H21 D26:H26 D29:F30 D43:H43 D53:H53 D56:H56</xm:sqref>
        </x14:conditionalFormatting>
        <x14:conditionalFormatting xmlns:xm="http://schemas.microsoft.com/office/excel/2006/main">
          <x14:cfRule type="expression" priority="1147" id="{00000000-000E-0000-0900-00001F000000}">
            <xm:f>$D$32='Drop down'!$P$6</xm:f>
            <x14:dxf>
              <font>
                <b/>
                <i val="0"/>
              </font>
              <fill>
                <patternFill>
                  <bgColor theme="2" tint="-0.14996795556505021"/>
                </patternFill>
              </fill>
            </x14:dxf>
          </x14:cfRule>
          <x14:cfRule type="expression" priority="1148" id="{00000000-000E-0000-0900-000020000000}">
            <xm:f>$D$32&lt;&gt;'Drop down'!$P$6</xm:f>
            <x14:dxf>
              <font>
                <b val="0"/>
                <i val="0"/>
                <color rgb="FFFF0000"/>
              </font>
              <fill>
                <patternFill>
                  <bgColor theme="0"/>
                </patternFill>
              </fill>
            </x14:dxf>
          </x14:cfRule>
          <xm:sqref>D32:H32</xm:sqref>
        </x14:conditionalFormatting>
        <x14:conditionalFormatting xmlns:xm="http://schemas.microsoft.com/office/excel/2006/main">
          <x14:cfRule type="expression" priority="1149" id="{00000000-000E-0000-0900-00001D000000}">
            <xm:f>$D$33='Drop down'!$P$6</xm:f>
            <x14:dxf>
              <font>
                <b/>
                <i val="0"/>
              </font>
              <fill>
                <patternFill>
                  <bgColor theme="2" tint="-0.14996795556505021"/>
                </patternFill>
              </fill>
            </x14:dxf>
          </x14:cfRule>
          <x14:cfRule type="expression" priority="1150" id="{00000000-000E-0000-0900-00001E000000}">
            <xm:f>$D$33&lt;&gt;'Drop down'!$P$6</xm:f>
            <x14:dxf>
              <font>
                <b val="0"/>
                <i val="0"/>
                <color rgb="FFFF0000"/>
              </font>
              <fill>
                <patternFill>
                  <bgColor theme="0"/>
                </patternFill>
              </fill>
            </x14:dxf>
          </x14:cfRule>
          <xm:sqref>D33:H33</xm:sqref>
        </x14:conditionalFormatting>
        <x14:conditionalFormatting xmlns:xm="http://schemas.microsoft.com/office/excel/2006/main">
          <x14:cfRule type="expression" priority="1151" id="{00000000-000E-0000-0900-000013000000}">
            <xm:f>$D$52='Drop down'!$P$6</xm:f>
            <x14:dxf>
              <font>
                <b/>
                <i val="0"/>
              </font>
              <fill>
                <patternFill>
                  <bgColor theme="2" tint="-0.14996795556505021"/>
                </patternFill>
              </fill>
            </x14:dxf>
          </x14:cfRule>
          <x14:cfRule type="expression" priority="1152" id="{00000000-000E-0000-0900-000014000000}">
            <xm:f>$D$52&lt;&gt;'Drop down'!$P$6</xm:f>
            <x14:dxf>
              <font>
                <b val="0"/>
                <i val="0"/>
                <color rgb="FFFF0000"/>
              </font>
              <fill>
                <patternFill>
                  <bgColor theme="0"/>
                </patternFill>
              </fill>
            </x14:dxf>
          </x14:cfRule>
          <xm:sqref>D52:H52</xm:sqref>
        </x14:conditionalFormatting>
        <x14:conditionalFormatting xmlns:xm="http://schemas.microsoft.com/office/excel/2006/main">
          <x14:cfRule type="expression" priority="1153" id="{00000000-000E-0000-0900-00000F000000}">
            <xm:f>$D$55='Drop down'!$P$6</xm:f>
            <x14:dxf>
              <font>
                <b/>
                <i val="0"/>
              </font>
              <fill>
                <patternFill>
                  <bgColor theme="2" tint="-0.14996795556505021"/>
                </patternFill>
              </fill>
            </x14:dxf>
          </x14:cfRule>
          <x14:cfRule type="expression" priority="1154" id="{00000000-000E-0000-0900-000010000000}">
            <xm:f>$D$55&lt;&gt;'Drop down'!$P$6</xm:f>
            <x14:dxf>
              <font>
                <b val="0"/>
                <i val="0"/>
                <color rgb="FFFF0000"/>
              </font>
              <fill>
                <patternFill>
                  <bgColor theme="0"/>
                </patternFill>
              </fill>
            </x14:dxf>
          </x14:cfRule>
          <xm:sqref>D55:H55</xm:sqref>
        </x14:conditionalFormatting>
        <x14:conditionalFormatting xmlns:xm="http://schemas.microsoft.com/office/excel/2006/main">
          <x14:cfRule type="expression" priority="1155" id="{00000000-000E-0000-0900-000007000000}">
            <xm:f>$D69='Drop down'!$P$6</xm:f>
            <x14:dxf>
              <font>
                <b/>
                <i val="0"/>
              </font>
              <fill>
                <patternFill>
                  <bgColor theme="2" tint="-0.14996795556505021"/>
                </patternFill>
              </fill>
            </x14:dxf>
          </x14:cfRule>
          <x14:cfRule type="expression" priority="1156" id="{00000000-000E-0000-0900-000008000000}">
            <xm:f>$D69&lt;&gt;'Drop down'!$P$6</xm:f>
            <x14:dxf>
              <font>
                <b val="0"/>
                <i val="0"/>
                <color rgb="FFFF0000"/>
              </font>
              <fill>
                <patternFill>
                  <bgColor theme="0"/>
                </patternFill>
              </fill>
            </x14:dxf>
          </x14:cfRule>
          <xm:sqref>D69:H89 D94:H95</xm:sqref>
        </x14:conditionalFormatting>
      </x14:conditionalFormattings>
    </ext>
    <ext xmlns:x14="http://schemas.microsoft.com/office/spreadsheetml/2009/9/main" uri="{CCE6A557-97BC-4b89-ADB6-D9C93CAAB3DF}">
      <x14:dataValidations xmlns:xm="http://schemas.microsoft.com/office/excel/2006/main" count="4">
        <x14:dataValidation type="list" showInputMessage="1" showErrorMessage="1" xr:uid="{26764526-AE60-4A43-ACF9-B9506BD42C4F}">
          <x14:formula1>
            <xm:f>'Drop down'!$B$29:$B$33</xm:f>
          </x14:formula1>
          <xm:sqref>D47:H50</xm:sqref>
        </x14:dataValidation>
        <x14:dataValidation type="list" allowBlank="1" showInputMessage="1" showErrorMessage="1" xr:uid="{4F75148C-F68F-4558-8BCA-1AD6CEFB1F35}">
          <x14:formula1>
            <xm:f>'Drop down'!$B$5:$B$7</xm:f>
          </x14:formula1>
          <xm:sqref>D20:H20</xm:sqref>
        </x14:dataValidation>
        <x14:dataValidation type="list" showInputMessage="1" showErrorMessage="1" xr:uid="{05A46EBF-40E0-461D-BDA3-1565B49C6D86}">
          <x14:formula1>
            <xm:f>'Drop down'!$B$5:$B$7</xm:f>
          </x14:formula1>
          <xm:sqref>D6:H8 D11:H15 D18:H18 D23:H24 D32:H33 D41:H42 D44:H45 D52:H52 D55:H55 D58:H59 D61:H62 D35:H39</xm:sqref>
        </x14:dataValidation>
        <x14:dataValidation type="list" showInputMessage="1" showErrorMessage="1" xr:uid="{E4A5515A-6341-4429-8D82-1619C13B1013}">
          <x14:formula1>
            <xm:f>'Drop down'!$B$204:$B$206</xm:f>
          </x14:formula1>
          <xm:sqref>D69:H95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36716-1C94-4C5A-A5D5-B53A83938729}">
  <sheetPr codeName="Sheet10">
    <pageSetUpPr fitToPage="1"/>
  </sheetPr>
  <dimension ref="A1:Z83"/>
  <sheetViews>
    <sheetView workbookViewId="0"/>
  </sheetViews>
  <sheetFormatPr defaultRowHeight="14.5" x14ac:dyDescent="0.35"/>
  <cols>
    <col min="1" max="1" width="2.81640625" customWidth="1"/>
    <col min="2" max="2" width="3.453125" customWidth="1"/>
    <col min="3" max="3" width="46.81640625" customWidth="1"/>
    <col min="4" max="4" width="17.7265625" customWidth="1"/>
    <col min="6" max="6" width="13.81640625" customWidth="1"/>
    <col min="9" max="9" width="2.54296875" customWidth="1"/>
    <col min="10" max="10" width="3.1796875" customWidth="1"/>
    <col min="11" max="11" width="3.453125" customWidth="1"/>
    <col min="12" max="12" width="41.1796875" bestFit="1" customWidth="1"/>
  </cols>
  <sheetData>
    <row r="1" spans="1:26" ht="39" customHeight="1" x14ac:dyDescent="0.35">
      <c r="A1" s="161"/>
      <c r="B1" s="178" t="str">
        <f>'Drop down'!P14</f>
        <v>All rights to this document belong to Varefakta, and the document may not be copied, reproduced, passed on and / or used without prior written permission from Varefakta. (version 23.1).</v>
      </c>
      <c r="C1" s="178"/>
      <c r="D1" s="178"/>
      <c r="E1" s="178"/>
      <c r="F1" s="11"/>
      <c r="G1" s="2"/>
      <c r="H1" s="2"/>
      <c r="I1" s="2"/>
      <c r="J1" s="4"/>
      <c r="K1" s="1"/>
      <c r="L1" s="1"/>
      <c r="M1" s="1"/>
      <c r="N1" s="1"/>
      <c r="O1" s="1"/>
      <c r="P1" s="1"/>
      <c r="Q1" s="1"/>
      <c r="R1" s="1"/>
      <c r="S1" s="1"/>
      <c r="T1" s="1"/>
      <c r="U1" s="1"/>
      <c r="V1" s="1"/>
      <c r="W1" s="1"/>
      <c r="X1" s="1"/>
      <c r="Y1" s="1"/>
      <c r="Z1" s="1"/>
    </row>
    <row r="2" spans="1:26" x14ac:dyDescent="0.35">
      <c r="A2" s="3"/>
      <c r="B2" s="5"/>
      <c r="C2" s="6"/>
      <c r="D2" s="6"/>
      <c r="E2" s="6"/>
      <c r="F2" s="6"/>
      <c r="G2" s="6"/>
      <c r="H2" s="6"/>
      <c r="I2" s="7"/>
      <c r="J2" s="4"/>
      <c r="K2" s="1"/>
      <c r="L2" s="1"/>
      <c r="M2" s="1"/>
      <c r="N2" s="1"/>
      <c r="O2" s="1"/>
      <c r="P2" s="1"/>
      <c r="Q2" s="1"/>
      <c r="R2" s="1"/>
      <c r="S2" s="1"/>
      <c r="T2" s="1"/>
      <c r="U2" s="1"/>
      <c r="V2" s="1"/>
      <c r="W2" s="1"/>
      <c r="X2" s="1"/>
      <c r="Y2" s="1"/>
      <c r="Z2" s="1"/>
    </row>
    <row r="3" spans="1:26" ht="23.5" thickBot="1" x14ac:dyDescent="0.55000000000000004">
      <c r="A3" s="3"/>
      <c r="B3" s="5"/>
      <c r="C3" s="8" t="s">
        <v>4811</v>
      </c>
      <c r="D3" s="6"/>
      <c r="E3" s="6"/>
      <c r="F3" s="6"/>
      <c r="G3" s="6"/>
      <c r="H3" s="6"/>
      <c r="I3" s="7"/>
      <c r="J3" s="4"/>
      <c r="K3" s="1"/>
      <c r="L3" s="1"/>
      <c r="M3" s="1"/>
      <c r="N3" s="1"/>
      <c r="O3" s="1"/>
      <c r="P3" s="1"/>
      <c r="Q3" s="1"/>
      <c r="R3" s="1"/>
      <c r="S3" s="1"/>
      <c r="T3" s="1"/>
      <c r="U3" s="1"/>
      <c r="V3" s="1"/>
      <c r="W3" s="1"/>
      <c r="X3" s="1"/>
      <c r="Y3" s="1"/>
      <c r="Z3" s="1"/>
    </row>
    <row r="4" spans="1:26" x14ac:dyDescent="0.35">
      <c r="A4" s="3"/>
      <c r="B4" s="5"/>
      <c r="C4" s="6"/>
      <c r="D4" s="6"/>
      <c r="E4" s="6"/>
      <c r="F4" s="6"/>
      <c r="G4" s="6"/>
      <c r="H4" s="6"/>
      <c r="I4" s="7"/>
      <c r="J4" s="4"/>
      <c r="K4" s="1"/>
      <c r="L4" s="12" t="s">
        <v>5021</v>
      </c>
      <c r="M4" s="1"/>
      <c r="N4" s="1"/>
      <c r="O4" s="1"/>
      <c r="P4" s="1"/>
      <c r="Q4" s="1"/>
      <c r="R4" s="1"/>
      <c r="S4" s="1"/>
      <c r="T4" s="1"/>
      <c r="U4" s="1"/>
      <c r="V4" s="1"/>
      <c r="W4" s="1"/>
      <c r="X4" s="1"/>
      <c r="Y4" s="1"/>
      <c r="Z4" s="1"/>
    </row>
    <row r="5" spans="1:26" ht="14.5" customHeight="1" x14ac:dyDescent="0.35">
      <c r="A5" s="3"/>
      <c r="B5" s="5"/>
      <c r="C5" s="189" t="s">
        <v>4810</v>
      </c>
      <c r="D5" s="189"/>
      <c r="E5" s="189"/>
      <c r="F5" s="189"/>
      <c r="G5" s="189"/>
      <c r="H5" s="189"/>
      <c r="I5" s="7"/>
      <c r="J5" s="4"/>
      <c r="K5" s="1"/>
      <c r="L5" s="152" t="s">
        <v>0</v>
      </c>
      <c r="M5" s="1"/>
      <c r="N5" s="1"/>
      <c r="O5" s="1"/>
      <c r="P5" s="1"/>
      <c r="Q5" s="1"/>
      <c r="R5" s="1"/>
      <c r="S5" s="1"/>
      <c r="T5" s="1"/>
      <c r="U5" s="1"/>
      <c r="V5" s="1"/>
      <c r="W5" s="1"/>
      <c r="X5" s="1"/>
      <c r="Y5" s="1"/>
      <c r="Z5" s="1"/>
    </row>
    <row r="6" spans="1:26" x14ac:dyDescent="0.35">
      <c r="A6" s="3"/>
      <c r="B6" s="5"/>
      <c r="C6" s="189"/>
      <c r="D6" s="189"/>
      <c r="E6" s="189"/>
      <c r="F6" s="189"/>
      <c r="G6" s="189"/>
      <c r="H6" s="189"/>
      <c r="I6" s="7"/>
      <c r="J6" s="4"/>
      <c r="K6" s="1"/>
      <c r="L6" s="152" t="s">
        <v>4713</v>
      </c>
      <c r="M6" s="1"/>
      <c r="N6" s="1"/>
      <c r="O6" s="1"/>
      <c r="P6" s="1"/>
      <c r="Q6" s="1"/>
      <c r="R6" s="1"/>
      <c r="S6" s="1"/>
      <c r="T6" s="1"/>
      <c r="U6" s="1"/>
      <c r="V6" s="1"/>
      <c r="W6" s="1"/>
      <c r="X6" s="1"/>
      <c r="Y6" s="1"/>
      <c r="Z6" s="1"/>
    </row>
    <row r="7" spans="1:26" x14ac:dyDescent="0.35">
      <c r="A7" s="3"/>
      <c r="B7" s="5"/>
      <c r="C7" s="189"/>
      <c r="D7" s="189"/>
      <c r="E7" s="189"/>
      <c r="F7" s="189"/>
      <c r="G7" s="189"/>
      <c r="H7" s="189"/>
      <c r="I7" s="7"/>
      <c r="J7" s="4"/>
      <c r="K7" s="1"/>
      <c r="L7" s="152" t="s">
        <v>5022</v>
      </c>
      <c r="M7" s="1"/>
      <c r="N7" s="1"/>
      <c r="O7" s="1"/>
      <c r="P7" s="1"/>
      <c r="Q7" s="1"/>
      <c r="R7" s="1"/>
      <c r="S7" s="1"/>
      <c r="T7" s="1"/>
      <c r="U7" s="1"/>
      <c r="V7" s="1"/>
      <c r="W7" s="1"/>
      <c r="X7" s="1"/>
      <c r="Y7" s="1"/>
      <c r="Z7" s="1"/>
    </row>
    <row r="8" spans="1:26" x14ac:dyDescent="0.35">
      <c r="A8" s="3"/>
      <c r="B8" s="5"/>
      <c r="C8" s="189"/>
      <c r="D8" s="189"/>
      <c r="E8" s="189"/>
      <c r="F8" s="189"/>
      <c r="G8" s="189"/>
      <c r="H8" s="189"/>
      <c r="I8" s="7"/>
      <c r="J8" s="4"/>
      <c r="K8" s="1"/>
      <c r="L8" s="152" t="s">
        <v>4723</v>
      </c>
      <c r="M8" s="1"/>
      <c r="N8" s="1"/>
      <c r="O8" s="1"/>
      <c r="P8" s="1"/>
      <c r="Q8" s="1"/>
      <c r="R8" s="1"/>
      <c r="S8" s="1"/>
      <c r="T8" s="1"/>
      <c r="U8" s="1"/>
      <c r="V8" s="1"/>
      <c r="W8" s="1"/>
      <c r="X8" s="1"/>
      <c r="Y8" s="1"/>
      <c r="Z8" s="1"/>
    </row>
    <row r="9" spans="1:26" x14ac:dyDescent="0.35">
      <c r="A9" s="3"/>
      <c r="B9" s="5"/>
      <c r="C9" s="189"/>
      <c r="D9" s="189"/>
      <c r="E9" s="189"/>
      <c r="F9" s="189"/>
      <c r="G9" s="189"/>
      <c r="H9" s="189"/>
      <c r="I9" s="7"/>
      <c r="J9" s="4"/>
      <c r="K9" s="1"/>
      <c r="L9" s="152" t="s">
        <v>4758</v>
      </c>
      <c r="M9" s="1"/>
      <c r="N9" s="1"/>
      <c r="O9" s="1"/>
      <c r="P9" s="1"/>
      <c r="Q9" s="1"/>
      <c r="R9" s="1"/>
      <c r="S9" s="1"/>
      <c r="T9" s="1"/>
      <c r="U9" s="1"/>
      <c r="V9" s="1"/>
      <c r="W9" s="1"/>
      <c r="X9" s="1"/>
      <c r="Y9" s="1"/>
      <c r="Z9" s="1"/>
    </row>
    <row r="10" spans="1:26" x14ac:dyDescent="0.35">
      <c r="A10" s="3"/>
      <c r="B10" s="5"/>
      <c r="C10" s="189"/>
      <c r="D10" s="189"/>
      <c r="E10" s="189"/>
      <c r="F10" s="189"/>
      <c r="G10" s="189"/>
      <c r="H10" s="189"/>
      <c r="I10" s="7"/>
      <c r="J10" s="4"/>
      <c r="K10" s="1"/>
      <c r="L10" s="152" t="s">
        <v>4759</v>
      </c>
      <c r="M10" s="1"/>
      <c r="N10" s="1"/>
      <c r="O10" s="1"/>
      <c r="P10" s="1"/>
      <c r="Q10" s="1"/>
      <c r="R10" s="1"/>
      <c r="S10" s="1"/>
      <c r="T10" s="1"/>
      <c r="U10" s="1"/>
      <c r="V10" s="1"/>
      <c r="W10" s="1"/>
      <c r="X10" s="1"/>
      <c r="Y10" s="1"/>
      <c r="Z10" s="1"/>
    </row>
    <row r="11" spans="1:26" x14ac:dyDescent="0.35">
      <c r="A11" s="3"/>
      <c r="B11" s="5"/>
      <c r="C11" s="189"/>
      <c r="D11" s="189"/>
      <c r="E11" s="189"/>
      <c r="F11" s="189"/>
      <c r="G11" s="189"/>
      <c r="H11" s="189"/>
      <c r="I11" s="7"/>
      <c r="J11" s="4"/>
      <c r="K11" s="1"/>
      <c r="L11" s="155" t="s">
        <v>4811</v>
      </c>
      <c r="M11" s="1"/>
      <c r="N11" s="1"/>
      <c r="O11" s="1"/>
      <c r="P11" s="1"/>
      <c r="Q11" s="1"/>
      <c r="R11" s="1"/>
      <c r="S11" s="1"/>
      <c r="T11" s="1"/>
      <c r="U11" s="1"/>
      <c r="V11" s="1"/>
      <c r="W11" s="1"/>
      <c r="X11" s="1"/>
      <c r="Y11" s="1"/>
      <c r="Z11" s="1"/>
    </row>
    <row r="12" spans="1:26" x14ac:dyDescent="0.35">
      <c r="A12" s="3"/>
      <c r="B12" s="5"/>
      <c r="C12" s="189"/>
      <c r="D12" s="189"/>
      <c r="E12" s="189"/>
      <c r="F12" s="189"/>
      <c r="G12" s="189"/>
      <c r="H12" s="189"/>
      <c r="I12" s="7"/>
      <c r="J12" s="4"/>
      <c r="K12" s="1"/>
      <c r="L12" s="152" t="s">
        <v>5023</v>
      </c>
      <c r="M12" s="1"/>
      <c r="N12" s="1"/>
      <c r="O12" s="1"/>
      <c r="P12" s="1"/>
      <c r="Q12" s="1"/>
      <c r="R12" s="1"/>
      <c r="S12" s="1"/>
      <c r="T12" s="1"/>
      <c r="U12" s="1"/>
      <c r="V12" s="1"/>
      <c r="W12" s="1"/>
      <c r="X12" s="1"/>
      <c r="Y12" s="1"/>
      <c r="Z12" s="1"/>
    </row>
    <row r="13" spans="1:26" x14ac:dyDescent="0.35">
      <c r="A13" s="3"/>
      <c r="B13" s="5"/>
      <c r="C13" s="189"/>
      <c r="D13" s="189"/>
      <c r="E13" s="189"/>
      <c r="F13" s="189"/>
      <c r="G13" s="189"/>
      <c r="H13" s="189"/>
      <c r="I13" s="7"/>
      <c r="J13" s="4"/>
      <c r="K13" s="1"/>
      <c r="L13" s="152" t="s">
        <v>4866</v>
      </c>
      <c r="M13" s="1"/>
      <c r="N13" s="1"/>
      <c r="O13" s="1"/>
      <c r="P13" s="1"/>
      <c r="Q13" s="1"/>
      <c r="R13" s="1"/>
      <c r="S13" s="1"/>
      <c r="T13" s="1"/>
      <c r="U13" s="1"/>
      <c r="V13" s="1"/>
      <c r="W13" s="1"/>
      <c r="X13" s="1"/>
      <c r="Y13" s="1"/>
      <c r="Z13" s="1"/>
    </row>
    <row r="14" spans="1:26" x14ac:dyDescent="0.35">
      <c r="A14" s="3"/>
      <c r="B14" s="5"/>
      <c r="C14" s="189"/>
      <c r="D14" s="189"/>
      <c r="E14" s="189"/>
      <c r="F14" s="189"/>
      <c r="G14" s="189"/>
      <c r="H14" s="189"/>
      <c r="I14" s="7"/>
      <c r="J14" s="4"/>
      <c r="K14" s="1"/>
      <c r="L14" s="152" t="s">
        <v>4871</v>
      </c>
      <c r="M14" s="1"/>
      <c r="N14" s="1"/>
      <c r="O14" s="1"/>
      <c r="P14" s="1"/>
      <c r="Q14" s="1"/>
      <c r="R14" s="1"/>
      <c r="S14" s="1"/>
      <c r="T14" s="1"/>
      <c r="U14" s="1"/>
      <c r="V14" s="1"/>
      <c r="W14" s="1"/>
      <c r="X14" s="1"/>
      <c r="Y14" s="1"/>
      <c r="Z14" s="1"/>
    </row>
    <row r="15" spans="1:26" x14ac:dyDescent="0.35">
      <c r="A15" s="3"/>
      <c r="B15" s="5"/>
      <c r="C15" s="189"/>
      <c r="D15" s="189"/>
      <c r="E15" s="189"/>
      <c r="F15" s="189"/>
      <c r="G15" s="189"/>
      <c r="H15" s="189"/>
      <c r="I15" s="7"/>
      <c r="J15" s="4"/>
      <c r="K15" s="1"/>
      <c r="L15" s="152" t="s">
        <v>5033</v>
      </c>
      <c r="M15" s="1"/>
      <c r="N15" s="1"/>
      <c r="O15" s="1"/>
      <c r="P15" s="1"/>
      <c r="Q15" s="1"/>
      <c r="R15" s="1"/>
      <c r="S15" s="1"/>
      <c r="T15" s="1"/>
      <c r="U15" s="1"/>
      <c r="V15" s="1"/>
      <c r="W15" s="1"/>
      <c r="X15" s="1"/>
      <c r="Y15" s="1"/>
      <c r="Z15" s="1"/>
    </row>
    <row r="16" spans="1:26" x14ac:dyDescent="0.35">
      <c r="A16" s="3"/>
      <c r="B16" s="5"/>
      <c r="C16" s="189"/>
      <c r="D16" s="189"/>
      <c r="E16" s="189"/>
      <c r="F16" s="189"/>
      <c r="G16" s="189"/>
      <c r="H16" s="189"/>
      <c r="I16" s="7"/>
      <c r="J16" s="4"/>
      <c r="K16" s="1"/>
      <c r="L16" s="152" t="s">
        <v>5034</v>
      </c>
      <c r="M16" s="1"/>
      <c r="N16" s="1"/>
      <c r="O16" s="1"/>
      <c r="P16" s="1"/>
      <c r="Q16" s="1"/>
      <c r="R16" s="1"/>
      <c r="S16" s="1"/>
      <c r="T16" s="1"/>
      <c r="U16" s="1"/>
      <c r="V16" s="1"/>
      <c r="W16" s="1"/>
      <c r="X16" s="1"/>
      <c r="Y16" s="1"/>
      <c r="Z16" s="1"/>
    </row>
    <row r="17" spans="1:26" ht="15" thickBot="1" x14ac:dyDescent="0.4">
      <c r="A17" s="3"/>
      <c r="B17" s="5"/>
      <c r="C17" s="6"/>
      <c r="D17" s="6"/>
      <c r="E17" s="6"/>
      <c r="F17" s="6"/>
      <c r="G17" s="6"/>
      <c r="H17" s="6"/>
      <c r="I17" s="7"/>
      <c r="J17" s="4"/>
      <c r="K17" s="1"/>
      <c r="L17" s="153" t="s">
        <v>4907</v>
      </c>
      <c r="M17" s="1"/>
      <c r="N17" s="1"/>
      <c r="O17" s="1"/>
      <c r="P17" s="1"/>
      <c r="Q17" s="1"/>
      <c r="R17" s="1"/>
      <c r="S17" s="1"/>
      <c r="T17" s="1"/>
      <c r="U17" s="1"/>
      <c r="V17" s="1"/>
      <c r="W17" s="1"/>
      <c r="X17" s="1"/>
      <c r="Y17" s="1"/>
      <c r="Z17" s="1"/>
    </row>
    <row r="18" spans="1:26" ht="15" thickBot="1" x14ac:dyDescent="0.4">
      <c r="A18" s="3"/>
      <c r="B18" s="5"/>
      <c r="C18" s="34" t="s">
        <v>4812</v>
      </c>
      <c r="D18" s="6"/>
      <c r="E18" s="6"/>
      <c r="F18" s="6"/>
      <c r="G18" s="6"/>
      <c r="H18" s="6"/>
      <c r="I18" s="7"/>
      <c r="J18" s="4"/>
      <c r="K18" s="1"/>
      <c r="L18" s="1"/>
      <c r="M18" s="1"/>
      <c r="N18" s="1"/>
      <c r="O18" s="1"/>
      <c r="P18" s="1"/>
      <c r="Q18" s="1"/>
      <c r="R18" s="1"/>
      <c r="S18" s="1"/>
      <c r="T18" s="1"/>
      <c r="U18" s="1"/>
      <c r="V18" s="1"/>
      <c r="W18" s="1"/>
      <c r="X18" s="1"/>
      <c r="Y18" s="1"/>
      <c r="Z18" s="1"/>
    </row>
    <row r="19" spans="1:26" x14ac:dyDescent="0.35">
      <c r="A19" s="3"/>
      <c r="B19" s="5"/>
      <c r="C19" s="13" t="s">
        <v>4813</v>
      </c>
      <c r="D19" s="192" t="s">
        <v>1007</v>
      </c>
      <c r="E19" s="193" t="s">
        <v>1007</v>
      </c>
      <c r="F19" s="193" t="s">
        <v>1007</v>
      </c>
      <c r="G19" s="193" t="s">
        <v>1007</v>
      </c>
      <c r="H19" s="193" t="s">
        <v>1007</v>
      </c>
      <c r="I19" s="7"/>
      <c r="J19" s="4"/>
      <c r="K19" s="1"/>
      <c r="L19" s="12" t="s">
        <v>5024</v>
      </c>
      <c r="M19" s="1"/>
      <c r="N19" s="1"/>
      <c r="O19" s="1"/>
      <c r="P19" s="1"/>
      <c r="Q19" s="1"/>
      <c r="R19" s="1"/>
      <c r="S19" s="1"/>
      <c r="T19" s="1"/>
      <c r="U19" s="1"/>
      <c r="V19" s="1"/>
      <c r="W19" s="1"/>
      <c r="X19" s="1"/>
      <c r="Y19" s="1"/>
      <c r="Z19" s="1"/>
    </row>
    <row r="20" spans="1:26" x14ac:dyDescent="0.35">
      <c r="A20" s="3"/>
      <c r="B20" s="5"/>
      <c r="C20" s="13" t="s">
        <v>4814</v>
      </c>
      <c r="D20" s="192" t="s">
        <v>1007</v>
      </c>
      <c r="E20" s="193" t="s">
        <v>1007</v>
      </c>
      <c r="F20" s="193" t="s">
        <v>1007</v>
      </c>
      <c r="G20" s="193" t="s">
        <v>1007</v>
      </c>
      <c r="H20" s="193" t="s">
        <v>1007</v>
      </c>
      <c r="I20" s="7"/>
      <c r="J20" s="4"/>
      <c r="K20" s="1"/>
      <c r="L20" s="152" t="s">
        <v>5025</v>
      </c>
      <c r="M20" s="1"/>
      <c r="N20" s="1"/>
      <c r="O20" s="1"/>
      <c r="P20" s="1"/>
      <c r="Q20" s="1"/>
      <c r="R20" s="1"/>
      <c r="S20" s="1"/>
      <c r="T20" s="1"/>
      <c r="U20" s="1"/>
      <c r="V20" s="1"/>
      <c r="W20" s="1"/>
      <c r="X20" s="1"/>
      <c r="Y20" s="1"/>
      <c r="Z20" s="1"/>
    </row>
    <row r="21" spans="1:26" x14ac:dyDescent="0.35">
      <c r="A21" s="3"/>
      <c r="B21" s="5"/>
      <c r="C21" s="13" t="s">
        <v>4815</v>
      </c>
      <c r="D21" s="192" t="s">
        <v>1007</v>
      </c>
      <c r="E21" s="193" t="s">
        <v>1007</v>
      </c>
      <c r="F21" s="193" t="s">
        <v>1007</v>
      </c>
      <c r="G21" s="193" t="s">
        <v>1007</v>
      </c>
      <c r="H21" s="193" t="s">
        <v>1007</v>
      </c>
      <c r="I21" s="7"/>
      <c r="J21" s="4"/>
      <c r="K21" s="1"/>
      <c r="L21" s="152" t="s">
        <v>5026</v>
      </c>
      <c r="M21" s="1"/>
      <c r="N21" s="1"/>
      <c r="O21" s="1"/>
      <c r="P21" s="1"/>
      <c r="Q21" s="1"/>
      <c r="R21" s="1"/>
      <c r="S21" s="1"/>
      <c r="T21" s="1"/>
      <c r="U21" s="1"/>
      <c r="V21" s="1"/>
      <c r="W21" s="1"/>
      <c r="X21" s="1"/>
      <c r="Y21" s="1"/>
      <c r="Z21" s="1"/>
    </row>
    <row r="22" spans="1:26" x14ac:dyDescent="0.35">
      <c r="A22" s="3"/>
      <c r="B22" s="5"/>
      <c r="C22" s="13" t="s">
        <v>4710</v>
      </c>
      <c r="D22" s="177" t="s">
        <v>4678</v>
      </c>
      <c r="E22" s="177"/>
      <c r="F22" s="177"/>
      <c r="G22" s="177"/>
      <c r="H22" s="177"/>
      <c r="I22" s="7"/>
      <c r="J22" s="4"/>
      <c r="K22" s="1"/>
      <c r="L22" s="152" t="s">
        <v>5027</v>
      </c>
      <c r="M22" s="1"/>
      <c r="N22" s="1"/>
      <c r="O22" s="1"/>
      <c r="P22" s="1"/>
      <c r="Q22" s="1"/>
      <c r="R22" s="1"/>
      <c r="S22" s="1"/>
      <c r="T22" s="1"/>
      <c r="U22" s="1"/>
      <c r="V22" s="1"/>
      <c r="W22" s="1"/>
      <c r="X22" s="1"/>
      <c r="Y22" s="1"/>
      <c r="Z22" s="1"/>
    </row>
    <row r="23" spans="1:26" x14ac:dyDescent="0.35">
      <c r="A23" s="3"/>
      <c r="B23" s="5"/>
      <c r="C23" s="6"/>
      <c r="D23" s="6"/>
      <c r="E23" s="6"/>
      <c r="F23" s="6"/>
      <c r="G23" s="6"/>
      <c r="H23" s="6"/>
      <c r="I23" s="7"/>
      <c r="J23" s="4"/>
      <c r="K23" s="1"/>
      <c r="L23" s="152" t="s">
        <v>5028</v>
      </c>
      <c r="M23" s="1"/>
      <c r="N23" s="1"/>
      <c r="O23" s="1"/>
      <c r="P23" s="1"/>
      <c r="Q23" s="1"/>
      <c r="R23" s="1"/>
      <c r="S23" s="1"/>
      <c r="T23" s="1"/>
      <c r="U23" s="1"/>
      <c r="V23" s="1"/>
      <c r="W23" s="1"/>
      <c r="X23" s="1"/>
      <c r="Y23" s="1"/>
      <c r="Z23" s="1"/>
    </row>
    <row r="24" spans="1:26" x14ac:dyDescent="0.35">
      <c r="A24" s="3"/>
      <c r="B24" s="5"/>
      <c r="C24" s="189" t="s">
        <v>4816</v>
      </c>
      <c r="D24" s="189"/>
      <c r="E24" s="189"/>
      <c r="F24" s="189"/>
      <c r="G24" s="189"/>
      <c r="H24" s="189"/>
      <c r="I24" s="7"/>
      <c r="J24" s="4"/>
      <c r="K24" s="1"/>
      <c r="L24" s="152" t="s">
        <v>5029</v>
      </c>
      <c r="M24" s="1"/>
      <c r="N24" s="1"/>
      <c r="O24" s="1"/>
      <c r="P24" s="1"/>
      <c r="Q24" s="1"/>
      <c r="R24" s="1"/>
      <c r="S24" s="1"/>
      <c r="T24" s="1"/>
      <c r="U24" s="1"/>
      <c r="V24" s="1"/>
      <c r="W24" s="1"/>
      <c r="X24" s="1"/>
      <c r="Y24" s="1"/>
      <c r="Z24" s="1"/>
    </row>
    <row r="25" spans="1:26" x14ac:dyDescent="0.35">
      <c r="A25" s="3"/>
      <c r="B25" s="5"/>
      <c r="C25" s="189"/>
      <c r="D25" s="189"/>
      <c r="E25" s="189"/>
      <c r="F25" s="189"/>
      <c r="G25" s="189"/>
      <c r="H25" s="189"/>
      <c r="I25" s="7"/>
      <c r="J25" s="4"/>
      <c r="K25" s="1"/>
      <c r="L25" s="152" t="s">
        <v>5030</v>
      </c>
      <c r="M25" s="1"/>
      <c r="N25" s="1"/>
      <c r="O25" s="1"/>
      <c r="P25" s="1"/>
      <c r="Q25" s="1"/>
      <c r="R25" s="1"/>
      <c r="S25" s="1"/>
      <c r="T25" s="1"/>
      <c r="U25" s="1"/>
      <c r="V25" s="1"/>
      <c r="W25" s="1"/>
      <c r="X25" s="1"/>
      <c r="Y25" s="1"/>
      <c r="Z25" s="1"/>
    </row>
    <row r="26" spans="1:26" x14ac:dyDescent="0.35">
      <c r="A26" s="3"/>
      <c r="B26" s="5"/>
      <c r="C26" s="189"/>
      <c r="D26" s="189"/>
      <c r="E26" s="189"/>
      <c r="F26" s="189"/>
      <c r="G26" s="189"/>
      <c r="H26" s="189"/>
      <c r="I26" s="7"/>
      <c r="J26" s="4"/>
      <c r="K26" s="1"/>
      <c r="L26" s="152" t="s">
        <v>5031</v>
      </c>
      <c r="M26" s="1"/>
      <c r="N26" s="1"/>
      <c r="O26" s="1"/>
      <c r="P26" s="1"/>
      <c r="Q26" s="1"/>
      <c r="R26" s="1"/>
      <c r="S26" s="1"/>
      <c r="T26" s="1"/>
      <c r="U26" s="1"/>
      <c r="V26" s="1"/>
      <c r="W26" s="1"/>
      <c r="X26" s="1"/>
      <c r="Y26" s="1"/>
      <c r="Z26" s="1"/>
    </row>
    <row r="27" spans="1:26" ht="15" thickBot="1" x14ac:dyDescent="0.4">
      <c r="A27" s="3"/>
      <c r="B27" s="5"/>
      <c r="C27" s="189"/>
      <c r="D27" s="189"/>
      <c r="E27" s="189"/>
      <c r="F27" s="189"/>
      <c r="G27" s="189"/>
      <c r="H27" s="189"/>
      <c r="I27" s="7"/>
      <c r="J27" s="4"/>
      <c r="K27" s="1"/>
      <c r="L27" s="153" t="s">
        <v>5032</v>
      </c>
      <c r="M27" s="1"/>
      <c r="N27" s="1"/>
      <c r="O27" s="1"/>
      <c r="P27" s="1"/>
      <c r="Q27" s="1"/>
      <c r="R27" s="1"/>
      <c r="S27" s="1"/>
      <c r="T27" s="1"/>
      <c r="U27" s="1"/>
      <c r="V27" s="1"/>
      <c r="W27" s="1"/>
      <c r="X27" s="1"/>
      <c r="Y27" s="1"/>
      <c r="Z27" s="1"/>
    </row>
    <row r="28" spans="1:26" x14ac:dyDescent="0.35">
      <c r="A28" s="3"/>
      <c r="B28" s="5"/>
      <c r="C28" s="189"/>
      <c r="D28" s="189"/>
      <c r="E28" s="189"/>
      <c r="F28" s="189"/>
      <c r="G28" s="189"/>
      <c r="H28" s="189"/>
      <c r="I28" s="7"/>
      <c r="J28" s="4"/>
      <c r="K28" s="1"/>
      <c r="L28" s="1"/>
      <c r="M28" s="1"/>
      <c r="N28" s="1"/>
      <c r="O28" s="1"/>
      <c r="P28" s="1"/>
      <c r="Q28" s="1"/>
      <c r="R28" s="1"/>
      <c r="S28" s="1"/>
      <c r="T28" s="1"/>
      <c r="U28" s="1"/>
      <c r="V28" s="1"/>
      <c r="W28" s="1"/>
      <c r="X28" s="1"/>
      <c r="Y28" s="1"/>
      <c r="Z28" s="1"/>
    </row>
    <row r="29" spans="1:26" x14ac:dyDescent="0.35">
      <c r="A29" s="3"/>
      <c r="B29" s="5"/>
      <c r="C29" s="6"/>
      <c r="D29" s="6"/>
      <c r="E29" s="6"/>
      <c r="F29" s="6"/>
      <c r="G29" s="6"/>
      <c r="H29" s="6"/>
      <c r="I29" s="7"/>
      <c r="J29" s="4"/>
      <c r="K29" s="1"/>
      <c r="L29" s="1"/>
      <c r="M29" s="1"/>
      <c r="N29" s="1"/>
      <c r="O29" s="1"/>
      <c r="P29" s="1"/>
      <c r="Q29" s="1"/>
      <c r="R29" s="1"/>
      <c r="S29" s="1"/>
      <c r="T29" s="1"/>
      <c r="U29" s="1"/>
      <c r="V29" s="1"/>
      <c r="W29" s="1"/>
      <c r="X29" s="1"/>
      <c r="Y29" s="1"/>
      <c r="Z29" s="1"/>
    </row>
    <row r="30" spans="1:26" x14ac:dyDescent="0.35">
      <c r="A30" s="3"/>
      <c r="B30" s="5"/>
      <c r="C30" s="13" t="s">
        <v>4817</v>
      </c>
      <c r="D30" s="192" t="s">
        <v>1007</v>
      </c>
      <c r="E30" s="193"/>
      <c r="F30" s="193"/>
      <c r="G30" s="193"/>
      <c r="H30" s="193"/>
      <c r="I30" s="7"/>
      <c r="J30" s="4"/>
      <c r="K30" s="1"/>
      <c r="L30" s="1"/>
      <c r="M30" s="1"/>
      <c r="N30" s="1"/>
      <c r="O30" s="1"/>
      <c r="P30" s="1"/>
      <c r="Q30" s="1"/>
      <c r="R30" s="1"/>
      <c r="S30" s="1"/>
      <c r="T30" s="1"/>
      <c r="U30" s="1"/>
      <c r="V30" s="1"/>
      <c r="W30" s="1"/>
      <c r="X30" s="1"/>
      <c r="Y30" s="1"/>
      <c r="Z30" s="1"/>
    </row>
    <row r="31" spans="1:26" x14ac:dyDescent="0.35">
      <c r="A31" s="3"/>
      <c r="B31" s="5"/>
      <c r="D31" s="6"/>
      <c r="E31" s="6"/>
      <c r="F31" s="6"/>
      <c r="G31" s="6"/>
      <c r="H31" s="6"/>
      <c r="I31" s="7"/>
      <c r="J31" s="4"/>
      <c r="K31" s="1"/>
      <c r="L31" s="1"/>
      <c r="M31" s="1"/>
      <c r="N31" s="1"/>
      <c r="O31" s="1"/>
      <c r="P31" s="1"/>
      <c r="Q31" s="1"/>
      <c r="R31" s="1"/>
      <c r="S31" s="1"/>
      <c r="T31" s="1"/>
      <c r="U31" s="1"/>
      <c r="V31" s="1"/>
      <c r="W31" s="1"/>
      <c r="X31" s="1"/>
      <c r="Y31" s="1"/>
      <c r="Z31" s="1"/>
    </row>
    <row r="32" spans="1:26" ht="21.75" customHeight="1" x14ac:dyDescent="0.35">
      <c r="A32" s="3"/>
      <c r="B32" s="5"/>
      <c r="C32" s="13" t="s">
        <v>4818</v>
      </c>
      <c r="D32" s="181" t="s">
        <v>1007</v>
      </c>
      <c r="E32" s="238"/>
      <c r="F32" s="238"/>
      <c r="G32" s="238"/>
      <c r="H32" s="238"/>
      <c r="I32" s="7"/>
      <c r="J32" s="4"/>
      <c r="K32" s="1"/>
      <c r="L32" s="1"/>
      <c r="M32" s="1"/>
      <c r="N32" s="1"/>
      <c r="O32" s="1"/>
      <c r="P32" s="1"/>
      <c r="Q32" s="1"/>
      <c r="R32" s="1"/>
      <c r="S32" s="1"/>
      <c r="T32" s="1"/>
      <c r="U32" s="1"/>
      <c r="V32" s="1"/>
      <c r="W32" s="1"/>
      <c r="X32" s="1"/>
      <c r="Y32" s="1"/>
      <c r="Z32" s="1"/>
    </row>
    <row r="33" spans="1:26" ht="14.5" customHeight="1" x14ac:dyDescent="0.35">
      <c r="A33" s="3"/>
      <c r="B33" s="5"/>
      <c r="C33" s="189" t="s">
        <v>4819</v>
      </c>
      <c r="D33" s="181" t="s">
        <v>1007</v>
      </c>
      <c r="E33" s="181"/>
      <c r="F33" s="181"/>
      <c r="G33" s="181"/>
      <c r="H33" s="181"/>
      <c r="I33" s="7"/>
      <c r="J33" s="4"/>
      <c r="K33" s="1"/>
      <c r="L33" s="1"/>
      <c r="M33" s="1"/>
      <c r="N33" s="1"/>
      <c r="O33" s="1"/>
      <c r="P33" s="1"/>
      <c r="Q33" s="1"/>
      <c r="R33" s="1"/>
      <c r="S33" s="1"/>
      <c r="T33" s="1"/>
      <c r="U33" s="1"/>
      <c r="V33" s="1"/>
      <c r="W33" s="1"/>
      <c r="X33" s="1"/>
      <c r="Y33" s="1"/>
      <c r="Z33" s="1"/>
    </row>
    <row r="34" spans="1:26" x14ac:dyDescent="0.35">
      <c r="A34" s="3"/>
      <c r="B34" s="5"/>
      <c r="C34" s="189"/>
      <c r="D34" s="181"/>
      <c r="E34" s="181"/>
      <c r="F34" s="181"/>
      <c r="G34" s="181"/>
      <c r="H34" s="181"/>
      <c r="I34" s="7"/>
      <c r="J34" s="4"/>
      <c r="K34" s="1"/>
      <c r="L34" s="1"/>
      <c r="M34" s="1"/>
      <c r="N34" s="1"/>
      <c r="O34" s="1"/>
      <c r="P34" s="1"/>
      <c r="Q34" s="1"/>
      <c r="R34" s="1"/>
      <c r="S34" s="1"/>
      <c r="T34" s="1"/>
      <c r="U34" s="1"/>
      <c r="V34" s="1"/>
      <c r="W34" s="1"/>
      <c r="X34" s="1"/>
      <c r="Y34" s="1"/>
      <c r="Z34" s="1"/>
    </row>
    <row r="35" spans="1:26" x14ac:dyDescent="0.35">
      <c r="A35" s="3"/>
      <c r="B35" s="5"/>
      <c r="C35" s="6"/>
      <c r="D35" s="6"/>
      <c r="E35" s="6"/>
      <c r="F35" s="6"/>
      <c r="G35" s="6"/>
      <c r="H35" s="6"/>
      <c r="I35" s="7"/>
      <c r="J35" s="4"/>
      <c r="K35" s="1"/>
      <c r="L35" s="1"/>
      <c r="M35" s="1"/>
      <c r="N35" s="1"/>
      <c r="O35" s="1"/>
      <c r="P35" s="1"/>
      <c r="Q35" s="1"/>
      <c r="R35" s="1"/>
      <c r="S35" s="1"/>
      <c r="T35" s="1"/>
      <c r="U35" s="1"/>
      <c r="V35" s="1"/>
      <c r="W35" s="1"/>
      <c r="X35" s="1"/>
      <c r="Y35" s="1"/>
      <c r="Z35" s="1"/>
    </row>
    <row r="36" spans="1:26" ht="14.5" customHeight="1" x14ac:dyDescent="0.35">
      <c r="A36" s="3"/>
      <c r="B36" s="5"/>
      <c r="C36" s="239" t="s">
        <v>4820</v>
      </c>
      <c r="D36" s="240">
        <f>Energiberegning!C13</f>
        <v>0</v>
      </c>
      <c r="E36" s="241"/>
      <c r="F36" s="242" t="s">
        <v>1312</v>
      </c>
      <c r="G36" s="242"/>
      <c r="H36" s="243"/>
      <c r="I36" s="7"/>
      <c r="J36" s="4"/>
      <c r="K36" s="1"/>
      <c r="L36" s="1"/>
      <c r="M36" s="1"/>
      <c r="N36" s="1"/>
      <c r="O36" s="1"/>
      <c r="P36" s="1"/>
      <c r="Q36" s="1"/>
      <c r="R36" s="1"/>
      <c r="S36" s="1"/>
      <c r="T36" s="1"/>
      <c r="U36" s="1"/>
      <c r="V36" s="1"/>
      <c r="W36" s="1"/>
      <c r="X36" s="1"/>
      <c r="Y36" s="1"/>
      <c r="Z36" s="1"/>
    </row>
    <row r="37" spans="1:26" x14ac:dyDescent="0.35">
      <c r="A37" s="3"/>
      <c r="B37" s="5"/>
      <c r="C37" s="239"/>
      <c r="D37" s="244">
        <f>Energiberegning!C14</f>
        <v>0</v>
      </c>
      <c r="E37" s="245"/>
      <c r="F37" s="246" t="s">
        <v>1311</v>
      </c>
      <c r="G37" s="246"/>
      <c r="H37" s="247"/>
      <c r="I37" s="7"/>
      <c r="J37" s="4"/>
      <c r="K37" s="1"/>
      <c r="L37" s="1"/>
      <c r="M37" s="1"/>
      <c r="N37" s="1"/>
      <c r="O37" s="1"/>
      <c r="P37" s="1"/>
      <c r="Q37" s="1"/>
      <c r="R37" s="1"/>
      <c r="S37" s="1"/>
      <c r="T37" s="1"/>
      <c r="U37" s="1"/>
      <c r="V37" s="1"/>
      <c r="W37" s="1"/>
      <c r="X37" s="1"/>
      <c r="Y37" s="1"/>
      <c r="Z37" s="1"/>
    </row>
    <row r="38" spans="1:26" x14ac:dyDescent="0.35">
      <c r="A38" s="3"/>
      <c r="B38" s="5"/>
      <c r="C38" s="6"/>
      <c r="D38" s="6"/>
      <c r="E38" s="6"/>
      <c r="F38" s="6"/>
      <c r="G38" s="6"/>
      <c r="H38" s="6"/>
      <c r="I38" s="7"/>
      <c r="J38" s="4"/>
      <c r="K38" s="1"/>
      <c r="L38" s="1"/>
      <c r="M38" s="1"/>
      <c r="N38" s="1"/>
      <c r="O38" s="1"/>
      <c r="P38" s="1"/>
      <c r="Q38" s="1"/>
      <c r="R38" s="1"/>
      <c r="S38" s="1"/>
      <c r="T38" s="1"/>
      <c r="U38" s="1"/>
      <c r="V38" s="1"/>
      <c r="W38" s="1"/>
      <c r="X38" s="1"/>
      <c r="Y38" s="1"/>
      <c r="Z38" s="1"/>
    </row>
    <row r="39" spans="1:26" x14ac:dyDescent="0.35">
      <c r="A39" s="3"/>
      <c r="B39" s="5"/>
      <c r="C39" s="13" t="s">
        <v>4821</v>
      </c>
      <c r="D39" s="177"/>
      <c r="E39" s="177"/>
      <c r="F39" s="177"/>
      <c r="G39" s="177"/>
      <c r="H39" s="177"/>
      <c r="I39" s="7"/>
      <c r="J39" s="4"/>
      <c r="K39" s="1"/>
      <c r="L39" s="1"/>
      <c r="M39" s="1"/>
      <c r="N39" s="1"/>
      <c r="O39" s="1"/>
      <c r="P39" s="1"/>
      <c r="Q39" s="1"/>
      <c r="R39" s="1"/>
      <c r="S39" s="1"/>
      <c r="T39" s="1"/>
      <c r="U39" s="1"/>
      <c r="V39" s="1"/>
      <c r="W39" s="1"/>
      <c r="X39" s="1"/>
      <c r="Y39" s="1"/>
      <c r="Z39" s="1"/>
    </row>
    <row r="40" spans="1:26" x14ac:dyDescent="0.35">
      <c r="A40" s="3"/>
      <c r="B40" s="5"/>
      <c r="C40" s="13" t="s">
        <v>4822</v>
      </c>
      <c r="D40" s="177"/>
      <c r="E40" s="177"/>
      <c r="F40" s="177"/>
      <c r="G40" s="177"/>
      <c r="H40" s="177"/>
      <c r="I40" s="7"/>
      <c r="J40" s="4"/>
      <c r="K40" s="1"/>
      <c r="L40" s="1"/>
      <c r="M40" s="1"/>
      <c r="N40" s="1"/>
      <c r="O40" s="1"/>
      <c r="P40" s="1"/>
      <c r="Q40" s="1"/>
      <c r="R40" s="1"/>
      <c r="S40" s="1"/>
      <c r="T40" s="1"/>
      <c r="U40" s="1"/>
      <c r="V40" s="1"/>
      <c r="W40" s="1"/>
      <c r="X40" s="1"/>
      <c r="Y40" s="1"/>
      <c r="Z40" s="1"/>
    </row>
    <row r="41" spans="1:26" x14ac:dyDescent="0.35">
      <c r="A41" s="3"/>
      <c r="B41" s="5"/>
      <c r="C41" s="13" t="s">
        <v>4823</v>
      </c>
      <c r="D41" s="177"/>
      <c r="E41" s="177"/>
      <c r="F41" s="177"/>
      <c r="G41" s="177"/>
      <c r="H41" s="177"/>
      <c r="I41" s="7"/>
      <c r="J41" s="4"/>
      <c r="K41" s="1"/>
      <c r="L41" s="1"/>
      <c r="M41" s="1"/>
      <c r="N41" s="1"/>
      <c r="O41" s="1"/>
      <c r="P41" s="1"/>
      <c r="Q41" s="1"/>
      <c r="R41" s="1"/>
      <c r="S41" s="1"/>
      <c r="T41" s="1"/>
      <c r="U41" s="1"/>
      <c r="V41" s="1"/>
      <c r="W41" s="1"/>
      <c r="X41" s="1"/>
      <c r="Y41" s="1"/>
      <c r="Z41" s="1"/>
    </row>
    <row r="42" spans="1:26" x14ac:dyDescent="0.35">
      <c r="A42" s="3"/>
      <c r="B42" s="5"/>
      <c r="C42" s="13" t="s">
        <v>4824</v>
      </c>
      <c r="D42" s="177"/>
      <c r="E42" s="177"/>
      <c r="F42" s="177"/>
      <c r="G42" s="177"/>
      <c r="H42" s="177"/>
      <c r="I42" s="7"/>
      <c r="J42" s="4"/>
      <c r="K42" s="1"/>
      <c r="L42" s="1"/>
      <c r="M42" s="1"/>
      <c r="N42" s="1"/>
      <c r="O42" s="1"/>
      <c r="P42" s="1"/>
      <c r="Q42" s="1"/>
      <c r="R42" s="1"/>
      <c r="S42" s="1"/>
      <c r="T42" s="1"/>
      <c r="U42" s="1"/>
      <c r="V42" s="1"/>
      <c r="W42" s="1"/>
      <c r="X42" s="1"/>
      <c r="Y42" s="1"/>
      <c r="Z42" s="1"/>
    </row>
    <row r="43" spans="1:26" x14ac:dyDescent="0.35">
      <c r="A43" s="3"/>
      <c r="B43" s="5"/>
      <c r="C43" s="13" t="s">
        <v>4825</v>
      </c>
      <c r="D43" s="177"/>
      <c r="E43" s="177"/>
      <c r="F43" s="177"/>
      <c r="G43" s="177"/>
      <c r="H43" s="177"/>
      <c r="I43" s="7"/>
      <c r="J43" s="4"/>
      <c r="K43" s="1"/>
      <c r="L43" s="1"/>
      <c r="M43" s="1"/>
      <c r="N43" s="1"/>
      <c r="O43" s="1"/>
      <c r="P43" s="1"/>
      <c r="Q43" s="1"/>
      <c r="R43" s="1"/>
      <c r="S43" s="1"/>
      <c r="T43" s="1"/>
      <c r="U43" s="1"/>
      <c r="V43" s="1"/>
      <c r="W43" s="1"/>
      <c r="X43" s="1"/>
      <c r="Y43" s="1"/>
      <c r="Z43" s="1"/>
    </row>
    <row r="44" spans="1:26" x14ac:dyDescent="0.35">
      <c r="A44" s="3"/>
      <c r="B44" s="5"/>
      <c r="C44" s="13" t="s">
        <v>4826</v>
      </c>
      <c r="D44" s="177"/>
      <c r="E44" s="177"/>
      <c r="F44" s="177"/>
      <c r="G44" s="177"/>
      <c r="H44" s="177"/>
      <c r="I44" s="7"/>
      <c r="J44" s="4"/>
      <c r="K44" s="1"/>
      <c r="L44" s="1"/>
      <c r="M44" s="1"/>
      <c r="N44" s="1"/>
      <c r="O44" s="1"/>
      <c r="P44" s="1"/>
      <c r="Q44" s="1"/>
      <c r="R44" s="1"/>
      <c r="S44" s="1"/>
      <c r="T44" s="1"/>
      <c r="U44" s="1"/>
      <c r="V44" s="1"/>
      <c r="W44" s="1"/>
      <c r="X44" s="1"/>
      <c r="Y44" s="1"/>
      <c r="Z44" s="1"/>
    </row>
    <row r="45" spans="1:26" x14ac:dyDescent="0.35">
      <c r="A45" s="3"/>
      <c r="B45" s="5"/>
      <c r="C45" s="13" t="s">
        <v>4827</v>
      </c>
      <c r="D45" s="177"/>
      <c r="E45" s="177"/>
      <c r="F45" s="177"/>
      <c r="G45" s="177"/>
      <c r="H45" s="177"/>
      <c r="I45" s="7"/>
      <c r="J45" s="4"/>
      <c r="K45" s="1"/>
      <c r="L45" s="1"/>
      <c r="M45" s="1"/>
      <c r="N45" s="1"/>
      <c r="O45" s="1"/>
      <c r="P45" s="1"/>
      <c r="Q45" s="1"/>
      <c r="R45" s="1"/>
      <c r="S45" s="1"/>
      <c r="T45" s="1"/>
      <c r="U45" s="1"/>
      <c r="V45" s="1"/>
      <c r="W45" s="1"/>
      <c r="X45" s="1"/>
      <c r="Y45" s="1"/>
      <c r="Z45" s="1"/>
    </row>
    <row r="46" spans="1:26" x14ac:dyDescent="0.35">
      <c r="A46" s="3"/>
      <c r="B46" s="5"/>
      <c r="C46" s="13" t="s">
        <v>4828</v>
      </c>
      <c r="D46" s="177"/>
      <c r="E46" s="177"/>
      <c r="F46" s="177"/>
      <c r="G46" s="177"/>
      <c r="H46" s="177"/>
      <c r="I46" s="7"/>
      <c r="J46" s="4"/>
      <c r="K46" s="1"/>
      <c r="L46" s="1"/>
      <c r="M46" s="1"/>
      <c r="N46" s="1"/>
      <c r="O46" s="1"/>
      <c r="P46" s="1"/>
      <c r="Q46" s="1"/>
      <c r="R46" s="1"/>
      <c r="S46" s="1"/>
      <c r="T46" s="1"/>
      <c r="U46" s="1"/>
      <c r="V46" s="1"/>
      <c r="W46" s="1"/>
      <c r="X46" s="1"/>
      <c r="Y46" s="1"/>
      <c r="Z46" s="1"/>
    </row>
    <row r="47" spans="1:26" x14ac:dyDescent="0.35">
      <c r="A47" s="3"/>
      <c r="B47" s="5"/>
      <c r="C47" s="13" t="s">
        <v>715</v>
      </c>
      <c r="D47" s="177"/>
      <c r="E47" s="177"/>
      <c r="F47" s="177"/>
      <c r="G47" s="177"/>
      <c r="H47" s="177"/>
      <c r="I47" s="7"/>
      <c r="J47" s="4"/>
      <c r="K47" s="1"/>
      <c r="L47" s="1"/>
      <c r="M47" s="1"/>
      <c r="N47" s="1"/>
      <c r="O47" s="1"/>
      <c r="P47" s="1"/>
      <c r="Q47" s="1"/>
      <c r="R47" s="1"/>
      <c r="S47" s="1"/>
      <c r="T47" s="1"/>
      <c r="U47" s="1"/>
      <c r="V47" s="1"/>
      <c r="W47" s="1"/>
      <c r="X47" s="1"/>
      <c r="Y47" s="1"/>
      <c r="Z47" s="1"/>
    </row>
    <row r="48" spans="1:26" x14ac:dyDescent="0.35">
      <c r="A48" s="3"/>
      <c r="B48" s="5"/>
      <c r="C48" s="13" t="s">
        <v>4829</v>
      </c>
      <c r="D48" s="177"/>
      <c r="E48" s="177"/>
      <c r="F48" s="177"/>
      <c r="G48" s="177"/>
      <c r="H48" s="177"/>
      <c r="I48" s="7"/>
      <c r="J48" s="4"/>
      <c r="K48" s="1"/>
      <c r="L48" s="1"/>
      <c r="M48" s="1"/>
      <c r="N48" s="1"/>
      <c r="O48" s="1"/>
      <c r="P48" s="1"/>
      <c r="Q48" s="1"/>
      <c r="R48" s="1"/>
      <c r="S48" s="1"/>
      <c r="T48" s="1"/>
      <c r="U48" s="1"/>
      <c r="V48" s="1"/>
      <c r="W48" s="1"/>
      <c r="X48" s="1"/>
      <c r="Y48" s="1"/>
      <c r="Z48" s="1"/>
    </row>
    <row r="49" spans="1:26" x14ac:dyDescent="0.35">
      <c r="A49" s="3"/>
      <c r="B49" s="5"/>
      <c r="C49" s="13" t="s">
        <v>4830</v>
      </c>
      <c r="D49" s="248">
        <f>IFERROR(D48*2.5,0)</f>
        <v>0</v>
      </c>
      <c r="E49" s="249"/>
      <c r="F49" s="249"/>
      <c r="G49" s="249"/>
      <c r="H49" s="250"/>
      <c r="I49" s="7"/>
      <c r="J49" s="4"/>
      <c r="K49" s="1"/>
      <c r="L49" s="1"/>
      <c r="M49" s="1"/>
      <c r="N49" s="1"/>
      <c r="O49" s="1"/>
      <c r="P49" s="1"/>
      <c r="Q49" s="1"/>
      <c r="R49" s="1"/>
      <c r="S49" s="1"/>
      <c r="T49" s="1"/>
      <c r="U49" s="1"/>
      <c r="V49" s="1"/>
      <c r="W49" s="1"/>
      <c r="X49" s="1"/>
      <c r="Y49" s="1"/>
      <c r="Z49" s="1"/>
    </row>
    <row r="50" spans="1:26" x14ac:dyDescent="0.35">
      <c r="A50" s="3"/>
      <c r="B50" s="5"/>
      <c r="C50" s="13" t="s">
        <v>4831</v>
      </c>
      <c r="D50" s="177"/>
      <c r="E50" s="177"/>
      <c r="F50" s="177"/>
      <c r="G50" s="177"/>
      <c r="H50" s="177"/>
      <c r="I50" s="7"/>
      <c r="J50" s="4"/>
      <c r="K50" s="1"/>
      <c r="L50" s="1"/>
      <c r="M50" s="1"/>
      <c r="N50" s="1"/>
      <c r="O50" s="1"/>
      <c r="P50" s="1"/>
      <c r="Q50" s="1"/>
      <c r="R50" s="1"/>
      <c r="S50" s="1"/>
      <c r="T50" s="1"/>
      <c r="U50" s="1"/>
      <c r="V50" s="1"/>
      <c r="W50" s="1"/>
      <c r="X50" s="1"/>
      <c r="Y50" s="1"/>
      <c r="Z50" s="1"/>
    </row>
    <row r="51" spans="1:26" x14ac:dyDescent="0.35">
      <c r="A51" s="3"/>
      <c r="B51" s="5"/>
      <c r="C51" s="13" t="s">
        <v>4832</v>
      </c>
      <c r="D51" s="177"/>
      <c r="E51" s="177"/>
      <c r="F51" s="177"/>
      <c r="G51" s="177"/>
      <c r="H51" s="177"/>
      <c r="I51" s="7"/>
      <c r="J51" s="4"/>
      <c r="K51" s="1"/>
      <c r="L51" s="1"/>
      <c r="M51" s="1"/>
      <c r="N51" s="1"/>
      <c r="O51" s="1"/>
      <c r="P51" s="1"/>
      <c r="Q51" s="1"/>
      <c r="R51" s="1"/>
      <c r="S51" s="1"/>
      <c r="T51" s="1"/>
      <c r="U51" s="1"/>
      <c r="V51" s="1"/>
      <c r="W51" s="1"/>
      <c r="X51" s="1"/>
      <c r="Y51" s="1"/>
      <c r="Z51" s="1"/>
    </row>
    <row r="52" spans="1:26" x14ac:dyDescent="0.35">
      <c r="A52" s="3"/>
      <c r="B52" s="5"/>
      <c r="C52" s="13" t="s">
        <v>4833</v>
      </c>
      <c r="D52" s="177"/>
      <c r="E52" s="177"/>
      <c r="F52" s="177"/>
      <c r="G52" s="177"/>
      <c r="H52" s="177"/>
      <c r="I52" s="7"/>
      <c r="J52" s="4"/>
      <c r="K52" s="1"/>
      <c r="L52" s="1"/>
      <c r="M52" s="1"/>
      <c r="N52" s="1"/>
      <c r="O52" s="1"/>
      <c r="P52" s="1"/>
      <c r="Q52" s="1"/>
      <c r="R52" s="1"/>
      <c r="S52" s="1"/>
      <c r="T52" s="1"/>
      <c r="U52" s="1"/>
      <c r="V52" s="1"/>
      <c r="W52" s="1"/>
      <c r="X52" s="1"/>
      <c r="Y52" s="1"/>
      <c r="Z52" s="1"/>
    </row>
    <row r="53" spans="1:26" x14ac:dyDescent="0.35">
      <c r="A53" s="3"/>
      <c r="B53" s="5"/>
      <c r="C53" s="13" t="s">
        <v>1713</v>
      </c>
      <c r="D53" s="177"/>
      <c r="E53" s="177"/>
      <c r="F53" s="177"/>
      <c r="G53" s="177"/>
      <c r="H53" s="177"/>
      <c r="I53" s="7"/>
      <c r="J53" s="4"/>
      <c r="K53" s="1"/>
      <c r="L53" s="1"/>
      <c r="M53" s="1"/>
      <c r="N53" s="1"/>
      <c r="O53" s="1"/>
      <c r="P53" s="1"/>
      <c r="Q53" s="1"/>
      <c r="R53" s="1"/>
      <c r="S53" s="1"/>
      <c r="T53" s="1"/>
      <c r="U53" s="1"/>
      <c r="V53" s="1"/>
      <c r="W53" s="1"/>
      <c r="X53" s="1"/>
      <c r="Y53" s="1"/>
      <c r="Z53" s="1"/>
    </row>
    <row r="54" spans="1:26" x14ac:dyDescent="0.35">
      <c r="A54" s="3"/>
      <c r="B54" s="5"/>
      <c r="C54" s="13" t="s">
        <v>1714</v>
      </c>
      <c r="D54" s="177"/>
      <c r="E54" s="177"/>
      <c r="F54" s="177"/>
      <c r="G54" s="177"/>
      <c r="H54" s="177"/>
      <c r="I54" s="7"/>
      <c r="J54" s="4"/>
      <c r="K54" s="1"/>
      <c r="L54" s="1"/>
      <c r="M54" s="1"/>
      <c r="N54" s="1"/>
      <c r="O54" s="1"/>
      <c r="P54" s="1"/>
      <c r="Q54" s="1"/>
      <c r="R54" s="1"/>
      <c r="S54" s="1"/>
      <c r="T54" s="1"/>
      <c r="U54" s="1"/>
      <c r="V54" s="1"/>
      <c r="W54" s="1"/>
      <c r="X54" s="1"/>
      <c r="Y54" s="1"/>
      <c r="Z54" s="1"/>
    </row>
    <row r="55" spans="1:26" x14ac:dyDescent="0.35">
      <c r="A55" s="3"/>
      <c r="B55" s="5"/>
      <c r="D55" s="6"/>
      <c r="E55" s="6"/>
      <c r="F55" s="6"/>
      <c r="G55" s="6"/>
      <c r="H55" s="6"/>
      <c r="I55" s="7"/>
      <c r="J55" s="4"/>
      <c r="K55" s="1"/>
      <c r="L55" s="1"/>
      <c r="M55" s="1"/>
      <c r="N55" s="1"/>
      <c r="O55" s="1"/>
      <c r="P55" s="1"/>
      <c r="Q55" s="1"/>
      <c r="R55" s="1"/>
      <c r="S55" s="1"/>
      <c r="T55" s="1"/>
      <c r="U55" s="1"/>
      <c r="V55" s="1"/>
      <c r="W55" s="1"/>
      <c r="X55" s="1"/>
      <c r="Y55" s="1"/>
      <c r="Z55" s="1"/>
    </row>
    <row r="56" spans="1:26" x14ac:dyDescent="0.35">
      <c r="A56" s="3"/>
      <c r="B56" s="5"/>
      <c r="C56" s="34" t="s">
        <v>4834</v>
      </c>
      <c r="D56" s="26"/>
      <c r="E56" s="6"/>
      <c r="F56" s="6"/>
      <c r="G56" s="6"/>
      <c r="H56" s="6"/>
      <c r="I56" s="7"/>
      <c r="J56" s="4"/>
      <c r="K56" s="1"/>
      <c r="L56" s="1"/>
      <c r="M56" s="1"/>
      <c r="N56" s="1"/>
      <c r="O56" s="1"/>
      <c r="P56" s="1"/>
      <c r="Q56" s="1"/>
      <c r="R56" s="1"/>
      <c r="S56" s="1"/>
      <c r="T56" s="1"/>
      <c r="U56" s="1"/>
      <c r="V56" s="1"/>
      <c r="W56" s="1"/>
      <c r="X56" s="1"/>
      <c r="Y56" s="1"/>
      <c r="Z56" s="1"/>
    </row>
    <row r="57" spans="1:26" x14ac:dyDescent="0.35">
      <c r="A57" s="3"/>
      <c r="B57" s="5"/>
      <c r="C57" s="13" t="s">
        <v>4835</v>
      </c>
      <c r="D57" s="177" t="s">
        <v>4678</v>
      </c>
      <c r="E57" s="177"/>
      <c r="F57" s="177"/>
      <c r="G57" s="177"/>
      <c r="H57" s="177"/>
      <c r="I57" s="7"/>
      <c r="J57" s="4"/>
      <c r="K57" s="1"/>
      <c r="L57" s="1"/>
      <c r="M57" s="1"/>
      <c r="N57" s="1"/>
      <c r="O57" s="1"/>
      <c r="P57" s="1"/>
      <c r="Q57" s="1"/>
      <c r="R57" s="1"/>
      <c r="S57" s="1"/>
      <c r="T57" s="1"/>
      <c r="U57" s="1"/>
      <c r="V57" s="1"/>
      <c r="W57" s="1"/>
      <c r="X57" s="1"/>
      <c r="Y57" s="1"/>
      <c r="Z57" s="1"/>
    </row>
    <row r="58" spans="1:26" x14ac:dyDescent="0.35">
      <c r="A58" s="3"/>
      <c r="B58" s="5"/>
      <c r="C58" s="13" t="s">
        <v>4836</v>
      </c>
      <c r="D58" s="177" t="s">
        <v>4678</v>
      </c>
      <c r="E58" s="177"/>
      <c r="F58" s="177"/>
      <c r="G58" s="177"/>
      <c r="H58" s="177"/>
      <c r="I58" s="7"/>
      <c r="J58" s="4"/>
      <c r="K58" s="1"/>
      <c r="L58" s="1"/>
      <c r="M58" s="1"/>
      <c r="N58" s="1"/>
      <c r="O58" s="1"/>
      <c r="P58" s="1"/>
      <c r="Q58" s="1"/>
      <c r="R58" s="1"/>
      <c r="S58" s="1"/>
      <c r="T58" s="1"/>
      <c r="U58" s="1"/>
      <c r="V58" s="1"/>
      <c r="W58" s="1"/>
      <c r="X58" s="1"/>
      <c r="Y58" s="1"/>
      <c r="Z58" s="1"/>
    </row>
    <row r="59" spans="1:26" x14ac:dyDescent="0.35">
      <c r="A59" s="3"/>
      <c r="B59" s="5"/>
      <c r="C59" s="13" t="s">
        <v>4690</v>
      </c>
      <c r="D59" s="192" t="s">
        <v>1007</v>
      </c>
      <c r="E59" s="193"/>
      <c r="F59" s="193"/>
      <c r="G59" s="193"/>
      <c r="H59" s="193"/>
      <c r="I59" s="7"/>
      <c r="J59" s="4"/>
      <c r="K59" s="1"/>
      <c r="L59" s="1"/>
      <c r="M59" s="1"/>
      <c r="N59" s="1"/>
      <c r="O59" s="1"/>
      <c r="P59" s="1"/>
      <c r="Q59" s="1"/>
      <c r="R59" s="1"/>
      <c r="S59" s="1"/>
      <c r="T59" s="1"/>
      <c r="U59" s="1"/>
      <c r="V59" s="1"/>
      <c r="W59" s="1"/>
      <c r="X59" s="1"/>
      <c r="Y59" s="1"/>
      <c r="Z59" s="1"/>
    </row>
    <row r="60" spans="1:26" x14ac:dyDescent="0.35">
      <c r="A60" s="3"/>
      <c r="B60" s="5"/>
      <c r="C60" s="6"/>
      <c r="D60" s="6"/>
      <c r="E60" s="6"/>
      <c r="F60" s="6"/>
      <c r="G60" s="6"/>
      <c r="H60" s="6"/>
      <c r="I60" s="7"/>
      <c r="J60" s="4"/>
      <c r="K60" s="1"/>
      <c r="L60" s="1"/>
      <c r="M60" s="1"/>
      <c r="N60" s="1"/>
      <c r="O60" s="1"/>
      <c r="P60" s="1"/>
      <c r="Q60" s="1"/>
      <c r="R60" s="1"/>
      <c r="S60" s="1"/>
      <c r="T60" s="1"/>
      <c r="U60" s="1"/>
      <c r="V60" s="1"/>
      <c r="W60" s="1"/>
      <c r="X60" s="1"/>
      <c r="Y60" s="1"/>
      <c r="Z60" s="1"/>
    </row>
    <row r="61" spans="1:26" x14ac:dyDescent="0.35">
      <c r="A61" s="3"/>
      <c r="B61" s="5"/>
      <c r="C61" s="209" t="str">
        <f>'Drop down'!P13</f>
        <v>Previous</v>
      </c>
      <c r="D61" s="159"/>
      <c r="E61" s="159"/>
      <c r="F61" s="159"/>
      <c r="G61" s="210" t="str">
        <f>'Drop down'!P12</f>
        <v>Next</v>
      </c>
      <c r="H61" s="210"/>
      <c r="I61" s="7"/>
      <c r="J61" s="4"/>
      <c r="K61" s="32"/>
      <c r="L61" s="32"/>
      <c r="M61" s="32"/>
      <c r="N61" s="32"/>
      <c r="O61" s="32"/>
      <c r="P61" s="32"/>
      <c r="Q61" s="32"/>
      <c r="R61" s="32"/>
      <c r="S61" s="32"/>
      <c r="T61" s="32"/>
      <c r="U61" s="32"/>
      <c r="V61" s="32"/>
      <c r="W61" s="32"/>
      <c r="X61" s="32"/>
      <c r="Y61" s="32"/>
      <c r="Z61" s="32"/>
    </row>
    <row r="62" spans="1:26" x14ac:dyDescent="0.35">
      <c r="A62" s="3"/>
      <c r="B62" s="5"/>
      <c r="C62" s="209"/>
      <c r="D62" s="159"/>
      <c r="E62" s="159"/>
      <c r="F62" s="159"/>
      <c r="G62" s="210"/>
      <c r="H62" s="210"/>
      <c r="I62" s="7"/>
      <c r="J62" s="4"/>
      <c r="K62" s="32"/>
      <c r="L62" s="32"/>
      <c r="M62" s="32"/>
      <c r="N62" s="32"/>
      <c r="O62" s="32"/>
      <c r="P62" s="32"/>
      <c r="Q62" s="32"/>
      <c r="R62" s="32"/>
      <c r="S62" s="32"/>
      <c r="T62" s="32"/>
      <c r="U62" s="32"/>
      <c r="V62" s="32"/>
      <c r="W62" s="32"/>
      <c r="X62" s="32"/>
      <c r="Y62" s="32"/>
      <c r="Z62" s="32"/>
    </row>
    <row r="63" spans="1:26" x14ac:dyDescent="0.35">
      <c r="A63" s="3"/>
      <c r="B63" s="20"/>
      <c r="C63" s="21"/>
      <c r="D63" s="21"/>
      <c r="E63" s="21"/>
      <c r="F63" s="21"/>
      <c r="G63" s="21"/>
      <c r="H63" s="21"/>
      <c r="I63" s="22"/>
      <c r="J63" s="4"/>
      <c r="K63" s="32"/>
      <c r="L63" s="32"/>
      <c r="M63" s="32"/>
      <c r="N63" s="32"/>
      <c r="O63" s="32"/>
      <c r="P63" s="32"/>
      <c r="Q63" s="32"/>
      <c r="R63" s="32"/>
      <c r="S63" s="32"/>
      <c r="T63" s="32"/>
      <c r="U63" s="32"/>
      <c r="V63" s="32"/>
      <c r="W63" s="32"/>
      <c r="X63" s="32"/>
      <c r="Y63" s="32"/>
      <c r="Z63" s="32"/>
    </row>
    <row r="64" spans="1:26" x14ac:dyDescent="0.35">
      <c r="A64" s="30"/>
      <c r="B64" s="30"/>
      <c r="C64" s="30"/>
      <c r="D64" s="30"/>
      <c r="E64" s="30"/>
      <c r="F64" s="30"/>
      <c r="G64" s="30"/>
      <c r="H64" s="30"/>
      <c r="I64" s="30"/>
      <c r="J64" s="31"/>
      <c r="K64" s="32"/>
      <c r="L64" s="32"/>
      <c r="M64" s="32"/>
      <c r="N64" s="32"/>
      <c r="O64" s="32"/>
      <c r="P64" s="32"/>
      <c r="Q64" s="32"/>
      <c r="R64" s="32"/>
      <c r="S64" s="32"/>
      <c r="T64" s="32"/>
      <c r="U64" s="32"/>
      <c r="V64" s="32"/>
      <c r="W64" s="32"/>
      <c r="X64" s="32"/>
      <c r="Y64" s="32"/>
      <c r="Z64" s="32"/>
    </row>
    <row r="65" spans="1:26" x14ac:dyDescent="0.3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x14ac:dyDescent="0.3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x14ac:dyDescent="0.3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x14ac:dyDescent="0.3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x14ac:dyDescent="0.3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x14ac:dyDescent="0.3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x14ac:dyDescent="0.3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26" x14ac:dyDescent="0.3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1:26" x14ac:dyDescent="0.3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x14ac:dyDescent="0.3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x14ac:dyDescent="0.3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1:26" x14ac:dyDescent="0.3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1:26" x14ac:dyDescent="0.3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1:26" x14ac:dyDescent="0.3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1:26" x14ac:dyDescent="0.3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1:26" x14ac:dyDescent="0.3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1:26" x14ac:dyDescent="0.3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1:26" x14ac:dyDescent="0.3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1:26" x14ac:dyDescent="0.3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sheetData>
  <sheetProtection algorithmName="SHA-512" hashValue="fWnCmcXqXEfsSTqg3WgtA/VHf1i4JeDqyJYYnqi+1RIv0lVeWwEKY82EW0Pa593EWEQKmq34iriT1IMsJnjxWg==" saltValue="ruL9Q8GjIk1yxVH06sdMoQ==" spinCount="100000" sheet="1" scenarios="1"/>
  <mergeCells count="37">
    <mergeCell ref="D50:H50"/>
    <mergeCell ref="C61:C62"/>
    <mergeCell ref="G61:H62"/>
    <mergeCell ref="D49:H49"/>
    <mergeCell ref="D51:H51"/>
    <mergeCell ref="D52:H52"/>
    <mergeCell ref="D57:H57"/>
    <mergeCell ref="D58:H58"/>
    <mergeCell ref="D59:H59"/>
    <mergeCell ref="D53:H53"/>
    <mergeCell ref="D54:H54"/>
    <mergeCell ref="D44:H44"/>
    <mergeCell ref="D45:H45"/>
    <mergeCell ref="D46:H46"/>
    <mergeCell ref="D47:H47"/>
    <mergeCell ref="D48:H48"/>
    <mergeCell ref="D40:H40"/>
    <mergeCell ref="D41:H41"/>
    <mergeCell ref="F37:H37"/>
    <mergeCell ref="D42:H42"/>
    <mergeCell ref="D43:H43"/>
    <mergeCell ref="B1:E1"/>
    <mergeCell ref="D39:H39"/>
    <mergeCell ref="D19:H19"/>
    <mergeCell ref="D20:H20"/>
    <mergeCell ref="D21:H21"/>
    <mergeCell ref="D22:H22"/>
    <mergeCell ref="C24:H28"/>
    <mergeCell ref="C33:C34"/>
    <mergeCell ref="C5:H16"/>
    <mergeCell ref="D30:H30"/>
    <mergeCell ref="D32:H32"/>
    <mergeCell ref="D33:H34"/>
    <mergeCell ref="C36:C37"/>
    <mergeCell ref="D36:E36"/>
    <mergeCell ref="F36:H36"/>
    <mergeCell ref="D37:E37"/>
  </mergeCells>
  <dataValidations count="1">
    <dataValidation type="decimal" allowBlank="1" showInputMessage="1" showErrorMessage="1" errorTitle="Error" error="Only numbers from 0 - 100 can be entered" sqref="D50:H54 D39:H48" xr:uid="{CA33BE7E-02D6-4151-8F18-F34F18553896}">
      <formula1>0</formula1>
      <formula2>100</formula2>
    </dataValidation>
  </dataValidations>
  <hyperlinks>
    <hyperlink ref="G61:H62" location="'Shelf-life and storage'!A1" display="Next" xr:uid="{B2781961-E67E-494D-B23C-FE1C625A182F}"/>
    <hyperlink ref="C61:C62" location="'Ingredient specifications'!A1" display="Previous" xr:uid="{8C966028-6062-4D6E-A5E0-060955CF9ACF}"/>
    <hyperlink ref="L5" location="Start!A1" display="Start" xr:uid="{08A51934-921E-45C0-A752-CB4ACA9D3789}"/>
    <hyperlink ref="L6" location="'Product designation and net con'!A1" display="Product designation and net content" xr:uid="{2B5B1D78-704E-4AC9-B832-763477785EC3}"/>
    <hyperlink ref="L7" location="'Method of food processing'!A1" display="Method af food processing" xr:uid="{4979572B-D95A-4EED-B4CB-AED81A24BBDB}"/>
    <hyperlink ref="L8" location="Recipe!A1" display="Recipe" xr:uid="{74D1CECB-B650-49F2-ADCA-08202A4D2F0A}"/>
    <hyperlink ref="L9" location="Additives!A1" display="Additives" xr:uid="{73FE5853-7CC7-4C60-83A8-0DFBE2480AE9}"/>
    <hyperlink ref="L10" location="'Ingredient specifications'!A1" display="Ingredient specifications" xr:uid="{407BF613-DDBB-4E77-A6BA-CC24087A2366}"/>
    <hyperlink ref="L11" location="'Nutritional labelling'!A1" display="Nutritional labelling" xr:uid="{BC96C279-FAAE-4C2F-B209-5D64A45DB7BC}"/>
    <hyperlink ref="L12" location="'Shelf-life and storage'!A1" display="Shelf-life and storage" xr:uid="{411575A3-C87E-48BB-9D80-43B338CE92FC}"/>
    <hyperlink ref="L13" location="'Packaging method and cooking in'!A1" display="Packaging method and cooking instructions" xr:uid="{8A193ABB-DF01-4BF5-AE57-B368FBC0435E}"/>
    <hyperlink ref="L14" location="Claims!A1" display="Claims" xr:uid="{81D63730-50C3-48EB-9F54-D1D2ED6D7F7D}"/>
    <hyperlink ref="L16" location="'Packaging (Secondary)'!A1" display="Packaging (Secondary)" xr:uid="{46335043-B77E-4477-9EC2-14A7486C0053}"/>
    <hyperlink ref="L17" location="'Appendix 1'!A1" display="Appendix 1: Supplementary nutrition labelling" xr:uid="{758F54AC-2C20-4F85-8AA7-BCD20951A55A}"/>
    <hyperlink ref="L20" location="'Part B Meat'!A1" display="Meat: Beef pork, poultry, sheep, goat" xr:uid="{50670A5A-57F1-49EA-BA07-B02F4984E689}"/>
    <hyperlink ref="L21" location="'Part B Milk and cheese'!A1" display="Milk and cheese" xr:uid="{0009F6EF-26B4-49D8-A6CE-FEF962A1D429}"/>
    <hyperlink ref="L22" location="'Part B Egg and egg products'!A1" display="Egg and egg products" xr:uid="{4D328637-D888-4F85-ACB3-27C713B9076F}"/>
    <hyperlink ref="L23" location="'Part B Chocolate'!A1" display="Chocolate" xr:uid="{3498198F-54E5-47D3-AB9A-072F1D5CD760}"/>
    <hyperlink ref="L24" location="'Part B Fish and fish products'!A1" display="Fish and fishproducts" xr:uid="{A8313CC7-5651-4053-BF77-BBA450E47CC7}"/>
    <hyperlink ref="L25" location="'Part B Juice'!A1" display="Fruit juice" xr:uid="{F9C4E725-064D-4443-B8F3-CF92CD6E5D67}"/>
    <hyperlink ref="L26" location="'Part B Coffee'!A1" display="Coffee" xr:uid="{F9D73F38-C614-48B3-96FD-A536C2B4C8E0}"/>
    <hyperlink ref="L27" location="'Part B Tea'!A1" display="Tea" xr:uid="{2FA50CB7-7945-4EDB-94D1-5824AFA7243C}"/>
    <hyperlink ref="L15" location="'Packaging (Primary)'!Print_Area" display="Packaging (Primary)" xr:uid="{58B1549F-D498-4767-B5B5-490574E98D17}"/>
  </hyperlinks>
  <pageMargins left="0.7" right="0.7" top="0.75" bottom="0.75" header="0.3" footer="0.3"/>
  <pageSetup paperSize="9" scale="57" fitToHeight="0"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1155" id="{00000000-000E-0000-0A00-000031000000}">
            <xm:f>$D$33='Drop down'!$P$6</xm:f>
            <x14:dxf>
              <font>
                <b/>
                <i val="0"/>
              </font>
              <fill>
                <patternFill>
                  <bgColor theme="2" tint="-0.14996795556505021"/>
                </patternFill>
              </fill>
            </x14:dxf>
          </x14:cfRule>
          <x14:cfRule type="expression" priority="1156" id="{00000000-000E-0000-0A00-000032000000}">
            <xm:f>$D$33&lt;&gt;'Drop down'!$P$6</xm:f>
            <x14:dxf>
              <font>
                <b val="0"/>
                <i val="0"/>
                <color rgb="FFFF0000"/>
              </font>
              <fill>
                <patternFill>
                  <bgColor theme="0"/>
                </patternFill>
              </fill>
            </x14:dxf>
          </x14:cfRule>
          <xm:sqref>D33</xm:sqref>
        </x14:conditionalFormatting>
        <x14:conditionalFormatting xmlns:xm="http://schemas.microsoft.com/office/excel/2006/main">
          <x14:cfRule type="expression" priority="1157" id="{00000000-000E-0000-0A00-00003D000000}">
            <xm:f>$D$19='Drop down'!$P$6</xm:f>
            <x14:dxf>
              <font>
                <b/>
                <i val="0"/>
              </font>
              <fill>
                <patternFill>
                  <bgColor theme="2" tint="-0.14996795556505021"/>
                </patternFill>
              </fill>
            </x14:dxf>
          </x14:cfRule>
          <x14:cfRule type="expression" priority="1158" id="{00000000-000E-0000-0A00-00003E000000}">
            <xm:f>$D$19&lt;&gt;'Drop down'!$P$6</xm:f>
            <x14:dxf>
              <font>
                <b val="0"/>
                <i val="0"/>
                <color rgb="FFFF0000"/>
              </font>
              <fill>
                <patternFill>
                  <bgColor theme="0"/>
                </patternFill>
              </fill>
            </x14:dxf>
          </x14:cfRule>
          <xm:sqref>D19:H19</xm:sqref>
        </x14:conditionalFormatting>
        <x14:conditionalFormatting xmlns:xm="http://schemas.microsoft.com/office/excel/2006/main">
          <x14:cfRule type="expression" priority="1159" id="{00000000-000E-0000-0A00-00003B000000}">
            <xm:f>$D$20='Drop down'!$P$6</xm:f>
            <x14:dxf>
              <font>
                <b/>
                <i val="0"/>
              </font>
              <fill>
                <patternFill>
                  <bgColor theme="2" tint="-0.14996795556505021"/>
                </patternFill>
              </fill>
            </x14:dxf>
          </x14:cfRule>
          <x14:cfRule type="expression" priority="1160" id="{00000000-000E-0000-0A00-00003C000000}">
            <xm:f>$D$20&lt;&gt;'Drop down'!$P$6</xm:f>
            <x14:dxf>
              <font>
                <b val="0"/>
                <i val="0"/>
                <color rgb="FFFF0000"/>
              </font>
              <fill>
                <patternFill>
                  <bgColor theme="0"/>
                </patternFill>
              </fill>
            </x14:dxf>
          </x14:cfRule>
          <xm:sqref>D20:H20</xm:sqref>
        </x14:conditionalFormatting>
        <x14:conditionalFormatting xmlns:xm="http://schemas.microsoft.com/office/excel/2006/main">
          <x14:cfRule type="expression" priority="1161" id="{00000000-000E-0000-0A00-000039000000}">
            <xm:f>$D$21='Drop down'!$P$6</xm:f>
            <x14:dxf>
              <font>
                <b/>
                <i val="0"/>
              </font>
              <fill>
                <patternFill>
                  <bgColor theme="2" tint="-0.14996795556505021"/>
                </patternFill>
              </fill>
            </x14:dxf>
          </x14:cfRule>
          <x14:cfRule type="expression" priority="1162" id="{00000000-000E-0000-0A00-00003A000000}">
            <xm:f>$D$21&lt;&gt;'Drop down'!$P$6</xm:f>
            <x14:dxf>
              <font>
                <b val="0"/>
                <i val="0"/>
                <color rgb="FFFF0000"/>
              </font>
              <fill>
                <patternFill>
                  <bgColor theme="0"/>
                </patternFill>
              </fill>
            </x14:dxf>
          </x14:cfRule>
          <xm:sqref>D21:H21</xm:sqref>
        </x14:conditionalFormatting>
        <x14:conditionalFormatting xmlns:xm="http://schemas.microsoft.com/office/excel/2006/main">
          <x14:cfRule type="expression" priority="1163" id="{00000000-000E-0000-0A00-000037000000}">
            <xm:f>OR(D22="",D22='Drop down'!$P$7)</xm:f>
            <x14:dxf>
              <font>
                <b/>
                <i val="0"/>
              </font>
              <fill>
                <patternFill>
                  <bgColor theme="2" tint="-0.14996795556505021"/>
                </patternFill>
              </fill>
            </x14:dxf>
          </x14:cfRule>
          <x14:cfRule type="expression" priority="1164" id="{00000000-000E-0000-0A00-000038000000}">
            <xm:f>D22&lt;&gt;'Drop down'!$P$7</xm:f>
            <x14:dxf>
              <font>
                <b val="0"/>
                <i val="0"/>
                <color rgb="FFFF0000"/>
              </font>
              <fill>
                <patternFill patternType="solid">
                  <bgColor theme="0"/>
                </patternFill>
              </fill>
            </x14:dxf>
          </x14:cfRule>
          <xm:sqref>D22:H22 D39:H48 D50:H54 D57:H58</xm:sqref>
        </x14:conditionalFormatting>
        <x14:conditionalFormatting xmlns:xm="http://schemas.microsoft.com/office/excel/2006/main">
          <x14:cfRule type="expression" priority="1171" id="{00000000-000E-0000-0A00-000035000000}">
            <xm:f>$D$30='Drop down'!$P$6</xm:f>
            <x14:dxf>
              <font>
                <b/>
                <i val="0"/>
              </font>
              <fill>
                <patternFill>
                  <bgColor theme="2" tint="-0.14996795556505021"/>
                </patternFill>
              </fill>
            </x14:dxf>
          </x14:cfRule>
          <x14:cfRule type="expression" priority="1172" id="{00000000-000E-0000-0A00-000036000000}">
            <xm:f>$D$30&lt;&gt;'Drop down'!$P$6</xm:f>
            <x14:dxf>
              <font>
                <b val="0"/>
                <i val="0"/>
                <color rgb="FFFF0000"/>
              </font>
              <fill>
                <patternFill>
                  <bgColor theme="0"/>
                </patternFill>
              </fill>
            </x14:dxf>
          </x14:cfRule>
          <xm:sqref>D30:H30</xm:sqref>
        </x14:conditionalFormatting>
        <x14:conditionalFormatting xmlns:xm="http://schemas.microsoft.com/office/excel/2006/main">
          <x14:cfRule type="expression" priority="1173" id="{00000000-000E-0000-0A00-000033000000}">
            <xm:f>$D$32='Drop down'!$P$6</xm:f>
            <x14:dxf>
              <font>
                <b/>
                <i val="0"/>
              </font>
              <fill>
                <patternFill>
                  <bgColor theme="2" tint="-0.14996795556505021"/>
                </patternFill>
              </fill>
            </x14:dxf>
          </x14:cfRule>
          <x14:cfRule type="expression" priority="1174" id="{00000000-000E-0000-0A00-000034000000}">
            <xm:f>$D$32&lt;&gt;'Drop down'!$P$6</xm:f>
            <x14:dxf>
              <font>
                <b val="0"/>
                <i val="0"/>
                <color rgb="FFFF0000"/>
              </font>
              <fill>
                <patternFill>
                  <bgColor theme="0"/>
                </patternFill>
              </fill>
            </x14:dxf>
          </x14:cfRule>
          <xm:sqref>D32:H32</xm:sqref>
        </x14:conditionalFormatting>
        <x14:conditionalFormatting xmlns:xm="http://schemas.microsoft.com/office/excel/2006/main">
          <x14:cfRule type="expression" priority="1175" id="{00000000-000E-0000-0A00-000011000000}">
            <xm:f>$D$59='Drop down'!$P$6</xm:f>
            <x14:dxf>
              <font>
                <b/>
                <i val="0"/>
              </font>
              <fill>
                <patternFill>
                  <bgColor theme="2" tint="-0.14996795556505021"/>
                </patternFill>
              </fill>
            </x14:dxf>
          </x14:cfRule>
          <x14:cfRule type="expression" priority="1176" id="{00000000-000E-0000-0A00-000012000000}">
            <xm:f>$D$59&lt;&gt;'Drop down'!$P$6</xm:f>
            <x14:dxf>
              <font>
                <b val="0"/>
                <i val="0"/>
                <color rgb="FFFF0000"/>
              </font>
              <fill>
                <patternFill>
                  <bgColor theme="0"/>
                </patternFill>
              </fill>
            </x14:dxf>
          </x14:cfRule>
          <xm:sqref>D59:H59</xm:sqref>
        </x14:conditionalFormatting>
      </x14:conditionalFormattings>
    </ext>
    <ext xmlns:x14="http://schemas.microsoft.com/office/spreadsheetml/2009/9/main" uri="{CCE6A557-97BC-4b89-ADB6-D9C93CAAB3DF}">
      <x14:dataValidations xmlns:xm="http://schemas.microsoft.com/office/excel/2006/main" count="4">
        <x14:dataValidation type="list" showInputMessage="1" showErrorMessage="1" xr:uid="{376B10F6-0CFB-46FC-A4D8-2516AA104097}">
          <x14:formula1>
            <xm:f>'Drop down'!$B$5:$B$7</xm:f>
          </x14:formula1>
          <xm:sqref>D19:H21 D33:H34</xm:sqref>
        </x14:dataValidation>
        <x14:dataValidation type="list" showInputMessage="1" showErrorMessage="1" xr:uid="{1FB52582-36CA-4067-827B-56A4988252E6}">
          <x14:formula1>
            <xm:f>'Drop down'!$B$39:$B$42</xm:f>
          </x14:formula1>
          <xm:sqref>D30:H30</xm:sqref>
        </x14:dataValidation>
        <x14:dataValidation type="list" showInputMessage="1" showErrorMessage="1" xr:uid="{070EDE03-D71F-4623-A06E-7319DE75AF7A}">
          <x14:formula1>
            <xm:f>'Drop down'!$B$47:$B$49</xm:f>
          </x14:formula1>
          <xm:sqref>D59:H59</xm:sqref>
        </x14:dataValidation>
        <x14:dataValidation type="list" showInputMessage="1" showErrorMessage="1" xr:uid="{62416712-DAF5-4C67-8D76-6223D205796C}">
          <x14:formula1>
            <xm:f>'Drop down'!$B$442:$B$445</xm:f>
          </x14:formula1>
          <xm:sqref>D32:H32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618B4-9D2E-47FE-B03D-166399687CDB}">
  <sheetPr codeName="Sheet11">
    <pageSetUpPr fitToPage="1"/>
  </sheetPr>
  <dimension ref="A1:Z87"/>
  <sheetViews>
    <sheetView workbookViewId="0"/>
  </sheetViews>
  <sheetFormatPr defaultRowHeight="14.5" x14ac:dyDescent="0.35"/>
  <cols>
    <col min="1" max="1" width="2.81640625" customWidth="1"/>
    <col min="2" max="2" width="3.453125" customWidth="1"/>
    <col min="3" max="3" width="45.1796875" customWidth="1"/>
    <col min="4" max="4" width="17.7265625" customWidth="1"/>
    <col min="6" max="6" width="13.81640625" customWidth="1"/>
    <col min="9" max="9" width="2.54296875" customWidth="1"/>
    <col min="10" max="10" width="3.1796875" customWidth="1"/>
    <col min="11" max="11" width="3.453125" customWidth="1"/>
    <col min="12" max="12" width="41.1796875" bestFit="1" customWidth="1"/>
  </cols>
  <sheetData>
    <row r="1" spans="1:26" ht="37.5" customHeight="1" x14ac:dyDescent="0.35">
      <c r="A1" s="3"/>
      <c r="B1" s="178" t="str">
        <f>'Drop down'!P14</f>
        <v>All rights to this document belong to Varefakta, and the document may not be copied, reproduced, passed on and / or used without prior written permission from Varefakta. (version 23.1).</v>
      </c>
      <c r="C1" s="178"/>
      <c r="D1" s="178"/>
      <c r="E1" s="178"/>
      <c r="F1" s="11"/>
      <c r="G1" s="2"/>
      <c r="H1" s="2"/>
      <c r="I1" s="2"/>
      <c r="J1" s="4"/>
      <c r="K1" s="1"/>
      <c r="L1" s="1"/>
      <c r="M1" s="1"/>
      <c r="N1" s="1"/>
      <c r="O1" s="1"/>
      <c r="P1" s="1"/>
      <c r="Q1" s="1"/>
      <c r="R1" s="1"/>
      <c r="S1" s="1"/>
      <c r="T1" s="1"/>
      <c r="U1" s="1"/>
      <c r="V1" s="1"/>
      <c r="W1" s="1"/>
      <c r="X1" s="1"/>
      <c r="Y1" s="1"/>
      <c r="Z1" s="1"/>
    </row>
    <row r="2" spans="1:26" x14ac:dyDescent="0.35">
      <c r="A2" s="3"/>
      <c r="B2" s="5"/>
      <c r="C2" s="6"/>
      <c r="D2" s="6"/>
      <c r="E2" s="6"/>
      <c r="F2" s="6"/>
      <c r="G2" s="6"/>
      <c r="H2" s="6"/>
      <c r="I2" s="7"/>
      <c r="J2" s="4"/>
      <c r="K2" s="1"/>
      <c r="L2" s="1"/>
      <c r="M2" s="1"/>
      <c r="N2" s="1"/>
      <c r="O2" s="1"/>
      <c r="P2" s="1"/>
      <c r="Q2" s="1"/>
      <c r="R2" s="1"/>
      <c r="S2" s="1"/>
      <c r="T2" s="1"/>
      <c r="U2" s="1"/>
      <c r="V2" s="1"/>
      <c r="W2" s="1"/>
      <c r="X2" s="1"/>
      <c r="Y2" s="1"/>
      <c r="Z2" s="1"/>
    </row>
    <row r="3" spans="1:26" ht="23.5" thickBot="1" x14ac:dyDescent="0.55000000000000004">
      <c r="A3" s="3"/>
      <c r="B3" s="5"/>
      <c r="C3" s="8" t="s">
        <v>4837</v>
      </c>
      <c r="D3" s="6"/>
      <c r="E3" s="6"/>
      <c r="F3" s="6"/>
      <c r="G3" s="6"/>
      <c r="H3" s="6"/>
      <c r="I3" s="7"/>
      <c r="J3" s="4"/>
      <c r="K3" s="1"/>
      <c r="L3" s="1"/>
      <c r="M3" s="1"/>
      <c r="N3" s="1"/>
      <c r="O3" s="1"/>
      <c r="P3" s="1"/>
      <c r="Q3" s="1"/>
      <c r="R3" s="1"/>
      <c r="S3" s="1"/>
      <c r="T3" s="1"/>
      <c r="U3" s="1"/>
      <c r="V3" s="1"/>
      <c r="W3" s="1"/>
      <c r="X3" s="1"/>
      <c r="Y3" s="1"/>
      <c r="Z3" s="1"/>
    </row>
    <row r="4" spans="1:26" ht="20.5" x14ac:dyDescent="0.45">
      <c r="A4" s="3"/>
      <c r="B4" s="5"/>
      <c r="C4" s="9"/>
      <c r="D4" s="6"/>
      <c r="E4" s="6"/>
      <c r="F4" s="6"/>
      <c r="G4" s="6"/>
      <c r="H4" s="6"/>
      <c r="I4" s="7"/>
      <c r="J4" s="4"/>
      <c r="K4" s="1"/>
      <c r="L4" s="12" t="s">
        <v>5021</v>
      </c>
      <c r="M4" s="1"/>
      <c r="N4" s="1"/>
      <c r="O4" s="1"/>
      <c r="P4" s="1"/>
      <c r="Q4" s="1"/>
      <c r="R4" s="1"/>
      <c r="S4" s="1"/>
      <c r="T4" s="1"/>
      <c r="U4" s="1"/>
      <c r="V4" s="1"/>
      <c r="W4" s="1"/>
      <c r="X4" s="1"/>
      <c r="Y4" s="1"/>
      <c r="Z4" s="1"/>
    </row>
    <row r="5" spans="1:26" x14ac:dyDescent="0.35">
      <c r="A5" s="3"/>
      <c r="B5" s="5"/>
      <c r="C5" s="13" t="s">
        <v>4838</v>
      </c>
      <c r="D5" s="192" t="s">
        <v>1007</v>
      </c>
      <c r="E5" s="193"/>
      <c r="F5" s="193"/>
      <c r="G5" s="193"/>
      <c r="H5" s="193"/>
      <c r="I5" s="7"/>
      <c r="J5" s="4"/>
      <c r="K5" s="1"/>
      <c r="L5" s="152" t="s">
        <v>0</v>
      </c>
      <c r="M5" s="1"/>
      <c r="N5" s="1"/>
      <c r="O5" s="1"/>
      <c r="P5" s="1"/>
      <c r="Q5" s="1"/>
      <c r="R5" s="1"/>
      <c r="S5" s="1"/>
      <c r="T5" s="1"/>
      <c r="U5" s="1"/>
      <c r="V5" s="1"/>
      <c r="W5" s="1"/>
      <c r="X5" s="1"/>
      <c r="Y5" s="1"/>
      <c r="Z5" s="1"/>
    </row>
    <row r="6" spans="1:26" ht="14.5" customHeight="1" x14ac:dyDescent="0.35">
      <c r="A6" s="3"/>
      <c r="B6" s="5"/>
      <c r="C6" s="251" t="s">
        <v>4839</v>
      </c>
      <c r="D6" s="181" t="s">
        <v>1007</v>
      </c>
      <c r="E6" s="181"/>
      <c r="F6" s="181"/>
      <c r="G6" s="181"/>
      <c r="H6" s="181"/>
      <c r="I6" s="7"/>
      <c r="J6" s="4"/>
      <c r="K6" s="1"/>
      <c r="L6" s="152" t="s">
        <v>4713</v>
      </c>
      <c r="M6" s="1"/>
      <c r="N6" s="1"/>
      <c r="O6" s="1"/>
      <c r="P6" s="1"/>
      <c r="Q6" s="1"/>
      <c r="R6" s="1"/>
      <c r="S6" s="1"/>
      <c r="T6" s="1"/>
      <c r="U6" s="1"/>
      <c r="V6" s="1"/>
      <c r="W6" s="1"/>
      <c r="X6" s="1"/>
      <c r="Y6" s="1"/>
      <c r="Z6" s="1"/>
    </row>
    <row r="7" spans="1:26" x14ac:dyDescent="0.35">
      <c r="A7" s="3"/>
      <c r="B7" s="5"/>
      <c r="C7" s="251"/>
      <c r="D7" s="181"/>
      <c r="E7" s="181"/>
      <c r="F7" s="181"/>
      <c r="G7" s="181"/>
      <c r="H7" s="181"/>
      <c r="I7" s="7"/>
      <c r="J7" s="4"/>
      <c r="K7" s="1"/>
      <c r="L7" s="152" t="s">
        <v>5022</v>
      </c>
      <c r="M7" s="1"/>
      <c r="N7" s="1"/>
      <c r="O7" s="1"/>
      <c r="P7" s="1"/>
      <c r="Q7" s="1"/>
      <c r="R7" s="1"/>
      <c r="S7" s="1"/>
      <c r="T7" s="1"/>
      <c r="U7" s="1"/>
      <c r="V7" s="1"/>
      <c r="W7" s="1"/>
      <c r="X7" s="1"/>
      <c r="Y7" s="1"/>
      <c r="Z7" s="1"/>
    </row>
    <row r="8" spans="1:26" x14ac:dyDescent="0.35">
      <c r="A8" s="3"/>
      <c r="B8" s="5"/>
      <c r="C8" s="13" t="s">
        <v>4840</v>
      </c>
      <c r="D8" s="177" t="s">
        <v>4678</v>
      </c>
      <c r="E8" s="177"/>
      <c r="F8" s="177"/>
      <c r="G8" s="177"/>
      <c r="H8" s="177"/>
      <c r="I8" s="7"/>
      <c r="J8" s="4"/>
      <c r="K8" s="1"/>
      <c r="L8" s="152" t="s">
        <v>4723</v>
      </c>
      <c r="M8" s="1"/>
      <c r="N8" s="1"/>
      <c r="O8" s="1"/>
      <c r="P8" s="1"/>
      <c r="Q8" s="1"/>
      <c r="R8" s="1"/>
      <c r="S8" s="1"/>
      <c r="T8" s="1"/>
      <c r="U8" s="1"/>
      <c r="V8" s="1"/>
      <c r="W8" s="1"/>
      <c r="X8" s="1"/>
      <c r="Y8" s="1"/>
      <c r="Z8" s="1"/>
    </row>
    <row r="9" spans="1:26" ht="21.75" customHeight="1" x14ac:dyDescent="0.35">
      <c r="A9" s="3"/>
      <c r="B9" s="5"/>
      <c r="D9" s="6"/>
      <c r="E9" s="6"/>
      <c r="F9" s="6"/>
      <c r="G9" s="6"/>
      <c r="H9" s="6"/>
      <c r="I9" s="7"/>
      <c r="J9" s="4"/>
      <c r="K9" s="1"/>
      <c r="L9" s="152" t="s">
        <v>4758</v>
      </c>
      <c r="M9" s="1"/>
      <c r="N9" s="1"/>
      <c r="O9" s="1"/>
      <c r="P9" s="1"/>
      <c r="Q9" s="1"/>
      <c r="R9" s="1"/>
      <c r="S9" s="1"/>
      <c r="T9" s="1"/>
      <c r="U9" s="1"/>
      <c r="V9" s="1"/>
      <c r="W9" s="1"/>
      <c r="X9" s="1"/>
      <c r="Y9" s="1"/>
      <c r="Z9" s="1"/>
    </row>
    <row r="10" spans="1:26" ht="14.5" customHeight="1" x14ac:dyDescent="0.35">
      <c r="A10" s="3"/>
      <c r="B10" s="5"/>
      <c r="C10" s="208" t="s">
        <v>4841</v>
      </c>
      <c r="D10" s="181" t="s">
        <v>1007</v>
      </c>
      <c r="E10" s="181"/>
      <c r="F10" s="181"/>
      <c r="G10" s="181"/>
      <c r="H10" s="181"/>
      <c r="I10" s="7"/>
      <c r="J10" s="4"/>
      <c r="K10" s="1"/>
      <c r="L10" s="152" t="s">
        <v>4759</v>
      </c>
      <c r="M10" s="1"/>
      <c r="N10" s="1"/>
      <c r="O10" s="1"/>
      <c r="P10" s="1"/>
      <c r="Q10" s="1"/>
      <c r="R10" s="1"/>
      <c r="S10" s="1"/>
      <c r="T10" s="1"/>
      <c r="U10" s="1"/>
      <c r="V10" s="1"/>
      <c r="W10" s="1"/>
      <c r="X10" s="1"/>
      <c r="Y10" s="1"/>
      <c r="Z10" s="1"/>
    </row>
    <row r="11" spans="1:26" x14ac:dyDescent="0.35">
      <c r="A11" s="3"/>
      <c r="B11" s="5"/>
      <c r="C11" s="208"/>
      <c r="D11" s="181"/>
      <c r="E11" s="181"/>
      <c r="F11" s="181"/>
      <c r="G11" s="181"/>
      <c r="H11" s="181"/>
      <c r="I11" s="7"/>
      <c r="J11" s="4"/>
      <c r="K11" s="1"/>
      <c r="L11" s="152" t="s">
        <v>4811</v>
      </c>
      <c r="M11" s="1"/>
      <c r="N11" s="1"/>
      <c r="O11" s="1"/>
      <c r="P11" s="1"/>
      <c r="Q11" s="1"/>
      <c r="R11" s="1"/>
      <c r="S11" s="1"/>
      <c r="T11" s="1"/>
      <c r="U11" s="1"/>
      <c r="V11" s="1"/>
      <c r="W11" s="1"/>
      <c r="X11" s="1"/>
      <c r="Y11" s="1"/>
      <c r="Z11" s="1"/>
    </row>
    <row r="12" spans="1:26" x14ac:dyDescent="0.35">
      <c r="A12" s="3"/>
      <c r="B12" s="5"/>
      <c r="C12" s="208"/>
      <c r="D12" s="181"/>
      <c r="E12" s="181"/>
      <c r="F12" s="181"/>
      <c r="G12" s="181"/>
      <c r="H12" s="181"/>
      <c r="I12" s="7"/>
      <c r="J12" s="4"/>
      <c r="K12" s="1"/>
      <c r="L12" s="155" t="s">
        <v>5023</v>
      </c>
      <c r="M12" s="1"/>
      <c r="N12" s="1"/>
      <c r="O12" s="1"/>
      <c r="P12" s="1"/>
      <c r="Q12" s="1"/>
      <c r="R12" s="1"/>
      <c r="S12" s="1"/>
      <c r="T12" s="1"/>
      <c r="U12" s="1"/>
      <c r="V12" s="1"/>
      <c r="W12" s="1"/>
      <c r="X12" s="1"/>
      <c r="Y12" s="1"/>
      <c r="Z12" s="1"/>
    </row>
    <row r="13" spans="1:26" x14ac:dyDescent="0.35">
      <c r="A13" s="3"/>
      <c r="B13" s="5"/>
      <c r="C13" s="208"/>
      <c r="D13" s="181"/>
      <c r="E13" s="181"/>
      <c r="F13" s="181"/>
      <c r="G13" s="181"/>
      <c r="H13" s="181"/>
      <c r="I13" s="7"/>
      <c r="J13" s="4"/>
      <c r="K13" s="1"/>
      <c r="L13" s="152" t="s">
        <v>4866</v>
      </c>
      <c r="M13" s="1"/>
      <c r="N13" s="1"/>
      <c r="O13" s="1"/>
      <c r="P13" s="1"/>
      <c r="Q13" s="1"/>
      <c r="R13" s="1"/>
      <c r="S13" s="1"/>
      <c r="T13" s="1"/>
      <c r="U13" s="1"/>
      <c r="V13" s="1"/>
      <c r="W13" s="1"/>
      <c r="X13" s="1"/>
      <c r="Y13" s="1"/>
      <c r="Z13" s="1"/>
    </row>
    <row r="14" spans="1:26" x14ac:dyDescent="0.35">
      <c r="A14" s="3"/>
      <c r="B14" s="5"/>
      <c r="C14" s="208"/>
      <c r="D14" s="181"/>
      <c r="E14" s="181"/>
      <c r="F14" s="181"/>
      <c r="G14" s="181"/>
      <c r="H14" s="181"/>
      <c r="I14" s="7"/>
      <c r="J14" s="4"/>
      <c r="K14" s="1"/>
      <c r="L14" s="152" t="s">
        <v>4871</v>
      </c>
      <c r="M14" s="1"/>
      <c r="N14" s="1"/>
      <c r="O14" s="1"/>
      <c r="P14" s="1"/>
      <c r="Q14" s="1"/>
      <c r="R14" s="1"/>
      <c r="S14" s="1"/>
      <c r="T14" s="1"/>
      <c r="U14" s="1"/>
      <c r="V14" s="1"/>
      <c r="W14" s="1"/>
      <c r="X14" s="1"/>
      <c r="Y14" s="1"/>
      <c r="Z14" s="1"/>
    </row>
    <row r="15" spans="1:26" x14ac:dyDescent="0.35">
      <c r="A15" s="3"/>
      <c r="B15" s="5"/>
      <c r="C15" s="208"/>
      <c r="D15" s="181"/>
      <c r="E15" s="181"/>
      <c r="F15" s="181"/>
      <c r="G15" s="181"/>
      <c r="H15" s="181"/>
      <c r="I15" s="7"/>
      <c r="J15" s="4"/>
      <c r="K15" s="1"/>
      <c r="L15" s="152" t="s">
        <v>5033</v>
      </c>
      <c r="M15" s="1"/>
      <c r="N15" s="1"/>
      <c r="O15" s="1"/>
      <c r="P15" s="1"/>
      <c r="Q15" s="1"/>
      <c r="R15" s="1"/>
      <c r="S15" s="1"/>
      <c r="T15" s="1"/>
      <c r="U15" s="1"/>
      <c r="V15" s="1"/>
      <c r="W15" s="1"/>
      <c r="X15" s="1"/>
      <c r="Y15" s="1"/>
      <c r="Z15" s="1"/>
    </row>
    <row r="16" spans="1:26" x14ac:dyDescent="0.35">
      <c r="A16" s="3"/>
      <c r="B16" s="5"/>
      <c r="C16" s="208"/>
      <c r="D16" s="181"/>
      <c r="E16" s="181"/>
      <c r="F16" s="181"/>
      <c r="G16" s="181"/>
      <c r="H16" s="181"/>
      <c r="I16" s="7"/>
      <c r="J16" s="4"/>
      <c r="K16" s="1"/>
      <c r="L16" s="152" t="s">
        <v>5034</v>
      </c>
      <c r="M16" s="1"/>
      <c r="N16" s="1"/>
      <c r="O16" s="1"/>
      <c r="P16" s="1"/>
      <c r="Q16" s="1"/>
      <c r="R16" s="1"/>
      <c r="S16" s="1"/>
      <c r="T16" s="1"/>
      <c r="U16" s="1"/>
      <c r="V16" s="1"/>
      <c r="W16" s="1"/>
      <c r="X16" s="1"/>
      <c r="Y16" s="1"/>
      <c r="Z16" s="1"/>
    </row>
    <row r="17" spans="1:26" ht="15" thickBot="1" x14ac:dyDescent="0.4">
      <c r="A17" s="3"/>
      <c r="B17" s="5"/>
      <c r="C17" s="208"/>
      <c r="D17" s="181"/>
      <c r="E17" s="181"/>
      <c r="F17" s="181"/>
      <c r="G17" s="181"/>
      <c r="H17" s="181"/>
      <c r="I17" s="7"/>
      <c r="J17" s="4"/>
      <c r="K17" s="1"/>
      <c r="L17" s="153" t="s">
        <v>4907</v>
      </c>
      <c r="M17" s="1"/>
      <c r="N17" s="1"/>
      <c r="O17" s="1"/>
      <c r="P17" s="1"/>
      <c r="Q17" s="1"/>
      <c r="R17" s="1"/>
      <c r="S17" s="1"/>
      <c r="T17" s="1"/>
      <c r="U17" s="1"/>
      <c r="V17" s="1"/>
      <c r="W17" s="1"/>
      <c r="X17" s="1"/>
      <c r="Y17" s="1"/>
      <c r="Z17" s="1"/>
    </row>
    <row r="18" spans="1:26" ht="15" thickBot="1" x14ac:dyDescent="0.4">
      <c r="A18" s="3"/>
      <c r="B18" s="5"/>
      <c r="C18" s="6"/>
      <c r="D18" s="6"/>
      <c r="E18" s="6"/>
      <c r="F18" s="6"/>
      <c r="G18" s="6"/>
      <c r="H18" s="6"/>
      <c r="I18" s="7"/>
      <c r="J18" s="4"/>
      <c r="K18" s="1"/>
      <c r="L18" s="1"/>
      <c r="M18" s="1"/>
      <c r="N18" s="1"/>
      <c r="O18" s="1"/>
      <c r="P18" s="1"/>
      <c r="Q18" s="1"/>
      <c r="R18" s="1"/>
      <c r="S18" s="1"/>
      <c r="T18" s="1"/>
      <c r="U18" s="1"/>
      <c r="V18" s="1"/>
      <c r="W18" s="1"/>
      <c r="X18" s="1"/>
      <c r="Y18" s="1"/>
      <c r="Z18" s="1"/>
    </row>
    <row r="19" spans="1:26" x14ac:dyDescent="0.35">
      <c r="A19" s="3"/>
      <c r="B19" s="5"/>
      <c r="C19" s="17" t="s">
        <v>4842</v>
      </c>
      <c r="D19" s="192" t="s">
        <v>1007</v>
      </c>
      <c r="E19" s="193"/>
      <c r="F19" s="193"/>
      <c r="G19" s="193"/>
      <c r="H19" s="193"/>
      <c r="I19" s="7"/>
      <c r="J19" s="4"/>
      <c r="K19" s="1"/>
      <c r="L19" s="12" t="s">
        <v>5024</v>
      </c>
      <c r="M19" s="1"/>
      <c r="N19" s="1"/>
      <c r="O19" s="1"/>
      <c r="P19" s="1"/>
      <c r="Q19" s="1"/>
      <c r="R19" s="1"/>
      <c r="S19" s="1"/>
      <c r="T19" s="1"/>
      <c r="U19" s="1"/>
      <c r="V19" s="1"/>
      <c r="W19" s="1"/>
      <c r="X19" s="1"/>
      <c r="Y19" s="1"/>
      <c r="Z19" s="1"/>
    </row>
    <row r="20" spans="1:26" x14ac:dyDescent="0.35">
      <c r="A20" s="3"/>
      <c r="B20" s="5"/>
      <c r="C20" s="17" t="s">
        <v>4843</v>
      </c>
      <c r="D20" s="192" t="s">
        <v>1007</v>
      </c>
      <c r="E20" s="193"/>
      <c r="F20" s="193"/>
      <c r="G20" s="193"/>
      <c r="H20" s="193"/>
      <c r="I20" s="7"/>
      <c r="J20" s="4"/>
      <c r="K20" s="1"/>
      <c r="L20" s="152" t="s">
        <v>5025</v>
      </c>
      <c r="M20" s="1"/>
      <c r="N20" s="1"/>
      <c r="O20" s="1"/>
      <c r="P20" s="1"/>
      <c r="Q20" s="1"/>
      <c r="R20" s="1"/>
      <c r="S20" s="1"/>
      <c r="T20" s="1"/>
      <c r="U20" s="1"/>
      <c r="V20" s="1"/>
      <c r="W20" s="1"/>
      <c r="X20" s="1"/>
      <c r="Y20" s="1"/>
      <c r="Z20" s="1"/>
    </row>
    <row r="21" spans="1:26" ht="14.5" customHeight="1" x14ac:dyDescent="0.35">
      <c r="A21" s="3"/>
      <c r="B21" s="5"/>
      <c r="C21" s="194" t="s">
        <v>4844</v>
      </c>
      <c r="D21" s="181" t="s">
        <v>1007</v>
      </c>
      <c r="E21" s="181"/>
      <c r="F21" s="181"/>
      <c r="G21" s="181"/>
      <c r="H21" s="181"/>
      <c r="I21" s="7"/>
      <c r="J21" s="4"/>
      <c r="K21" s="1"/>
      <c r="L21" s="152" t="s">
        <v>5026</v>
      </c>
      <c r="M21" s="1"/>
      <c r="N21" s="1"/>
      <c r="O21" s="1"/>
      <c r="P21" s="1"/>
      <c r="Q21" s="1"/>
      <c r="R21" s="1"/>
      <c r="S21" s="1"/>
      <c r="T21" s="1"/>
      <c r="U21" s="1"/>
      <c r="V21" s="1"/>
      <c r="W21" s="1"/>
      <c r="X21" s="1"/>
      <c r="Y21" s="1"/>
      <c r="Z21" s="1"/>
    </row>
    <row r="22" spans="1:26" x14ac:dyDescent="0.35">
      <c r="A22" s="3"/>
      <c r="B22" s="5"/>
      <c r="C22" s="197"/>
      <c r="D22" s="181"/>
      <c r="E22" s="181"/>
      <c r="F22" s="181"/>
      <c r="G22" s="181"/>
      <c r="H22" s="181"/>
      <c r="I22" s="7"/>
      <c r="J22" s="4"/>
      <c r="K22" s="1"/>
      <c r="L22" s="152" t="s">
        <v>5027</v>
      </c>
      <c r="M22" s="1"/>
      <c r="N22" s="1"/>
      <c r="O22" s="1"/>
      <c r="P22" s="1"/>
      <c r="Q22" s="1"/>
      <c r="R22" s="1"/>
      <c r="S22" s="1"/>
      <c r="T22" s="1"/>
      <c r="U22" s="1"/>
      <c r="V22" s="1"/>
      <c r="W22" s="1"/>
      <c r="X22" s="1"/>
      <c r="Y22" s="1"/>
      <c r="Z22" s="1"/>
    </row>
    <row r="23" spans="1:26" x14ac:dyDescent="0.35">
      <c r="A23" s="3"/>
      <c r="B23" s="5"/>
      <c r="C23" s="13" t="s">
        <v>4845</v>
      </c>
      <c r="D23" s="177" t="s">
        <v>4678</v>
      </c>
      <c r="E23" s="177"/>
      <c r="F23" s="177"/>
      <c r="G23" s="177"/>
      <c r="H23" s="177"/>
      <c r="I23" s="7"/>
      <c r="J23" s="4"/>
      <c r="K23" s="1"/>
      <c r="L23" s="152" t="s">
        <v>5028</v>
      </c>
      <c r="M23" s="1"/>
      <c r="N23" s="1"/>
      <c r="O23" s="1"/>
      <c r="P23" s="1"/>
      <c r="Q23" s="1"/>
      <c r="R23" s="1"/>
      <c r="S23" s="1"/>
      <c r="T23" s="1"/>
      <c r="U23" s="1"/>
      <c r="V23" s="1"/>
      <c r="W23" s="1"/>
      <c r="X23" s="1"/>
      <c r="Y23" s="1"/>
      <c r="Z23" s="1"/>
    </row>
    <row r="24" spans="1:26" ht="14.5" customHeight="1" x14ac:dyDescent="0.35">
      <c r="A24" s="3"/>
      <c r="B24" s="5"/>
      <c r="C24" s="189" t="s">
        <v>4846</v>
      </c>
      <c r="D24" s="181" t="s">
        <v>1007</v>
      </c>
      <c r="E24" s="181"/>
      <c r="F24" s="181"/>
      <c r="G24" s="181"/>
      <c r="H24" s="181"/>
      <c r="I24" s="7"/>
      <c r="J24" s="4"/>
      <c r="K24" s="1"/>
      <c r="L24" s="152" t="s">
        <v>5029</v>
      </c>
      <c r="M24" s="1"/>
      <c r="N24" s="1"/>
      <c r="O24" s="1"/>
      <c r="P24" s="1"/>
      <c r="Q24" s="1"/>
      <c r="R24" s="1"/>
      <c r="S24" s="1"/>
      <c r="T24" s="1"/>
      <c r="U24" s="1"/>
      <c r="V24" s="1"/>
      <c r="W24" s="1"/>
      <c r="X24" s="1"/>
      <c r="Y24" s="1"/>
      <c r="Z24" s="1"/>
    </row>
    <row r="25" spans="1:26" x14ac:dyDescent="0.35">
      <c r="A25" s="3"/>
      <c r="B25" s="5"/>
      <c r="C25" s="189"/>
      <c r="D25" s="181"/>
      <c r="E25" s="181"/>
      <c r="F25" s="181"/>
      <c r="G25" s="181"/>
      <c r="H25" s="181"/>
      <c r="I25" s="7"/>
      <c r="J25" s="4"/>
      <c r="K25" s="1"/>
      <c r="L25" s="152" t="s">
        <v>5030</v>
      </c>
      <c r="M25" s="1"/>
      <c r="N25" s="1"/>
      <c r="O25" s="1"/>
      <c r="P25" s="1"/>
      <c r="Q25" s="1"/>
      <c r="R25" s="1"/>
      <c r="S25" s="1"/>
      <c r="T25" s="1"/>
      <c r="U25" s="1"/>
      <c r="V25" s="1"/>
      <c r="W25" s="1"/>
      <c r="X25" s="1"/>
      <c r="Y25" s="1"/>
      <c r="Z25" s="1"/>
    </row>
    <row r="26" spans="1:26" x14ac:dyDescent="0.35">
      <c r="A26" s="3"/>
      <c r="B26" s="5"/>
      <c r="C26" s="13" t="s">
        <v>4847</v>
      </c>
      <c r="D26" s="177" t="s">
        <v>4678</v>
      </c>
      <c r="E26" s="177"/>
      <c r="F26" s="177"/>
      <c r="G26" s="177"/>
      <c r="H26" s="177"/>
      <c r="I26" s="7"/>
      <c r="J26" s="4"/>
      <c r="K26" s="1"/>
      <c r="L26" s="152" t="s">
        <v>5031</v>
      </c>
      <c r="M26" s="1"/>
      <c r="N26" s="1"/>
      <c r="O26" s="1"/>
      <c r="P26" s="1"/>
      <c r="Q26" s="1"/>
      <c r="R26" s="1"/>
      <c r="S26" s="1"/>
      <c r="T26" s="1"/>
      <c r="U26" s="1"/>
      <c r="V26" s="1"/>
      <c r="W26" s="1"/>
      <c r="X26" s="1"/>
      <c r="Y26" s="1"/>
      <c r="Z26" s="1"/>
    </row>
    <row r="27" spans="1:26" ht="15" customHeight="1" thickBot="1" x14ac:dyDescent="0.4">
      <c r="A27" s="3"/>
      <c r="B27" s="5"/>
      <c r="C27" s="189" t="s">
        <v>4848</v>
      </c>
      <c r="D27" s="190" t="s">
        <v>4678</v>
      </c>
      <c r="E27" s="190"/>
      <c r="F27" s="190"/>
      <c r="G27" s="190"/>
      <c r="H27" s="190"/>
      <c r="I27" s="7"/>
      <c r="J27" s="4"/>
      <c r="K27" s="1"/>
      <c r="L27" s="153" t="s">
        <v>5032</v>
      </c>
      <c r="M27" s="1"/>
      <c r="N27" s="1"/>
      <c r="O27" s="1"/>
      <c r="P27" s="1"/>
      <c r="Q27" s="1"/>
      <c r="R27" s="1"/>
      <c r="S27" s="1"/>
      <c r="T27" s="1"/>
      <c r="U27" s="1"/>
      <c r="V27" s="1"/>
      <c r="W27" s="1"/>
      <c r="X27" s="1"/>
      <c r="Y27" s="1"/>
      <c r="Z27" s="1"/>
    </row>
    <row r="28" spans="1:26" x14ac:dyDescent="0.35">
      <c r="A28" s="3"/>
      <c r="B28" s="5"/>
      <c r="C28" s="189"/>
      <c r="D28" s="190"/>
      <c r="E28" s="190"/>
      <c r="F28" s="190"/>
      <c r="G28" s="190"/>
      <c r="H28" s="190"/>
      <c r="I28" s="7"/>
      <c r="J28" s="4"/>
      <c r="K28" s="1"/>
      <c r="L28" s="1"/>
      <c r="M28" s="1"/>
      <c r="N28" s="1"/>
      <c r="O28" s="1"/>
      <c r="P28" s="1"/>
      <c r="Q28" s="1"/>
      <c r="R28" s="1"/>
      <c r="S28" s="1"/>
      <c r="T28" s="1"/>
      <c r="U28" s="1"/>
      <c r="V28" s="1"/>
      <c r="W28" s="1"/>
      <c r="X28" s="1"/>
      <c r="Y28" s="1"/>
      <c r="Z28" s="1"/>
    </row>
    <row r="29" spans="1:26" x14ac:dyDescent="0.35">
      <c r="A29" s="3"/>
      <c r="B29" s="5"/>
      <c r="C29" s="17" t="s">
        <v>4849</v>
      </c>
      <c r="D29" s="192" t="s">
        <v>1007</v>
      </c>
      <c r="E29" s="193"/>
      <c r="F29" s="193"/>
      <c r="G29" s="193"/>
      <c r="H29" s="193"/>
      <c r="I29" s="7"/>
      <c r="J29" s="4"/>
      <c r="K29" s="1"/>
      <c r="L29" s="1"/>
      <c r="M29" s="1"/>
      <c r="N29" s="1"/>
      <c r="O29" s="1"/>
      <c r="P29" s="1"/>
      <c r="Q29" s="1"/>
      <c r="R29" s="1"/>
      <c r="S29" s="1"/>
      <c r="T29" s="1"/>
      <c r="U29" s="1"/>
      <c r="V29" s="1"/>
      <c r="W29" s="1"/>
      <c r="X29" s="1"/>
      <c r="Y29" s="1"/>
      <c r="Z29" s="1"/>
    </row>
    <row r="30" spans="1:26" x14ac:dyDescent="0.35">
      <c r="A30" s="3"/>
      <c r="B30" s="5"/>
      <c r="C30" s="17" t="s">
        <v>4850</v>
      </c>
      <c r="D30" s="192" t="s">
        <v>1007</v>
      </c>
      <c r="E30" s="193"/>
      <c r="F30" s="193"/>
      <c r="G30" s="193"/>
      <c r="H30" s="193"/>
      <c r="I30" s="7"/>
      <c r="J30" s="4"/>
      <c r="K30" s="1"/>
      <c r="L30" s="1"/>
      <c r="M30" s="1"/>
      <c r="N30" s="1"/>
      <c r="O30" s="1"/>
      <c r="P30" s="1"/>
      <c r="Q30" s="1"/>
      <c r="R30" s="1"/>
      <c r="S30" s="1"/>
      <c r="T30" s="1"/>
      <c r="U30" s="1"/>
      <c r="V30" s="1"/>
      <c r="W30" s="1"/>
      <c r="X30" s="1"/>
      <c r="Y30" s="1"/>
      <c r="Z30" s="1"/>
    </row>
    <row r="31" spans="1:26" x14ac:dyDescent="0.35">
      <c r="A31" s="3"/>
      <c r="B31" s="5"/>
      <c r="C31" s="13" t="s">
        <v>4851</v>
      </c>
      <c r="D31" s="177" t="s">
        <v>4678</v>
      </c>
      <c r="E31" s="177"/>
      <c r="F31" s="177"/>
      <c r="G31" s="177"/>
      <c r="H31" s="177"/>
      <c r="I31" s="7"/>
      <c r="J31" s="4"/>
      <c r="K31" s="1"/>
      <c r="L31" s="1"/>
      <c r="M31" s="1"/>
      <c r="N31" s="1"/>
      <c r="O31" s="1"/>
      <c r="P31" s="1"/>
      <c r="Q31" s="1"/>
      <c r="R31" s="1"/>
      <c r="S31" s="1"/>
      <c r="T31" s="1"/>
      <c r="U31" s="1"/>
      <c r="V31" s="1"/>
      <c r="W31" s="1"/>
      <c r="X31" s="1"/>
      <c r="Y31" s="1"/>
      <c r="Z31" s="1"/>
    </row>
    <row r="32" spans="1:26" x14ac:dyDescent="0.35">
      <c r="A32" s="3"/>
      <c r="B32" s="5"/>
      <c r="C32" s="6"/>
      <c r="D32" s="6"/>
      <c r="E32" s="6"/>
      <c r="F32" s="6"/>
      <c r="G32" s="6"/>
      <c r="H32" s="6"/>
      <c r="I32" s="7"/>
      <c r="J32" s="4"/>
      <c r="K32" s="1"/>
      <c r="L32" s="1"/>
      <c r="M32" s="1"/>
      <c r="N32" s="1"/>
      <c r="O32" s="1"/>
      <c r="P32" s="1"/>
      <c r="Q32" s="1"/>
      <c r="R32" s="1"/>
      <c r="S32" s="1"/>
      <c r="T32" s="1"/>
      <c r="U32" s="1"/>
      <c r="V32" s="1"/>
      <c r="W32" s="1"/>
      <c r="X32" s="1"/>
      <c r="Y32" s="1"/>
      <c r="Z32" s="1"/>
    </row>
    <row r="33" spans="1:26" x14ac:dyDescent="0.35">
      <c r="A33" s="3"/>
      <c r="B33" s="5"/>
      <c r="C33" s="34" t="s">
        <v>4852</v>
      </c>
      <c r="D33" s="6"/>
      <c r="E33" s="6"/>
      <c r="F33" s="6"/>
      <c r="G33" s="6"/>
      <c r="H33" s="6"/>
      <c r="I33" s="7"/>
      <c r="J33" s="4"/>
      <c r="K33" s="1"/>
      <c r="L33" s="1"/>
      <c r="M33" s="1"/>
      <c r="N33" s="1"/>
      <c r="O33" s="1"/>
      <c r="P33" s="1"/>
      <c r="Q33" s="1"/>
      <c r="R33" s="1"/>
      <c r="S33" s="1"/>
      <c r="T33" s="1"/>
      <c r="U33" s="1"/>
      <c r="V33" s="1"/>
      <c r="W33" s="1"/>
      <c r="X33" s="1"/>
      <c r="Y33" s="1"/>
      <c r="Z33" s="1"/>
    </row>
    <row r="34" spans="1:26" x14ac:dyDescent="0.35">
      <c r="A34" s="3"/>
      <c r="B34" s="5"/>
      <c r="C34" s="13" t="s">
        <v>4853</v>
      </c>
      <c r="D34" s="192" t="s">
        <v>1007</v>
      </c>
      <c r="E34" s="193"/>
      <c r="F34" s="193"/>
      <c r="G34" s="193"/>
      <c r="H34" s="193"/>
      <c r="I34" s="7"/>
      <c r="J34" s="4"/>
      <c r="K34" s="1"/>
      <c r="L34" s="1"/>
      <c r="M34" s="1"/>
      <c r="N34" s="1"/>
      <c r="O34" s="1"/>
      <c r="P34" s="1"/>
      <c r="Q34" s="1"/>
      <c r="R34" s="1"/>
      <c r="S34" s="1"/>
      <c r="T34" s="1"/>
      <c r="U34" s="1"/>
      <c r="V34" s="1"/>
      <c r="W34" s="1"/>
      <c r="X34" s="1"/>
      <c r="Y34" s="1"/>
      <c r="Z34" s="1"/>
    </row>
    <row r="35" spans="1:26" x14ac:dyDescent="0.35">
      <c r="A35" s="3"/>
      <c r="B35" s="5"/>
      <c r="C35" s="13" t="s">
        <v>4854</v>
      </c>
      <c r="D35" s="192" t="s">
        <v>1007</v>
      </c>
      <c r="E35" s="193"/>
      <c r="F35" s="193"/>
      <c r="G35" s="193"/>
      <c r="H35" s="193"/>
      <c r="I35" s="7"/>
      <c r="J35" s="4"/>
      <c r="K35" s="1"/>
      <c r="L35" s="1"/>
      <c r="M35" s="1"/>
      <c r="N35" s="1"/>
      <c r="O35" s="1"/>
      <c r="P35" s="1"/>
      <c r="Q35" s="1"/>
      <c r="R35" s="1"/>
      <c r="S35" s="1"/>
      <c r="T35" s="1"/>
      <c r="U35" s="1"/>
      <c r="V35" s="1"/>
      <c r="W35" s="1"/>
      <c r="X35" s="1"/>
      <c r="Y35" s="1"/>
      <c r="Z35" s="1"/>
    </row>
    <row r="36" spans="1:26" x14ac:dyDescent="0.35">
      <c r="A36" s="3"/>
      <c r="B36" s="5"/>
      <c r="C36" s="13" t="s">
        <v>4855</v>
      </c>
      <c r="D36" s="192" t="s">
        <v>1007</v>
      </c>
      <c r="E36" s="193"/>
      <c r="F36" s="193"/>
      <c r="G36" s="193"/>
      <c r="H36" s="193"/>
      <c r="I36" s="7"/>
      <c r="J36" s="4"/>
      <c r="K36" s="1"/>
      <c r="L36" s="1"/>
      <c r="M36" s="1"/>
      <c r="N36" s="1"/>
      <c r="O36" s="1"/>
      <c r="P36" s="1"/>
      <c r="Q36" s="1"/>
      <c r="R36" s="1"/>
      <c r="S36" s="1"/>
      <c r="T36" s="1"/>
      <c r="U36" s="1"/>
      <c r="V36" s="1"/>
      <c r="W36" s="1"/>
      <c r="X36" s="1"/>
      <c r="Y36" s="1"/>
      <c r="Z36" s="1"/>
    </row>
    <row r="37" spans="1:26" x14ac:dyDescent="0.35">
      <c r="A37" s="3"/>
      <c r="B37" s="5"/>
      <c r="C37" s="13" t="s">
        <v>4856</v>
      </c>
      <c r="D37" s="192" t="s">
        <v>1007</v>
      </c>
      <c r="E37" s="193"/>
      <c r="F37" s="193"/>
      <c r="G37" s="193"/>
      <c r="H37" s="193"/>
      <c r="I37" s="7"/>
      <c r="J37" s="4"/>
      <c r="K37" s="1"/>
      <c r="L37" s="1"/>
      <c r="M37" s="1"/>
      <c r="N37" s="1"/>
      <c r="O37" s="1"/>
      <c r="P37" s="1"/>
      <c r="Q37" s="1"/>
      <c r="R37" s="1"/>
      <c r="S37" s="1"/>
      <c r="T37" s="1"/>
      <c r="U37" s="1"/>
      <c r="V37" s="1"/>
      <c r="W37" s="1"/>
      <c r="X37" s="1"/>
      <c r="Y37" s="1"/>
      <c r="Z37" s="1"/>
    </row>
    <row r="38" spans="1:26" x14ac:dyDescent="0.35">
      <c r="A38" s="3"/>
      <c r="B38" s="5"/>
      <c r="C38" s="13" t="s">
        <v>4857</v>
      </c>
      <c r="D38" s="192" t="s">
        <v>1007</v>
      </c>
      <c r="E38" s="193"/>
      <c r="F38" s="193"/>
      <c r="G38" s="193"/>
      <c r="H38" s="193"/>
      <c r="I38" s="7"/>
      <c r="J38" s="4"/>
      <c r="K38" s="1"/>
      <c r="L38" s="1"/>
      <c r="M38" s="1"/>
      <c r="N38" s="1"/>
      <c r="O38" s="1"/>
      <c r="P38" s="1"/>
      <c r="Q38" s="1"/>
      <c r="R38" s="1"/>
      <c r="S38" s="1"/>
      <c r="T38" s="1"/>
      <c r="U38" s="1"/>
      <c r="V38" s="1"/>
      <c r="W38" s="1"/>
      <c r="X38" s="1"/>
      <c r="Y38" s="1"/>
      <c r="Z38" s="1"/>
    </row>
    <row r="39" spans="1:26" x14ac:dyDescent="0.35">
      <c r="A39" s="3"/>
      <c r="B39" s="5"/>
      <c r="C39" s="13" t="s">
        <v>5069</v>
      </c>
      <c r="D39" s="177" t="s">
        <v>4678</v>
      </c>
      <c r="E39" s="177"/>
      <c r="F39" s="177"/>
      <c r="G39" s="177"/>
      <c r="H39" s="177"/>
      <c r="I39" s="7"/>
      <c r="J39" s="4"/>
      <c r="K39" s="1"/>
      <c r="L39" s="1"/>
      <c r="M39" s="1"/>
      <c r="N39" s="1"/>
      <c r="O39" s="1"/>
      <c r="P39" s="1"/>
      <c r="Q39" s="1"/>
      <c r="R39" s="1"/>
      <c r="S39" s="1"/>
      <c r="T39" s="1"/>
      <c r="U39" s="1"/>
      <c r="V39" s="1"/>
      <c r="W39" s="1"/>
      <c r="X39" s="1"/>
      <c r="Y39" s="1"/>
      <c r="Z39" s="1"/>
    </row>
    <row r="40" spans="1:26" x14ac:dyDescent="0.35">
      <c r="A40" s="3"/>
      <c r="B40" s="5"/>
      <c r="C40" s="6"/>
      <c r="D40" s="6"/>
      <c r="E40" s="6"/>
      <c r="F40" s="6"/>
      <c r="G40" s="6"/>
      <c r="H40" s="6"/>
      <c r="I40" s="7"/>
      <c r="J40" s="4"/>
      <c r="K40" s="1"/>
      <c r="L40" s="1"/>
      <c r="M40" s="1"/>
      <c r="N40" s="1"/>
      <c r="O40" s="1"/>
      <c r="P40" s="1"/>
      <c r="Q40" s="1"/>
      <c r="R40" s="1"/>
      <c r="S40" s="1"/>
      <c r="T40" s="1"/>
      <c r="U40" s="1"/>
      <c r="V40" s="1"/>
      <c r="W40" s="1"/>
      <c r="X40" s="1"/>
      <c r="Y40" s="1"/>
      <c r="Z40" s="1"/>
    </row>
    <row r="41" spans="1:26" ht="14.5" customHeight="1" x14ac:dyDescent="0.35">
      <c r="A41" s="3"/>
      <c r="B41" s="5"/>
      <c r="C41" s="211" t="s">
        <v>4858</v>
      </c>
      <c r="D41" s="181" t="s">
        <v>1007</v>
      </c>
      <c r="E41" s="181"/>
      <c r="F41" s="181"/>
      <c r="G41" s="181"/>
      <c r="H41" s="181"/>
      <c r="I41" s="7"/>
      <c r="J41" s="4"/>
      <c r="K41" s="1"/>
      <c r="L41" s="1"/>
      <c r="M41" s="1"/>
      <c r="N41" s="1"/>
      <c r="O41" s="1"/>
      <c r="P41" s="1"/>
      <c r="Q41" s="1"/>
      <c r="R41" s="1"/>
      <c r="S41" s="1"/>
      <c r="T41" s="1"/>
      <c r="U41" s="1"/>
      <c r="V41" s="1"/>
      <c r="W41" s="1"/>
      <c r="X41" s="1"/>
      <c r="Y41" s="1"/>
      <c r="Z41" s="1"/>
    </row>
    <row r="42" spans="1:26" x14ac:dyDescent="0.35">
      <c r="A42" s="3"/>
      <c r="B42" s="5"/>
      <c r="C42" s="211"/>
      <c r="D42" s="181"/>
      <c r="E42" s="181"/>
      <c r="F42" s="181"/>
      <c r="G42" s="181"/>
      <c r="H42" s="181"/>
      <c r="I42" s="7"/>
      <c r="J42" s="4"/>
      <c r="K42" s="1"/>
      <c r="L42" s="1"/>
      <c r="M42" s="1"/>
      <c r="N42" s="1"/>
      <c r="O42" s="1"/>
      <c r="P42" s="1"/>
      <c r="Q42" s="1"/>
      <c r="R42" s="1"/>
      <c r="S42" s="1"/>
      <c r="T42" s="1"/>
      <c r="U42" s="1"/>
      <c r="V42" s="1"/>
      <c r="W42" s="1"/>
      <c r="X42" s="1"/>
      <c r="Y42" s="1"/>
      <c r="Z42" s="1"/>
    </row>
    <row r="43" spans="1:26" ht="14.5" customHeight="1" x14ac:dyDescent="0.35">
      <c r="A43" s="3"/>
      <c r="B43" s="5"/>
      <c r="C43" s="194" t="s">
        <v>4859</v>
      </c>
      <c r="D43" s="183" t="s">
        <v>1007</v>
      </c>
      <c r="E43" s="184"/>
      <c r="F43" s="184"/>
      <c r="G43" s="184"/>
      <c r="H43" s="185"/>
      <c r="I43" s="7"/>
      <c r="J43" s="4"/>
      <c r="K43" s="1"/>
      <c r="L43" s="1"/>
      <c r="M43" s="1"/>
      <c r="N43" s="1"/>
      <c r="O43" s="1"/>
      <c r="P43" s="1"/>
      <c r="Q43" s="1"/>
      <c r="R43" s="1"/>
      <c r="S43" s="1"/>
      <c r="T43" s="1"/>
      <c r="U43" s="1"/>
      <c r="V43" s="1"/>
      <c r="W43" s="1"/>
      <c r="X43" s="1"/>
      <c r="Y43" s="1"/>
      <c r="Z43" s="1"/>
    </row>
    <row r="44" spans="1:26" x14ac:dyDescent="0.35">
      <c r="A44" s="3"/>
      <c r="B44" s="5"/>
      <c r="C44" s="212"/>
      <c r="D44" s="233"/>
      <c r="E44" s="234"/>
      <c r="F44" s="234"/>
      <c r="G44" s="234"/>
      <c r="H44" s="235"/>
      <c r="I44" s="7"/>
      <c r="J44" s="4"/>
      <c r="K44" s="1"/>
      <c r="L44" s="1"/>
      <c r="M44" s="1"/>
      <c r="N44" s="1"/>
      <c r="O44" s="1"/>
      <c r="P44" s="1"/>
      <c r="Q44" s="1"/>
      <c r="R44" s="1"/>
      <c r="S44" s="1"/>
      <c r="T44" s="1"/>
      <c r="U44" s="1"/>
      <c r="V44" s="1"/>
      <c r="W44" s="1"/>
      <c r="X44" s="1"/>
      <c r="Y44" s="1"/>
      <c r="Z44" s="1"/>
    </row>
    <row r="45" spans="1:26" x14ac:dyDescent="0.35">
      <c r="A45" s="3"/>
      <c r="B45" s="5"/>
      <c r="C45" s="195"/>
      <c r="D45" s="186"/>
      <c r="E45" s="187"/>
      <c r="F45" s="187"/>
      <c r="G45" s="187"/>
      <c r="H45" s="188"/>
      <c r="I45" s="7"/>
      <c r="J45" s="4"/>
      <c r="K45" s="1"/>
      <c r="L45" s="1"/>
      <c r="M45" s="1"/>
      <c r="N45" s="1"/>
      <c r="O45" s="1"/>
      <c r="P45" s="1"/>
      <c r="Q45" s="1"/>
      <c r="R45" s="1"/>
      <c r="S45" s="1"/>
      <c r="T45" s="1"/>
      <c r="U45" s="1"/>
      <c r="V45" s="1"/>
      <c r="W45" s="1"/>
      <c r="X45" s="1"/>
      <c r="Y45" s="1"/>
      <c r="Z45" s="1"/>
    </row>
    <row r="46" spans="1:26" ht="14.5" customHeight="1" x14ac:dyDescent="0.35">
      <c r="A46" s="3"/>
      <c r="B46" s="5"/>
      <c r="C46" s="189" t="s">
        <v>4860</v>
      </c>
      <c r="D46" s="190" t="s">
        <v>4678</v>
      </c>
      <c r="E46" s="190"/>
      <c r="F46" s="190"/>
      <c r="G46" s="190"/>
      <c r="H46" s="190"/>
      <c r="I46" s="7"/>
      <c r="J46" s="4"/>
      <c r="K46" s="1"/>
      <c r="L46" s="1"/>
      <c r="M46" s="1"/>
      <c r="N46" s="1"/>
      <c r="O46" s="1"/>
      <c r="P46" s="1"/>
      <c r="Q46" s="1"/>
      <c r="R46" s="1"/>
      <c r="S46" s="1"/>
      <c r="T46" s="1"/>
      <c r="U46" s="1"/>
      <c r="V46" s="1"/>
      <c r="W46" s="1"/>
      <c r="X46" s="1"/>
      <c r="Y46" s="1"/>
      <c r="Z46" s="1"/>
    </row>
    <row r="47" spans="1:26" x14ac:dyDescent="0.35">
      <c r="A47" s="3"/>
      <c r="B47" s="5"/>
      <c r="C47" s="189"/>
      <c r="D47" s="190"/>
      <c r="E47" s="190"/>
      <c r="F47" s="190"/>
      <c r="G47" s="190"/>
      <c r="H47" s="190"/>
      <c r="I47" s="7"/>
      <c r="J47" s="4"/>
      <c r="K47" s="1"/>
      <c r="L47" s="1"/>
      <c r="M47" s="1"/>
      <c r="N47" s="1"/>
      <c r="O47" s="1"/>
      <c r="P47" s="1"/>
      <c r="Q47" s="1"/>
      <c r="R47" s="1"/>
      <c r="S47" s="1"/>
      <c r="T47" s="1"/>
      <c r="U47" s="1"/>
      <c r="V47" s="1"/>
      <c r="W47" s="1"/>
      <c r="X47" s="1"/>
      <c r="Y47" s="1"/>
      <c r="Z47" s="1"/>
    </row>
    <row r="48" spans="1:26" x14ac:dyDescent="0.35">
      <c r="A48" s="3"/>
      <c r="B48" s="5"/>
      <c r="D48" s="6"/>
      <c r="E48" s="6"/>
      <c r="F48" s="6"/>
      <c r="G48" s="6"/>
      <c r="H48" s="6"/>
      <c r="I48" s="7"/>
      <c r="J48" s="4"/>
      <c r="K48" s="1"/>
      <c r="L48" s="1"/>
      <c r="M48" s="1"/>
      <c r="N48" s="1"/>
      <c r="O48" s="1"/>
      <c r="P48" s="1"/>
      <c r="Q48" s="1"/>
      <c r="R48" s="1"/>
      <c r="S48" s="1"/>
      <c r="T48" s="1"/>
      <c r="U48" s="1"/>
      <c r="V48" s="1"/>
      <c r="W48" s="1"/>
      <c r="X48" s="1"/>
      <c r="Y48" s="1"/>
      <c r="Z48" s="1"/>
    </row>
    <row r="49" spans="1:26" x14ac:dyDescent="0.35">
      <c r="A49" s="3"/>
      <c r="B49" s="5"/>
      <c r="C49" s="34" t="s">
        <v>4861</v>
      </c>
      <c r="D49" s="6"/>
      <c r="E49" s="6"/>
      <c r="F49" s="6"/>
      <c r="G49" s="6"/>
      <c r="H49" s="6"/>
      <c r="I49" s="7"/>
      <c r="J49" s="4"/>
      <c r="K49" s="1"/>
      <c r="L49" s="1"/>
      <c r="M49" s="1"/>
      <c r="N49" s="1"/>
      <c r="O49" s="1"/>
      <c r="P49" s="1"/>
      <c r="Q49" s="1"/>
      <c r="R49" s="1"/>
      <c r="S49" s="1"/>
      <c r="T49" s="1"/>
      <c r="U49" s="1"/>
      <c r="V49" s="1"/>
      <c r="W49" s="1"/>
      <c r="X49" s="1"/>
      <c r="Y49" s="1"/>
      <c r="Z49" s="1"/>
    </row>
    <row r="50" spans="1:26" x14ac:dyDescent="0.35">
      <c r="A50" s="3"/>
      <c r="B50" s="5"/>
      <c r="C50" s="13" t="s">
        <v>4862</v>
      </c>
      <c r="D50" s="177" t="s">
        <v>4678</v>
      </c>
      <c r="E50" s="177"/>
      <c r="F50" s="177"/>
      <c r="G50" s="177"/>
      <c r="H50" s="177"/>
      <c r="I50" s="7"/>
      <c r="J50" s="4"/>
      <c r="K50" s="1"/>
      <c r="L50" s="1"/>
      <c r="M50" s="1"/>
      <c r="N50" s="1"/>
      <c r="O50" s="1"/>
      <c r="P50" s="1"/>
      <c r="Q50" s="1"/>
      <c r="R50" s="1"/>
      <c r="S50" s="1"/>
      <c r="T50" s="1"/>
      <c r="U50" s="1"/>
      <c r="V50" s="1"/>
      <c r="W50" s="1"/>
      <c r="X50" s="1"/>
      <c r="Y50" s="1"/>
      <c r="Z50" s="1"/>
    </row>
    <row r="51" spans="1:26" x14ac:dyDescent="0.35">
      <c r="A51" s="3"/>
      <c r="B51" s="5"/>
      <c r="C51" s="13" t="s">
        <v>4863</v>
      </c>
      <c r="D51" s="177" t="s">
        <v>4678</v>
      </c>
      <c r="E51" s="177"/>
      <c r="F51" s="177"/>
      <c r="G51" s="177"/>
      <c r="H51" s="177"/>
      <c r="I51" s="7"/>
      <c r="J51" s="4"/>
      <c r="K51" s="1"/>
      <c r="L51" s="1"/>
      <c r="M51" s="1"/>
      <c r="N51" s="1"/>
      <c r="O51" s="1"/>
      <c r="P51" s="1"/>
      <c r="Q51" s="1"/>
      <c r="R51" s="1"/>
      <c r="S51" s="1"/>
      <c r="T51" s="1"/>
      <c r="U51" s="1"/>
      <c r="V51" s="1"/>
      <c r="W51" s="1"/>
      <c r="X51" s="1"/>
      <c r="Y51" s="1"/>
      <c r="Z51" s="1"/>
    </row>
    <row r="52" spans="1:26" x14ac:dyDescent="0.35">
      <c r="A52" s="3"/>
      <c r="B52" s="5"/>
      <c r="C52" s="6"/>
      <c r="D52" s="6"/>
      <c r="E52" s="6"/>
      <c r="F52" s="6"/>
      <c r="G52" s="6"/>
      <c r="H52" s="6"/>
      <c r="I52" s="7"/>
      <c r="J52" s="4"/>
      <c r="K52" s="1"/>
      <c r="L52" s="1"/>
      <c r="M52" s="1"/>
      <c r="N52" s="1"/>
      <c r="O52" s="1"/>
      <c r="P52" s="1"/>
      <c r="Q52" s="1"/>
      <c r="R52" s="1"/>
      <c r="S52" s="1"/>
      <c r="T52" s="1"/>
      <c r="U52" s="1"/>
      <c r="V52" s="1"/>
      <c r="W52" s="1"/>
      <c r="X52" s="1"/>
      <c r="Y52" s="1"/>
      <c r="Z52" s="1"/>
    </row>
    <row r="53" spans="1:26" x14ac:dyDescent="0.35">
      <c r="A53" s="3"/>
      <c r="B53" s="5"/>
      <c r="C53" s="34" t="s">
        <v>4864</v>
      </c>
      <c r="D53" s="6"/>
      <c r="E53" s="6"/>
      <c r="F53" s="6"/>
      <c r="G53" s="6"/>
      <c r="H53" s="6"/>
      <c r="I53" s="7"/>
      <c r="J53" s="4"/>
      <c r="K53" s="1"/>
      <c r="L53" s="1"/>
      <c r="M53" s="1"/>
      <c r="N53" s="1"/>
      <c r="O53" s="1"/>
      <c r="P53" s="1"/>
      <c r="Q53" s="1"/>
      <c r="R53" s="1"/>
      <c r="S53" s="1"/>
      <c r="T53" s="1"/>
      <c r="U53" s="1"/>
      <c r="V53" s="1"/>
      <c r="W53" s="1"/>
      <c r="X53" s="1"/>
      <c r="Y53" s="1"/>
      <c r="Z53" s="1"/>
    </row>
    <row r="54" spans="1:26" x14ac:dyDescent="0.35">
      <c r="A54" s="3"/>
      <c r="B54" s="5"/>
      <c r="C54" s="13" t="s">
        <v>4853</v>
      </c>
      <c r="D54" s="192" t="s">
        <v>1007</v>
      </c>
      <c r="E54" s="193"/>
      <c r="F54" s="193"/>
      <c r="G54" s="193"/>
      <c r="H54" s="193"/>
      <c r="I54" s="7"/>
      <c r="J54" s="4"/>
      <c r="K54" s="1"/>
      <c r="L54" s="1"/>
      <c r="M54" s="1"/>
      <c r="N54" s="1"/>
      <c r="O54" s="1"/>
      <c r="P54" s="1"/>
      <c r="Q54" s="1"/>
      <c r="R54" s="1"/>
      <c r="S54" s="1"/>
      <c r="T54" s="1"/>
      <c r="U54" s="1"/>
      <c r="V54" s="1"/>
      <c r="W54" s="1"/>
      <c r="X54" s="1"/>
      <c r="Y54" s="1"/>
      <c r="Z54" s="1"/>
    </row>
    <row r="55" spans="1:26" x14ac:dyDescent="0.35">
      <c r="A55" s="3"/>
      <c r="B55" s="5"/>
      <c r="C55" s="13" t="s">
        <v>4854</v>
      </c>
      <c r="D55" s="192" t="s">
        <v>1007</v>
      </c>
      <c r="E55" s="193"/>
      <c r="F55" s="193"/>
      <c r="G55" s="193"/>
      <c r="H55" s="193"/>
      <c r="I55" s="7"/>
      <c r="J55" s="4"/>
      <c r="K55" s="1"/>
      <c r="L55" s="1"/>
      <c r="M55" s="1"/>
      <c r="N55" s="1"/>
      <c r="O55" s="1"/>
      <c r="P55" s="1"/>
      <c r="Q55" s="1"/>
      <c r="R55" s="1"/>
      <c r="S55" s="1"/>
      <c r="T55" s="1"/>
      <c r="U55" s="1"/>
      <c r="V55" s="1"/>
      <c r="W55" s="1"/>
      <c r="X55" s="1"/>
      <c r="Y55" s="1"/>
      <c r="Z55" s="1"/>
    </row>
    <row r="56" spans="1:26" x14ac:dyDescent="0.35">
      <c r="A56" s="3"/>
      <c r="B56" s="5"/>
      <c r="C56" s="13" t="s">
        <v>4855</v>
      </c>
      <c r="D56" s="192" t="s">
        <v>1007</v>
      </c>
      <c r="E56" s="193"/>
      <c r="F56" s="193"/>
      <c r="G56" s="193"/>
      <c r="H56" s="193"/>
      <c r="I56" s="7"/>
      <c r="J56" s="4"/>
      <c r="K56" s="1"/>
      <c r="L56" s="1"/>
      <c r="M56" s="1"/>
      <c r="N56" s="1"/>
      <c r="O56" s="1"/>
      <c r="P56" s="1"/>
      <c r="Q56" s="1"/>
      <c r="R56" s="1"/>
      <c r="S56" s="1"/>
      <c r="T56" s="1"/>
      <c r="U56" s="1"/>
      <c r="V56" s="1"/>
      <c r="W56" s="1"/>
      <c r="X56" s="1"/>
      <c r="Y56" s="1"/>
      <c r="Z56" s="1"/>
    </row>
    <row r="57" spans="1:26" x14ac:dyDescent="0.35">
      <c r="A57" s="3"/>
      <c r="B57" s="5"/>
      <c r="C57" s="13" t="s">
        <v>4856</v>
      </c>
      <c r="D57" s="192" t="s">
        <v>1007</v>
      </c>
      <c r="E57" s="193"/>
      <c r="F57" s="193"/>
      <c r="G57" s="193"/>
      <c r="H57" s="193"/>
      <c r="I57" s="7"/>
      <c r="J57" s="4"/>
      <c r="K57" s="1"/>
      <c r="L57" s="1"/>
      <c r="M57" s="1"/>
      <c r="N57" s="1"/>
      <c r="O57" s="1"/>
      <c r="P57" s="1"/>
      <c r="Q57" s="1"/>
      <c r="R57" s="1"/>
      <c r="S57" s="1"/>
      <c r="T57" s="1"/>
      <c r="U57" s="1"/>
      <c r="V57" s="1"/>
      <c r="W57" s="1"/>
      <c r="X57" s="1"/>
      <c r="Y57" s="1"/>
      <c r="Z57" s="1"/>
    </row>
    <row r="58" spans="1:26" x14ac:dyDescent="0.35">
      <c r="A58" s="3"/>
      <c r="B58" s="5"/>
      <c r="C58" s="13" t="s">
        <v>4857</v>
      </c>
      <c r="D58" s="192" t="s">
        <v>1007</v>
      </c>
      <c r="E58" s="193"/>
      <c r="F58" s="193"/>
      <c r="G58" s="193"/>
      <c r="H58" s="193"/>
      <c r="I58" s="7"/>
      <c r="J58" s="4"/>
      <c r="K58" s="1"/>
      <c r="L58" s="1"/>
      <c r="M58" s="1"/>
      <c r="N58" s="1"/>
      <c r="O58" s="1"/>
      <c r="P58" s="1"/>
      <c r="Q58" s="1"/>
      <c r="R58" s="1"/>
      <c r="S58" s="1"/>
      <c r="T58" s="1"/>
      <c r="U58" s="1"/>
      <c r="V58" s="1"/>
      <c r="W58" s="1"/>
      <c r="X58" s="1"/>
      <c r="Y58" s="1"/>
      <c r="Z58" s="1"/>
    </row>
    <row r="59" spans="1:26" x14ac:dyDescent="0.35">
      <c r="A59" s="3"/>
      <c r="B59" s="5"/>
      <c r="C59" s="13" t="s">
        <v>4865</v>
      </c>
      <c r="D59" s="192" t="s">
        <v>1007</v>
      </c>
      <c r="E59" s="193"/>
      <c r="F59" s="193"/>
      <c r="G59" s="193"/>
      <c r="H59" s="193"/>
      <c r="I59" s="7"/>
      <c r="J59" s="4"/>
      <c r="K59" s="1"/>
      <c r="L59" s="1"/>
      <c r="M59" s="1"/>
      <c r="N59" s="1"/>
      <c r="O59" s="1"/>
      <c r="P59" s="1"/>
      <c r="Q59" s="1"/>
      <c r="R59" s="1"/>
      <c r="S59" s="1"/>
      <c r="T59" s="1"/>
      <c r="U59" s="1"/>
      <c r="V59" s="1"/>
      <c r="W59" s="1"/>
      <c r="X59" s="1"/>
      <c r="Y59" s="1"/>
      <c r="Z59" s="1"/>
    </row>
    <row r="60" spans="1:26" x14ac:dyDescent="0.35">
      <c r="A60" s="3"/>
      <c r="B60" s="5"/>
      <c r="C60" s="13" t="s">
        <v>5069</v>
      </c>
      <c r="D60" s="177" t="s">
        <v>4678</v>
      </c>
      <c r="E60" s="177"/>
      <c r="F60" s="177"/>
      <c r="G60" s="177"/>
      <c r="H60" s="177"/>
      <c r="I60" s="7"/>
      <c r="J60" s="4"/>
      <c r="K60" s="1"/>
      <c r="L60" s="1"/>
      <c r="M60" s="1"/>
      <c r="N60" s="1"/>
      <c r="O60" s="1"/>
      <c r="P60" s="1"/>
      <c r="Q60" s="1"/>
      <c r="R60" s="1"/>
      <c r="S60" s="1"/>
      <c r="T60" s="1"/>
      <c r="U60" s="1"/>
      <c r="V60" s="1"/>
      <c r="W60" s="1"/>
      <c r="X60" s="1"/>
      <c r="Y60" s="1"/>
      <c r="Z60" s="1"/>
    </row>
    <row r="61" spans="1:26" x14ac:dyDescent="0.35">
      <c r="A61" s="3"/>
      <c r="B61" s="5"/>
      <c r="C61" s="6"/>
      <c r="D61" s="6"/>
      <c r="E61" s="6"/>
      <c r="F61" s="6"/>
      <c r="G61" s="6"/>
      <c r="H61" s="6"/>
      <c r="I61" s="7"/>
      <c r="J61" s="4"/>
      <c r="K61" s="1"/>
      <c r="L61" s="1"/>
      <c r="M61" s="1"/>
      <c r="N61" s="1"/>
      <c r="O61" s="1"/>
      <c r="P61" s="1"/>
      <c r="Q61" s="1"/>
      <c r="R61" s="1"/>
      <c r="S61" s="1"/>
      <c r="T61" s="1"/>
      <c r="U61" s="1"/>
      <c r="V61" s="1"/>
      <c r="W61" s="1"/>
      <c r="X61" s="1"/>
      <c r="Y61" s="1"/>
      <c r="Z61" s="1"/>
    </row>
    <row r="62" spans="1:26" x14ac:dyDescent="0.35">
      <c r="A62" s="3"/>
      <c r="B62" s="5"/>
      <c r="C62" s="209" t="str">
        <f>'Drop down'!P13</f>
        <v>Previous</v>
      </c>
      <c r="D62" s="159"/>
      <c r="E62" s="159"/>
      <c r="F62" s="159"/>
      <c r="G62" s="210" t="str">
        <f>'Drop down'!P12</f>
        <v>Next</v>
      </c>
      <c r="H62" s="210"/>
      <c r="I62" s="7"/>
      <c r="J62" s="4"/>
      <c r="K62" s="1"/>
      <c r="L62" s="1"/>
      <c r="M62" s="1"/>
      <c r="N62" s="1"/>
      <c r="O62" s="1"/>
      <c r="P62" s="1"/>
      <c r="Q62" s="1"/>
      <c r="R62" s="1"/>
      <c r="S62" s="1"/>
      <c r="T62" s="1"/>
      <c r="U62" s="1"/>
      <c r="V62" s="1"/>
      <c r="W62" s="1"/>
      <c r="X62" s="1"/>
      <c r="Y62" s="1"/>
      <c r="Z62" s="1"/>
    </row>
    <row r="63" spans="1:26" x14ac:dyDescent="0.35">
      <c r="A63" s="3"/>
      <c r="B63" s="5"/>
      <c r="C63" s="209"/>
      <c r="D63" s="159"/>
      <c r="E63" s="159"/>
      <c r="F63" s="159"/>
      <c r="G63" s="210"/>
      <c r="H63" s="210"/>
      <c r="I63" s="7"/>
      <c r="J63" s="4"/>
      <c r="K63" s="1"/>
      <c r="L63" s="1"/>
      <c r="M63" s="1"/>
      <c r="N63" s="1"/>
      <c r="O63" s="1"/>
      <c r="P63" s="1"/>
      <c r="Q63" s="1"/>
      <c r="R63" s="1"/>
      <c r="S63" s="1"/>
      <c r="T63" s="1"/>
      <c r="U63" s="1"/>
      <c r="V63" s="1"/>
      <c r="W63" s="1"/>
      <c r="X63" s="1"/>
      <c r="Y63" s="1"/>
      <c r="Z63" s="1"/>
    </row>
    <row r="64" spans="1:26" x14ac:dyDescent="0.35">
      <c r="A64" s="3"/>
      <c r="B64" s="20"/>
      <c r="C64" s="21"/>
      <c r="D64" s="21"/>
      <c r="E64" s="21"/>
      <c r="F64" s="21"/>
      <c r="G64" s="21"/>
      <c r="H64" s="21"/>
      <c r="I64" s="22"/>
      <c r="J64" s="4"/>
      <c r="K64" s="1"/>
      <c r="L64" s="1"/>
      <c r="M64" s="1"/>
      <c r="N64" s="1"/>
      <c r="O64" s="1"/>
      <c r="P64" s="1"/>
      <c r="Q64" s="1"/>
      <c r="R64" s="1"/>
      <c r="S64" s="1"/>
      <c r="T64" s="1"/>
      <c r="U64" s="1"/>
      <c r="V64" s="1"/>
      <c r="W64" s="1"/>
      <c r="X64" s="1"/>
      <c r="Y64" s="1"/>
      <c r="Z64" s="1"/>
    </row>
    <row r="65" spans="1:26" x14ac:dyDescent="0.35">
      <c r="A65" s="30"/>
      <c r="B65" s="30"/>
      <c r="C65" s="30"/>
      <c r="D65" s="30"/>
      <c r="E65" s="30"/>
      <c r="F65" s="30"/>
      <c r="G65" s="30"/>
      <c r="H65" s="30"/>
      <c r="I65" s="30"/>
      <c r="J65" s="31"/>
      <c r="K65" s="42"/>
      <c r="L65" s="32"/>
      <c r="M65" s="32"/>
      <c r="N65" s="32"/>
      <c r="O65" s="32"/>
      <c r="P65" s="32"/>
      <c r="Q65" s="32"/>
      <c r="R65" s="32"/>
      <c r="S65" s="32"/>
      <c r="T65" s="32"/>
      <c r="U65" s="32"/>
      <c r="V65" s="32"/>
      <c r="W65" s="32"/>
      <c r="X65" s="32"/>
      <c r="Y65" s="32"/>
      <c r="Z65" s="32"/>
    </row>
    <row r="66" spans="1:26" x14ac:dyDescent="0.3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x14ac:dyDescent="0.3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x14ac:dyDescent="0.3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x14ac:dyDescent="0.3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x14ac:dyDescent="0.3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x14ac:dyDescent="0.3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26" x14ac:dyDescent="0.3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1:26" x14ac:dyDescent="0.3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x14ac:dyDescent="0.3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x14ac:dyDescent="0.3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1:26" x14ac:dyDescent="0.3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1:26" x14ac:dyDescent="0.3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1:26" x14ac:dyDescent="0.3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1:26" x14ac:dyDescent="0.3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1:26" x14ac:dyDescent="0.3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1:26" x14ac:dyDescent="0.3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1:26" x14ac:dyDescent="0.3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1:26" x14ac:dyDescent="0.3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x14ac:dyDescent="0.3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x14ac:dyDescent="0.3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x14ac:dyDescent="0.3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x14ac:dyDescent="0.3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row>
  </sheetData>
  <sheetProtection algorithmName="SHA-512" hashValue="FOFedmG/PtIe6rG+ECQ6eQWrVyvuh/9uYtXhd5AtJfR1WVFgqT2AUipuqKHzhQ+bXH3u/eCWOd2g+Ee/wMkpOw==" saltValue="LJLjNwRPWKVPdGhi/wMPPQ==" spinCount="100000" sheet="1" scenarios="1"/>
  <mergeCells count="43">
    <mergeCell ref="C62:C63"/>
    <mergeCell ref="G62:H63"/>
    <mergeCell ref="D5:H5"/>
    <mergeCell ref="D6:H7"/>
    <mergeCell ref="D8:H8"/>
    <mergeCell ref="D10:H17"/>
    <mergeCell ref="D19:H19"/>
    <mergeCell ref="D20:H20"/>
    <mergeCell ref="C10:C17"/>
    <mergeCell ref="C21:C22"/>
    <mergeCell ref="C24:C25"/>
    <mergeCell ref="C27:C28"/>
    <mergeCell ref="C41:C42"/>
    <mergeCell ref="D26:H26"/>
    <mergeCell ref="D24:H25"/>
    <mergeCell ref="D27:H28"/>
    <mergeCell ref="D29:H29"/>
    <mergeCell ref="D31:H31"/>
    <mergeCell ref="D30:H30"/>
    <mergeCell ref="B1:E1"/>
    <mergeCell ref="C6:C7"/>
    <mergeCell ref="D21:H22"/>
    <mergeCell ref="D23:H23"/>
    <mergeCell ref="D41:H42"/>
    <mergeCell ref="D46:H47"/>
    <mergeCell ref="D50:H50"/>
    <mergeCell ref="D34:H34"/>
    <mergeCell ref="D35:H35"/>
    <mergeCell ref="D36:H36"/>
    <mergeCell ref="D37:H37"/>
    <mergeCell ref="D38:H38"/>
    <mergeCell ref="D39:H39"/>
    <mergeCell ref="D60:H60"/>
    <mergeCell ref="C43:C45"/>
    <mergeCell ref="D43:H45"/>
    <mergeCell ref="D58:H58"/>
    <mergeCell ref="D59:H59"/>
    <mergeCell ref="D51:H51"/>
    <mergeCell ref="D54:H54"/>
    <mergeCell ref="D55:H55"/>
    <mergeCell ref="D56:H56"/>
    <mergeCell ref="D57:H57"/>
    <mergeCell ref="C46:C47"/>
  </mergeCells>
  <hyperlinks>
    <hyperlink ref="G62:H63" location="'Packaging method and cooking in'!A1" display="Next" xr:uid="{C4407673-C986-4DEF-883B-6E7170B851BC}"/>
    <hyperlink ref="C62:C63" location="'Nutritional labelling'!A1" display="Previous" xr:uid="{DF1A8F61-DFF5-4E98-B2B2-89F4065BF3E1}"/>
    <hyperlink ref="L5" location="Start!A1" display="Start" xr:uid="{0E179F0A-A5AA-410E-AF9C-61CB16644956}"/>
    <hyperlink ref="L6" location="'Product designation and net con'!A1" display="Product designation and net content" xr:uid="{FBD0B121-92EC-4C34-8B60-F0F9011352B2}"/>
    <hyperlink ref="L7" location="'Method of food processing'!A1" display="Method af food processing" xr:uid="{B936AD23-C300-436A-8E1B-E8C054F13BA7}"/>
    <hyperlink ref="L8" location="Recipe!A1" display="Recipe" xr:uid="{FB82414D-E11C-4C38-BC07-A150465B1165}"/>
    <hyperlink ref="L9" location="Additives!A1" display="Additives" xr:uid="{FB9312B3-8062-4D34-B622-68B106573A30}"/>
    <hyperlink ref="L10" location="'Ingredient specifications'!A1" display="Ingredient specifications" xr:uid="{99A29B41-1B3E-4C15-B986-7DD11F054ED8}"/>
    <hyperlink ref="L11" location="'Nutritional labelling'!A1" display="Nutritional labelling" xr:uid="{D699E385-4A32-4478-9E74-39AAB493057D}"/>
    <hyperlink ref="L12" location="'Shelf-life and storage'!A1" display="Shelf-life and storage" xr:uid="{F28AF859-4E0E-4AFA-B1BA-D7506023C17D}"/>
    <hyperlink ref="L13" location="'Packaging method and cooking in'!A1" display="Packaging method and cooking instructions" xr:uid="{D1BF4BD0-3871-4AD6-98A0-CE660AFE1A7D}"/>
    <hyperlink ref="L14" location="Claims!A1" display="Claims" xr:uid="{14BD624D-C164-4B35-9C79-33CAD4FBC0C2}"/>
    <hyperlink ref="L16" location="'Packaging (Secondary)'!A1" display="Packaging (Secondary)" xr:uid="{9F5F772B-83D8-4303-B171-68AC52E07A74}"/>
    <hyperlink ref="L17" location="'Appendix 1'!A1" display="Appendix 1: Supplementary nutrition labelling" xr:uid="{A38B737F-6716-4B90-808B-844FAA40F3AA}"/>
    <hyperlink ref="L20" location="'Part B Meat'!A1" display="Meat: Beef pork, poultry, sheep, goat" xr:uid="{311B7B04-F0F4-4FFD-81DE-1048DD350C5A}"/>
    <hyperlink ref="L21" location="'Part B Milk and cheese'!A1" display="Milk and cheese" xr:uid="{C3C71A88-EA14-4247-BC85-2618D697E2C7}"/>
    <hyperlink ref="L22" location="'Part B Egg and egg products'!A1" display="Egg and egg products" xr:uid="{178D44ED-B36B-4E37-9B36-816EA281E04B}"/>
    <hyperlink ref="L23" location="'Part B Chocolate'!A1" display="Chocolate" xr:uid="{59AAF938-9B57-4A87-97D6-27671173C137}"/>
    <hyperlink ref="L24" location="'Part B Fish and fish products'!A1" display="Fish and fishproducts" xr:uid="{EB67B172-B374-4BBE-8F49-4B43F5C3E32D}"/>
    <hyperlink ref="L25" location="'Part B Juice'!A1" display="Fruit juice" xr:uid="{22BC040D-0892-4857-A413-F23CF0F1BF10}"/>
    <hyperlink ref="L26" location="'Part B Coffee'!A1" display="Coffee" xr:uid="{E88D16B2-FF73-4C1F-AAB5-CCF986C19321}"/>
    <hyperlink ref="L27" location="'Part B Tea'!A1" display="Tea" xr:uid="{4816940E-0627-4680-AE38-900E92281934}"/>
    <hyperlink ref="L15" location="'Packaging (Primary)'!Print_Area" display="Packaging (Primary)" xr:uid="{3AE72B30-92B7-4DEA-A4C0-124307C68131}"/>
  </hyperlinks>
  <pageMargins left="0.7" right="0.7" top="0.75" bottom="0.75" header="0.3" footer="0.3"/>
  <pageSetup paperSize="9" scale="58" fitToHeight="0"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1183" id="{00000000-000E-0000-0B00-000039000000}">
            <xm:f>$D$6='Drop down'!$P$6</xm:f>
            <x14:dxf>
              <font>
                <b/>
                <i val="0"/>
              </font>
              <fill>
                <patternFill>
                  <bgColor theme="2" tint="-0.14996795556505021"/>
                </patternFill>
              </fill>
            </x14:dxf>
          </x14:cfRule>
          <x14:cfRule type="expression" priority="1184" id="{00000000-000E-0000-0B00-00003A000000}">
            <xm:f>$D$6&lt;&gt;'Drop down'!$P$6</xm:f>
            <x14:dxf>
              <font>
                <b val="0"/>
                <i val="0"/>
                <color rgb="FFFF0000"/>
              </font>
              <fill>
                <patternFill>
                  <bgColor theme="0"/>
                </patternFill>
              </fill>
            </x14:dxf>
          </x14:cfRule>
          <xm:sqref>D6</xm:sqref>
        </x14:conditionalFormatting>
        <x14:conditionalFormatting xmlns:xm="http://schemas.microsoft.com/office/excel/2006/main">
          <x14:cfRule type="expression" priority="1185" id="{00000000-000E-0000-0B00-000035000000}">
            <xm:f>$D$10='Drop down'!$P$6</xm:f>
            <x14:dxf>
              <font>
                <b/>
                <i val="0"/>
              </font>
              <fill>
                <patternFill>
                  <bgColor theme="2" tint="-0.14996795556505021"/>
                </patternFill>
              </fill>
            </x14:dxf>
          </x14:cfRule>
          <x14:cfRule type="expression" priority="1186" id="{00000000-000E-0000-0B00-000036000000}">
            <xm:f>$D$10&lt;&gt;'Drop down'!$P$6</xm:f>
            <x14:dxf>
              <font>
                <b val="0"/>
                <i val="0"/>
                <color rgb="FFFF0000"/>
              </font>
              <fill>
                <patternFill>
                  <bgColor theme="0"/>
                </patternFill>
              </fill>
            </x14:dxf>
          </x14:cfRule>
          <xm:sqref>D10</xm:sqref>
        </x14:conditionalFormatting>
        <x14:conditionalFormatting xmlns:xm="http://schemas.microsoft.com/office/excel/2006/main">
          <x14:cfRule type="expression" priority="1187" id="{00000000-000E-0000-0B00-00002F000000}">
            <xm:f>$D$21='Drop down'!$P$6</xm:f>
            <x14:dxf>
              <font>
                <b/>
                <i val="0"/>
              </font>
              <fill>
                <patternFill>
                  <bgColor theme="2" tint="-0.14996795556505021"/>
                </patternFill>
              </fill>
            </x14:dxf>
          </x14:cfRule>
          <x14:cfRule type="expression" priority="1188" id="{00000000-000E-0000-0B00-000030000000}">
            <xm:f>$D$21&lt;&gt;'Drop down'!$P$6</xm:f>
            <x14:dxf>
              <font>
                <b val="0"/>
                <i val="0"/>
                <color rgb="FFFF0000"/>
              </font>
              <fill>
                <patternFill>
                  <bgColor theme="0"/>
                </patternFill>
              </fill>
            </x14:dxf>
          </x14:cfRule>
          <xm:sqref>D21</xm:sqref>
        </x14:conditionalFormatting>
        <x14:conditionalFormatting xmlns:xm="http://schemas.microsoft.com/office/excel/2006/main">
          <x14:cfRule type="expression" priority="1189" id="{00000000-000E-0000-0B00-000029000000}">
            <xm:f>$D$24='Drop down'!$P$6</xm:f>
            <x14:dxf>
              <font>
                <b/>
                <i val="0"/>
              </font>
              <fill>
                <patternFill>
                  <bgColor theme="2" tint="-0.14996795556505021"/>
                </patternFill>
              </fill>
            </x14:dxf>
          </x14:cfRule>
          <x14:cfRule type="expression" priority="1190" id="{00000000-000E-0000-0B00-00002A000000}">
            <xm:f>$D$24&lt;&gt;'Drop down'!$P$6</xm:f>
            <x14:dxf>
              <font>
                <b val="0"/>
                <i val="0"/>
                <color rgb="FFFF0000"/>
              </font>
              <fill>
                <patternFill>
                  <bgColor theme="0"/>
                </patternFill>
              </fill>
            </x14:dxf>
          </x14:cfRule>
          <xm:sqref>D24</xm:sqref>
        </x14:conditionalFormatting>
        <x14:conditionalFormatting xmlns:xm="http://schemas.microsoft.com/office/excel/2006/main">
          <x14:cfRule type="expression" priority="1205" id="{00000000-000E-0000-0B00-000015000000}">
            <xm:f>$D$41='Drop down'!$P$6</xm:f>
            <x14:dxf>
              <font>
                <b/>
                <i val="0"/>
              </font>
              <fill>
                <patternFill>
                  <bgColor theme="2" tint="-0.14996795556505021"/>
                </patternFill>
              </fill>
            </x14:dxf>
          </x14:cfRule>
          <x14:cfRule type="expression" priority="1206" id="{00000000-000E-0000-0B00-000016000000}">
            <xm:f>$D$41&lt;&gt;'Drop down'!$P$6</xm:f>
            <x14:dxf>
              <font>
                <b val="0"/>
                <i val="0"/>
                <color rgb="FFFF0000"/>
              </font>
              <fill>
                <patternFill>
                  <bgColor theme="0"/>
                </patternFill>
              </fill>
            </x14:dxf>
          </x14:cfRule>
          <xm:sqref>D41</xm:sqref>
        </x14:conditionalFormatting>
        <x14:conditionalFormatting xmlns:xm="http://schemas.microsoft.com/office/excel/2006/main">
          <x14:cfRule type="expression" priority="1207" id="{00000000-000E-0000-0B00-000001000000}">
            <xm:f>$D$43='Drop down'!$P$6</xm:f>
            <x14:dxf>
              <font>
                <b/>
                <i val="0"/>
              </font>
              <fill>
                <patternFill>
                  <bgColor theme="2" tint="-0.14996795556505021"/>
                </patternFill>
              </fill>
            </x14:dxf>
          </x14:cfRule>
          <x14:cfRule type="expression" priority="1208" id="{00000000-000E-0000-0B00-000002000000}">
            <xm:f>$D$43&lt;&gt;'Drop down'!$P$6</xm:f>
            <x14:dxf>
              <font>
                <b val="0"/>
                <i val="0"/>
                <color rgb="FFFF0000"/>
              </font>
              <fill>
                <patternFill>
                  <bgColor theme="0"/>
                </patternFill>
              </fill>
            </x14:dxf>
          </x14:cfRule>
          <xm:sqref>D43</xm:sqref>
        </x14:conditionalFormatting>
        <x14:conditionalFormatting xmlns:xm="http://schemas.microsoft.com/office/excel/2006/main">
          <x14:cfRule type="expression" priority="1209" id="{00000000-000E-0000-0B00-00003B000000}">
            <xm:f>$D$5='Drop down'!$P$6</xm:f>
            <x14:dxf>
              <font>
                <b/>
                <i val="0"/>
              </font>
              <fill>
                <patternFill>
                  <bgColor theme="2" tint="-0.14996795556505021"/>
                </patternFill>
              </fill>
            </x14:dxf>
          </x14:cfRule>
          <x14:cfRule type="expression" priority="1210" id="{00000000-000E-0000-0B00-00003C000000}">
            <xm:f>$D$5&lt;&gt;'Drop down'!$P$6</xm:f>
            <x14:dxf>
              <font>
                <b val="0"/>
                <i val="0"/>
                <color rgb="FFFF0000"/>
              </font>
              <fill>
                <patternFill>
                  <bgColor theme="0"/>
                </patternFill>
              </fill>
            </x14:dxf>
          </x14:cfRule>
          <xm:sqref>D5:H5</xm:sqref>
        </x14:conditionalFormatting>
        <x14:conditionalFormatting xmlns:xm="http://schemas.microsoft.com/office/excel/2006/main">
          <x14:cfRule type="expression" priority="1191" id="{00000000-000E-0000-0B00-000027000000}">
            <xm:f>OR(D8="",D8='Drop down'!$P$7)</xm:f>
            <x14:dxf>
              <font>
                <b/>
                <i val="0"/>
              </font>
              <fill>
                <patternFill>
                  <bgColor theme="2" tint="-0.14996795556505021"/>
                </patternFill>
              </fill>
            </x14:dxf>
          </x14:cfRule>
          <x14:cfRule type="expression" priority="1192" id="{00000000-000E-0000-0B00-000028000000}">
            <xm:f>D8&lt;&gt;'Drop down'!$P$7</xm:f>
            <x14:dxf>
              <font>
                <b val="0"/>
                <i val="0"/>
                <color rgb="FFFF0000"/>
              </font>
              <fill>
                <patternFill patternType="solid">
                  <bgColor theme="0"/>
                </patternFill>
              </fill>
            </x14:dxf>
          </x14:cfRule>
          <xm:sqref>D8:H8 D23:H23 D26:H26 D27 D31:H31 D46:D47 D50:H51</xm:sqref>
        </x14:conditionalFormatting>
        <x14:conditionalFormatting xmlns:xm="http://schemas.microsoft.com/office/excel/2006/main">
          <x14:cfRule type="expression" priority="1211" id="{00000000-000E-0000-0B00-000033000000}">
            <xm:f>$D$19='Drop down'!$P$6</xm:f>
            <x14:dxf>
              <font>
                <b/>
                <i val="0"/>
              </font>
              <fill>
                <patternFill>
                  <bgColor theme="2" tint="-0.14996795556505021"/>
                </patternFill>
              </fill>
            </x14:dxf>
          </x14:cfRule>
          <x14:cfRule type="expression" priority="1212" id="{00000000-000E-0000-0B00-000034000000}">
            <xm:f>$D$19&lt;&gt;'Drop down'!$P$6</xm:f>
            <x14:dxf>
              <font>
                <b val="0"/>
                <i val="0"/>
                <color rgb="FFFF0000"/>
              </font>
              <fill>
                <patternFill>
                  <bgColor theme="0"/>
                </patternFill>
              </fill>
            </x14:dxf>
          </x14:cfRule>
          <xm:sqref>D19:H19</xm:sqref>
        </x14:conditionalFormatting>
        <x14:conditionalFormatting xmlns:xm="http://schemas.microsoft.com/office/excel/2006/main">
          <x14:cfRule type="expression" priority="1213" id="{00000000-000E-0000-0B00-000031000000}">
            <xm:f>$D$20='Drop down'!$P$6</xm:f>
            <x14:dxf>
              <font>
                <b/>
                <i val="0"/>
              </font>
              <fill>
                <patternFill>
                  <bgColor theme="2" tint="-0.14996795556505021"/>
                </patternFill>
              </fill>
            </x14:dxf>
          </x14:cfRule>
          <x14:cfRule type="expression" priority="1214" id="{00000000-000E-0000-0B00-000032000000}">
            <xm:f>$D$20&lt;&gt;'Drop down'!$P$6</xm:f>
            <x14:dxf>
              <font>
                <b val="0"/>
                <i val="0"/>
                <color rgb="FFFF0000"/>
              </font>
              <fill>
                <patternFill>
                  <bgColor theme="0"/>
                </patternFill>
              </fill>
            </x14:dxf>
          </x14:cfRule>
          <xm:sqref>D20:H20</xm:sqref>
        </x14:conditionalFormatting>
        <x14:conditionalFormatting xmlns:xm="http://schemas.microsoft.com/office/excel/2006/main">
          <x14:cfRule type="expression" priority="1215" id="{00000000-000E-0000-0B00-000025000000}">
            <xm:f>$D$29='Drop down'!$P$6</xm:f>
            <x14:dxf>
              <font>
                <b/>
                <i val="0"/>
              </font>
              <fill>
                <patternFill>
                  <bgColor theme="2" tint="-0.14996795556505021"/>
                </patternFill>
              </fill>
            </x14:dxf>
          </x14:cfRule>
          <x14:cfRule type="expression" priority="1216" id="{00000000-000E-0000-0B00-000026000000}">
            <xm:f>$D$29&lt;&gt;'Drop down'!$P$6</xm:f>
            <x14:dxf>
              <font>
                <b val="0"/>
                <i val="0"/>
                <color rgb="FFFF0000"/>
              </font>
              <fill>
                <patternFill>
                  <bgColor theme="0"/>
                </patternFill>
              </fill>
            </x14:dxf>
          </x14:cfRule>
          <xm:sqref>D29:H29</xm:sqref>
        </x14:conditionalFormatting>
        <x14:conditionalFormatting xmlns:xm="http://schemas.microsoft.com/office/excel/2006/main">
          <x14:cfRule type="expression" priority="1217" id="{00000000-000E-0000-0B00-000021000000}">
            <xm:f>$D$30='Drop down'!$P$6</xm:f>
            <x14:dxf>
              <font>
                <b/>
                <i val="0"/>
              </font>
              <fill>
                <patternFill>
                  <bgColor theme="2" tint="-0.14996795556505021"/>
                </patternFill>
              </fill>
            </x14:dxf>
          </x14:cfRule>
          <x14:cfRule type="expression" priority="1218" id="{00000000-000E-0000-0B00-000022000000}">
            <xm:f>$D$30&lt;&gt;'Drop down'!$P$6</xm:f>
            <x14:dxf>
              <font>
                <b val="0"/>
                <i val="0"/>
                <color rgb="FFFF0000"/>
              </font>
              <fill>
                <patternFill>
                  <bgColor theme="0"/>
                </patternFill>
              </fill>
            </x14:dxf>
          </x14:cfRule>
          <xm:sqref>D30:H30</xm:sqref>
        </x14:conditionalFormatting>
        <x14:conditionalFormatting xmlns:xm="http://schemas.microsoft.com/office/excel/2006/main">
          <x14:cfRule type="expression" priority="1219" id="{00000000-000E-0000-0B00-00001F000000}">
            <xm:f>$D34='Drop down'!$P$6</xm:f>
            <x14:dxf>
              <font>
                <b/>
                <i val="0"/>
              </font>
              <fill>
                <patternFill>
                  <bgColor theme="2" tint="-0.14996795556505021"/>
                </patternFill>
              </fill>
            </x14:dxf>
          </x14:cfRule>
          <x14:cfRule type="expression" priority="1220" id="{00000000-000E-0000-0B00-000020000000}">
            <xm:f>$D34&lt;&gt;'Drop down'!$P$6</xm:f>
            <x14:dxf>
              <font>
                <b val="0"/>
                <i val="0"/>
                <color rgb="FFFF0000"/>
              </font>
              <fill>
                <patternFill>
                  <bgColor theme="0"/>
                </patternFill>
              </fill>
            </x14:dxf>
          </x14:cfRule>
          <xm:sqref>D34:H34 D54:H54</xm:sqref>
        </x14:conditionalFormatting>
        <x14:conditionalFormatting xmlns:xm="http://schemas.microsoft.com/office/excel/2006/main">
          <x14:cfRule type="expression" priority="1223" id="{00000000-000E-0000-0B00-00001D000000}">
            <xm:f>$D$35='Drop down'!$P$6</xm:f>
            <x14:dxf>
              <font>
                <b/>
                <i val="0"/>
              </font>
              <fill>
                <patternFill>
                  <bgColor theme="2" tint="-0.14996795556505021"/>
                </patternFill>
              </fill>
            </x14:dxf>
          </x14:cfRule>
          <x14:cfRule type="expression" priority="1224" id="{00000000-000E-0000-0B00-00001E000000}">
            <xm:f>$D$35&lt;&gt;'Drop down'!$P$6</xm:f>
            <x14:dxf>
              <font>
                <b val="0"/>
                <i val="0"/>
                <color rgb="FFFF0000"/>
              </font>
              <fill>
                <patternFill>
                  <bgColor theme="0"/>
                </patternFill>
              </fill>
            </x14:dxf>
          </x14:cfRule>
          <xm:sqref>D35:H35</xm:sqref>
        </x14:conditionalFormatting>
        <x14:conditionalFormatting xmlns:xm="http://schemas.microsoft.com/office/excel/2006/main">
          <x14:cfRule type="expression" priority="1225" id="{00000000-000E-0000-0B00-00001B000000}">
            <xm:f>$D$36='Drop down'!$P$6</xm:f>
            <x14:dxf>
              <font>
                <b/>
                <i val="0"/>
              </font>
              <fill>
                <patternFill>
                  <bgColor theme="2" tint="-0.14996795556505021"/>
                </patternFill>
              </fill>
            </x14:dxf>
          </x14:cfRule>
          <x14:cfRule type="expression" priority="1226" id="{00000000-000E-0000-0B00-00001C000000}">
            <xm:f>$D$36&lt;&gt;'Drop down'!$P$6</xm:f>
            <x14:dxf>
              <font>
                <b val="0"/>
                <i val="0"/>
                <color rgb="FFFF0000"/>
              </font>
              <fill>
                <patternFill>
                  <bgColor theme="0"/>
                </patternFill>
              </fill>
            </x14:dxf>
          </x14:cfRule>
          <xm:sqref>D36:H36</xm:sqref>
        </x14:conditionalFormatting>
        <x14:conditionalFormatting xmlns:xm="http://schemas.microsoft.com/office/excel/2006/main">
          <x14:cfRule type="expression" priority="1227" id="{00000000-000E-0000-0B00-000019000000}">
            <xm:f>$D$37='Drop down'!$P$6</xm:f>
            <x14:dxf>
              <font>
                <b/>
                <i val="0"/>
              </font>
              <fill>
                <patternFill>
                  <bgColor theme="2" tint="-0.14996795556505021"/>
                </patternFill>
              </fill>
            </x14:dxf>
          </x14:cfRule>
          <x14:cfRule type="expression" priority="1228" id="{00000000-000E-0000-0B00-00001A000000}">
            <xm:f>$D$37&lt;&gt;'Drop down'!$P$6</xm:f>
            <x14:dxf>
              <font>
                <b val="0"/>
                <i val="0"/>
                <color rgb="FFFF0000"/>
              </font>
              <fill>
                <patternFill>
                  <bgColor theme="0"/>
                </patternFill>
              </fill>
            </x14:dxf>
          </x14:cfRule>
          <xm:sqref>D37:H37</xm:sqref>
        </x14:conditionalFormatting>
        <x14:conditionalFormatting xmlns:xm="http://schemas.microsoft.com/office/excel/2006/main">
          <x14:cfRule type="expression" priority="1229" id="{00000000-000E-0000-0B00-000017000000}">
            <xm:f>$D$38='Drop down'!$P$6</xm:f>
            <x14:dxf>
              <font>
                <b/>
                <i val="0"/>
              </font>
              <fill>
                <patternFill>
                  <bgColor theme="2" tint="-0.14996795556505021"/>
                </patternFill>
              </fill>
            </x14:dxf>
          </x14:cfRule>
          <x14:cfRule type="expression" priority="1230" id="{00000000-000E-0000-0B00-000018000000}">
            <xm:f>$D$38&lt;&gt;'Drop down'!$P$6</xm:f>
            <x14:dxf>
              <font>
                <b val="0"/>
                <i val="0"/>
                <color rgb="FFFF0000"/>
              </font>
              <fill>
                <patternFill>
                  <bgColor theme="0"/>
                </patternFill>
              </fill>
            </x14:dxf>
          </x14:cfRule>
          <xm:sqref>D38:H38</xm:sqref>
        </x14:conditionalFormatting>
        <x14:conditionalFormatting xmlns:xm="http://schemas.microsoft.com/office/excel/2006/main">
          <x14:cfRule type="expression" priority="3" id="{2F1000D1-408F-42F2-A6AF-DBAC13124234}">
            <xm:f>OR(D39="",D39='Drop down'!$P$7)</xm:f>
            <x14:dxf>
              <font>
                <b/>
                <i val="0"/>
              </font>
              <fill>
                <patternFill>
                  <bgColor theme="2" tint="-0.14996795556505021"/>
                </patternFill>
              </fill>
            </x14:dxf>
          </x14:cfRule>
          <x14:cfRule type="expression" priority="4" id="{050977DE-9CE7-4EEC-8852-74466ADC6B53}">
            <xm:f>D39&lt;&gt;'Drop down'!$P$7</xm:f>
            <x14:dxf>
              <font>
                <b val="0"/>
                <i val="0"/>
                <color rgb="FFFF0000"/>
              </font>
              <fill>
                <patternFill patternType="solid">
                  <bgColor theme="0"/>
                </patternFill>
              </fill>
            </x14:dxf>
          </x14:cfRule>
          <xm:sqref>D39:H39</xm:sqref>
        </x14:conditionalFormatting>
        <x14:conditionalFormatting xmlns:xm="http://schemas.microsoft.com/office/excel/2006/main">
          <x14:cfRule type="expression" priority="1231" id="{00000000-000E-0000-0B00-00000B000000}">
            <xm:f>$D$55='Drop down'!$P$6</xm:f>
            <x14:dxf>
              <font>
                <b/>
                <i val="0"/>
              </font>
              <fill>
                <patternFill>
                  <bgColor theme="2" tint="-0.14996795556505021"/>
                </patternFill>
              </fill>
            </x14:dxf>
          </x14:cfRule>
          <x14:cfRule type="expression" priority="1232" id="{00000000-000E-0000-0B00-00000C000000}">
            <xm:f>$D$55&lt;&gt;'Drop down'!$P$6</xm:f>
            <x14:dxf>
              <font>
                <b val="0"/>
                <i val="0"/>
                <color rgb="FFFF0000"/>
              </font>
              <fill>
                <patternFill>
                  <bgColor theme="0"/>
                </patternFill>
              </fill>
            </x14:dxf>
          </x14:cfRule>
          <xm:sqref>D55:H55</xm:sqref>
        </x14:conditionalFormatting>
        <x14:conditionalFormatting xmlns:xm="http://schemas.microsoft.com/office/excel/2006/main">
          <x14:cfRule type="expression" priority="1233" id="{00000000-000E-0000-0B00-000009000000}">
            <xm:f>$D$56='Drop down'!$P$6</xm:f>
            <x14:dxf>
              <font>
                <b/>
                <i val="0"/>
              </font>
              <fill>
                <patternFill>
                  <bgColor theme="2" tint="-0.14996795556505021"/>
                </patternFill>
              </fill>
            </x14:dxf>
          </x14:cfRule>
          <x14:cfRule type="expression" priority="1234" id="{00000000-000E-0000-0B00-00000A000000}">
            <xm:f>$D$56&lt;&gt;'Drop down'!$P$6</xm:f>
            <x14:dxf>
              <font>
                <b val="0"/>
                <i val="0"/>
                <color rgb="FFFF0000"/>
              </font>
              <fill>
                <patternFill>
                  <bgColor theme="0"/>
                </patternFill>
              </fill>
            </x14:dxf>
          </x14:cfRule>
          <xm:sqref>D56:H56</xm:sqref>
        </x14:conditionalFormatting>
        <x14:conditionalFormatting xmlns:xm="http://schemas.microsoft.com/office/excel/2006/main">
          <x14:cfRule type="expression" priority="1235" id="{00000000-000E-0000-0B00-000007000000}">
            <xm:f>$D$57='Drop down'!$P$6</xm:f>
            <x14:dxf>
              <font>
                <b/>
                <i val="0"/>
              </font>
              <fill>
                <patternFill>
                  <bgColor theme="2" tint="-0.14996795556505021"/>
                </patternFill>
              </fill>
            </x14:dxf>
          </x14:cfRule>
          <x14:cfRule type="expression" priority="1236" id="{00000000-000E-0000-0B00-000008000000}">
            <xm:f>$D$57&lt;&gt;'Drop down'!$P$6</xm:f>
            <x14:dxf>
              <font>
                <b val="0"/>
                <i val="0"/>
                <color rgb="FFFF0000"/>
              </font>
              <fill>
                <patternFill>
                  <bgColor theme="0"/>
                </patternFill>
              </fill>
            </x14:dxf>
          </x14:cfRule>
          <xm:sqref>D57:H57</xm:sqref>
        </x14:conditionalFormatting>
        <x14:conditionalFormatting xmlns:xm="http://schemas.microsoft.com/office/excel/2006/main">
          <x14:cfRule type="expression" priority="1237" id="{00000000-000E-0000-0B00-000005000000}">
            <xm:f>$D$58='Drop down'!$P$6</xm:f>
            <x14:dxf>
              <font>
                <b/>
                <i val="0"/>
              </font>
              <fill>
                <patternFill>
                  <bgColor theme="2" tint="-0.14996795556505021"/>
                </patternFill>
              </fill>
            </x14:dxf>
          </x14:cfRule>
          <x14:cfRule type="expression" priority="1238" id="{00000000-000E-0000-0B00-000006000000}">
            <xm:f>$D$58&lt;&gt;'Drop down'!$P$6</xm:f>
            <x14:dxf>
              <font>
                <b val="0"/>
                <i val="0"/>
                <color rgb="FFFF0000"/>
              </font>
              <fill>
                <patternFill>
                  <bgColor theme="0"/>
                </patternFill>
              </fill>
            </x14:dxf>
          </x14:cfRule>
          <xm:sqref>D58:H58</xm:sqref>
        </x14:conditionalFormatting>
        <x14:conditionalFormatting xmlns:xm="http://schemas.microsoft.com/office/excel/2006/main">
          <x14:cfRule type="expression" priority="1239" id="{00000000-000E-0000-0B00-000003000000}">
            <xm:f>$D$59='Drop down'!$P$6</xm:f>
            <x14:dxf>
              <font>
                <b/>
                <i val="0"/>
              </font>
              <fill>
                <patternFill>
                  <bgColor theme="2" tint="-0.14996795556505021"/>
                </patternFill>
              </fill>
            </x14:dxf>
          </x14:cfRule>
          <x14:cfRule type="expression" priority="1240" id="{00000000-000E-0000-0B00-000004000000}">
            <xm:f>$D$59&lt;&gt;'Drop down'!$P$6</xm:f>
            <x14:dxf>
              <font>
                <b val="0"/>
                <i val="0"/>
                <color rgb="FFFF0000"/>
              </font>
              <fill>
                <patternFill>
                  <bgColor theme="0"/>
                </patternFill>
              </fill>
            </x14:dxf>
          </x14:cfRule>
          <xm:sqref>D59:H59</xm:sqref>
        </x14:conditionalFormatting>
        <x14:conditionalFormatting xmlns:xm="http://schemas.microsoft.com/office/excel/2006/main">
          <x14:cfRule type="expression" priority="2" id="{2EF4F272-F7D6-48F9-A3CC-176735F0EB9D}">
            <xm:f>D60&lt;&gt;'Drop down'!$P$7</xm:f>
            <x14:dxf>
              <font>
                <b val="0"/>
                <i val="0"/>
                <color rgb="FFFF0000"/>
              </font>
              <fill>
                <patternFill patternType="solid">
                  <bgColor theme="0"/>
                </patternFill>
              </fill>
            </x14:dxf>
          </x14:cfRule>
          <x14:cfRule type="expression" priority="1" id="{7D91A1C6-E371-4C03-A608-D94055058946}">
            <xm:f>OR(D60="",D60='Drop down'!$P$7)</xm:f>
            <x14:dxf>
              <font>
                <b/>
                <i val="0"/>
              </font>
              <fill>
                <patternFill>
                  <bgColor theme="2" tint="-0.14996795556505021"/>
                </patternFill>
              </fill>
            </x14:dxf>
          </x14:cfRule>
          <xm:sqref>D60:H60</xm:sqref>
        </x14:conditionalFormatting>
      </x14:conditionalFormattings>
    </ext>
    <ext xmlns:x14="http://schemas.microsoft.com/office/spreadsheetml/2009/9/main" uri="{CCE6A557-97BC-4b89-ADB6-D9C93CAAB3DF}">
      <x14:dataValidations xmlns:xm="http://schemas.microsoft.com/office/excel/2006/main" count="5">
        <x14:dataValidation type="list" showInputMessage="1" showErrorMessage="1" xr:uid="{137F216F-A938-4A25-B47E-956208717E99}">
          <x14:formula1>
            <xm:f>'Drop down'!$B$5:$B$7</xm:f>
          </x14:formula1>
          <xm:sqref>D54:H59 D6:H7 D10:H17 D19:H20 D24:H25 D29:H29 D41:H42 D34:H38</xm:sqref>
        </x14:dataValidation>
        <x14:dataValidation type="list" showInputMessage="1" showErrorMessage="1" xr:uid="{B7B134E4-BD2C-4F80-9CA5-29EF38068959}">
          <x14:formula1>
            <xm:f>'Drop down'!$B$55:$B$59</xm:f>
          </x14:formula1>
          <xm:sqref>D5:H5</xm:sqref>
        </x14:dataValidation>
        <x14:dataValidation type="list" showInputMessage="1" showErrorMessage="1" xr:uid="{54967D39-6A16-482F-8DD3-A897958B1517}">
          <x14:formula1>
            <xm:f>'Drop down'!$B$65:$B$67</xm:f>
          </x14:formula1>
          <xm:sqref>D21:H22</xm:sqref>
        </x14:dataValidation>
        <x14:dataValidation type="list" showInputMessage="1" showErrorMessage="1" xr:uid="{4B6ED4D3-593C-4561-92D8-8F96FC06FFAE}">
          <x14:formula1>
            <xm:f>'Drop down'!$B$73:$B$77</xm:f>
          </x14:formula1>
          <xm:sqref>D30:H30</xm:sqref>
        </x14:dataValidation>
        <x14:dataValidation type="list" showInputMessage="1" showErrorMessage="1" xr:uid="{C1494FC8-4E96-478D-90F3-7A0492EFA280}">
          <x14:formula1>
            <xm:f>'Drop down'!$B$238:$B$240</xm:f>
          </x14:formula1>
          <xm:sqref>D43:H45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53622-DCF9-45F3-B94E-58B748B2563C}">
  <sheetPr codeName="Sheet12">
    <pageSetUpPr fitToPage="1"/>
  </sheetPr>
  <dimension ref="A1:Z31"/>
  <sheetViews>
    <sheetView workbookViewId="0"/>
  </sheetViews>
  <sheetFormatPr defaultRowHeight="14.5" x14ac:dyDescent="0.35"/>
  <cols>
    <col min="1" max="1" width="2.81640625" customWidth="1"/>
    <col min="2" max="2" width="3.453125" customWidth="1"/>
    <col min="3" max="3" width="44.7265625" customWidth="1"/>
    <col min="4" max="4" width="17.7265625" customWidth="1"/>
    <col min="6" max="6" width="13.81640625" customWidth="1"/>
    <col min="9" max="9" width="2.54296875" customWidth="1"/>
    <col min="10" max="10" width="3.1796875" customWidth="1"/>
    <col min="11" max="11" width="3.453125" customWidth="1"/>
    <col min="12" max="12" width="41.1796875" bestFit="1" customWidth="1"/>
  </cols>
  <sheetData>
    <row r="1" spans="1:26" ht="34.5" customHeight="1" x14ac:dyDescent="0.35">
      <c r="A1" s="3"/>
      <c r="B1" s="178" t="str">
        <f>'Drop down'!P14</f>
        <v>All rights to this document belong to Varefakta, and the document may not be copied, reproduced, passed on and / or used without prior written permission from Varefakta. (version 23.1).</v>
      </c>
      <c r="C1" s="178"/>
      <c r="D1" s="178"/>
      <c r="E1" s="178"/>
      <c r="F1" s="11"/>
      <c r="G1" s="2"/>
      <c r="H1" s="2"/>
      <c r="I1" s="2"/>
      <c r="J1" s="4"/>
      <c r="K1" s="1"/>
      <c r="L1" s="1"/>
      <c r="M1" s="1"/>
      <c r="N1" s="1"/>
      <c r="O1" s="1"/>
      <c r="P1" s="1"/>
      <c r="Q1" s="1"/>
      <c r="R1" s="1"/>
      <c r="S1" s="1"/>
      <c r="T1" s="1"/>
      <c r="U1" s="1"/>
      <c r="V1" s="1"/>
      <c r="W1" s="1"/>
      <c r="X1" s="1"/>
      <c r="Y1" s="1"/>
      <c r="Z1" s="1"/>
    </row>
    <row r="2" spans="1:26" x14ac:dyDescent="0.35">
      <c r="A2" s="3"/>
      <c r="B2" s="5"/>
      <c r="C2" s="6"/>
      <c r="D2" s="6"/>
      <c r="E2" s="6"/>
      <c r="F2" s="6"/>
      <c r="G2" s="6"/>
      <c r="H2" s="6"/>
      <c r="I2" s="7"/>
      <c r="J2" s="4"/>
      <c r="K2" s="1"/>
      <c r="L2" s="1"/>
      <c r="M2" s="1"/>
      <c r="N2" s="1"/>
      <c r="O2" s="1"/>
      <c r="P2" s="1"/>
      <c r="Q2" s="1"/>
      <c r="R2" s="1"/>
      <c r="S2" s="1"/>
      <c r="T2" s="1"/>
      <c r="U2" s="1"/>
      <c r="V2" s="1"/>
      <c r="W2" s="1"/>
      <c r="X2" s="1"/>
      <c r="Y2" s="1"/>
      <c r="Z2" s="1"/>
    </row>
    <row r="3" spans="1:26" ht="23.5" thickBot="1" x14ac:dyDescent="0.55000000000000004">
      <c r="A3" s="3"/>
      <c r="B3" s="5"/>
      <c r="C3" s="8" t="s">
        <v>4866</v>
      </c>
      <c r="D3" s="6"/>
      <c r="E3" s="6"/>
      <c r="F3" s="6"/>
      <c r="G3" s="6"/>
      <c r="H3" s="6"/>
      <c r="I3" s="7"/>
      <c r="J3" s="4"/>
      <c r="K3" s="1"/>
      <c r="L3" s="1"/>
      <c r="M3" s="1"/>
      <c r="N3" s="1"/>
      <c r="O3" s="1"/>
      <c r="P3" s="1"/>
      <c r="Q3" s="1"/>
      <c r="R3" s="1"/>
      <c r="S3" s="1"/>
      <c r="T3" s="1"/>
      <c r="U3" s="1"/>
      <c r="V3" s="1"/>
      <c r="W3" s="1"/>
      <c r="X3" s="1"/>
      <c r="Y3" s="1"/>
      <c r="Z3" s="1"/>
    </row>
    <row r="4" spans="1:26" x14ac:dyDescent="0.35">
      <c r="A4" s="3"/>
      <c r="B4" s="5"/>
      <c r="C4" s="6"/>
      <c r="D4" s="6"/>
      <c r="E4" s="6"/>
      <c r="F4" s="6"/>
      <c r="G4" s="6"/>
      <c r="H4" s="6"/>
      <c r="I4" s="7"/>
      <c r="J4" s="4"/>
      <c r="K4" s="1"/>
      <c r="L4" s="12" t="s">
        <v>5021</v>
      </c>
      <c r="M4" s="1"/>
      <c r="N4" s="1"/>
      <c r="O4" s="1"/>
      <c r="P4" s="1"/>
      <c r="Q4" s="1"/>
      <c r="R4" s="1"/>
      <c r="S4" s="1"/>
      <c r="T4" s="1"/>
      <c r="U4" s="1"/>
      <c r="V4" s="1"/>
      <c r="W4" s="1"/>
      <c r="X4" s="1"/>
      <c r="Y4" s="1"/>
      <c r="Z4" s="1"/>
    </row>
    <row r="5" spans="1:26" x14ac:dyDescent="0.35">
      <c r="A5" s="3"/>
      <c r="B5" s="5"/>
      <c r="C5" s="226" t="s">
        <v>4867</v>
      </c>
      <c r="D5" s="181" t="s">
        <v>1007</v>
      </c>
      <c r="E5" s="181" t="s">
        <v>1007</v>
      </c>
      <c r="F5" s="181" t="s">
        <v>1007</v>
      </c>
      <c r="G5" s="181" t="s">
        <v>1007</v>
      </c>
      <c r="H5" s="181" t="s">
        <v>1007</v>
      </c>
      <c r="I5" s="7"/>
      <c r="J5" s="4"/>
      <c r="K5" s="1"/>
      <c r="L5" s="152" t="s">
        <v>0</v>
      </c>
      <c r="M5" s="1"/>
      <c r="N5" s="1"/>
      <c r="O5" s="1"/>
      <c r="P5" s="1"/>
      <c r="Q5" s="1"/>
      <c r="R5" s="1"/>
      <c r="S5" s="1"/>
      <c r="T5" s="1"/>
      <c r="U5" s="1"/>
      <c r="V5" s="1"/>
      <c r="W5" s="1"/>
      <c r="X5" s="1"/>
      <c r="Y5" s="1"/>
      <c r="Z5" s="1"/>
    </row>
    <row r="6" spans="1:26" x14ac:dyDescent="0.35">
      <c r="A6" s="3"/>
      <c r="B6" s="5"/>
      <c r="C6" s="226"/>
      <c r="D6" s="181" t="s">
        <v>1007</v>
      </c>
      <c r="E6" s="181" t="s">
        <v>1007</v>
      </c>
      <c r="F6" s="181" t="s">
        <v>1007</v>
      </c>
      <c r="G6" s="181" t="s">
        <v>1007</v>
      </c>
      <c r="H6" s="181" t="s">
        <v>1007</v>
      </c>
      <c r="I6" s="7"/>
      <c r="J6" s="4"/>
      <c r="K6" s="1"/>
      <c r="L6" s="152" t="s">
        <v>4713</v>
      </c>
      <c r="M6" s="1"/>
      <c r="N6" s="1"/>
      <c r="O6" s="1"/>
      <c r="P6" s="1"/>
      <c r="Q6" s="1"/>
      <c r="R6" s="1"/>
      <c r="S6" s="1"/>
      <c r="T6" s="1"/>
      <c r="U6" s="1"/>
      <c r="V6" s="1"/>
      <c r="W6" s="1"/>
      <c r="X6" s="1"/>
      <c r="Y6" s="1"/>
      <c r="Z6" s="1"/>
    </row>
    <row r="7" spans="1:26" x14ac:dyDescent="0.35">
      <c r="A7" s="3"/>
      <c r="B7" s="5"/>
      <c r="C7" s="226"/>
      <c r="D7" s="181" t="s">
        <v>1007</v>
      </c>
      <c r="E7" s="181" t="s">
        <v>1007</v>
      </c>
      <c r="F7" s="181" t="s">
        <v>1007</v>
      </c>
      <c r="G7" s="181" t="s">
        <v>1007</v>
      </c>
      <c r="H7" s="181" t="s">
        <v>1007</v>
      </c>
      <c r="I7" s="7"/>
      <c r="J7" s="4"/>
      <c r="K7" s="1"/>
      <c r="L7" s="152" t="s">
        <v>5022</v>
      </c>
      <c r="M7" s="1"/>
      <c r="N7" s="1"/>
      <c r="O7" s="1"/>
      <c r="P7" s="1"/>
      <c r="Q7" s="1"/>
      <c r="R7" s="1"/>
      <c r="S7" s="1"/>
      <c r="T7" s="1"/>
      <c r="U7" s="1"/>
      <c r="V7" s="1"/>
      <c r="W7" s="1"/>
      <c r="X7" s="1"/>
      <c r="Y7" s="1"/>
      <c r="Z7" s="1"/>
    </row>
    <row r="8" spans="1:26" x14ac:dyDescent="0.35">
      <c r="A8" s="3"/>
      <c r="B8" s="5"/>
      <c r="C8" s="226"/>
      <c r="D8" s="181" t="s">
        <v>1007</v>
      </c>
      <c r="E8" s="181" t="s">
        <v>1007</v>
      </c>
      <c r="F8" s="181" t="s">
        <v>1007</v>
      </c>
      <c r="G8" s="181" t="s">
        <v>1007</v>
      </c>
      <c r="H8" s="181" t="s">
        <v>1007</v>
      </c>
      <c r="I8" s="7"/>
      <c r="J8" s="4"/>
      <c r="K8" s="1"/>
      <c r="L8" s="152" t="s">
        <v>4723</v>
      </c>
      <c r="M8" s="1"/>
      <c r="N8" s="1"/>
      <c r="O8" s="1"/>
      <c r="P8" s="1"/>
      <c r="Q8" s="1"/>
      <c r="R8" s="1"/>
      <c r="S8" s="1"/>
      <c r="T8" s="1"/>
      <c r="U8" s="1"/>
      <c r="V8" s="1"/>
      <c r="W8" s="1"/>
      <c r="X8" s="1"/>
      <c r="Y8" s="1"/>
      <c r="Z8" s="1"/>
    </row>
    <row r="9" spans="1:26" x14ac:dyDescent="0.35">
      <c r="A9" s="3"/>
      <c r="B9" s="5"/>
      <c r="C9" s="44" t="s">
        <v>4868</v>
      </c>
      <c r="D9" s="192" t="s">
        <v>1007</v>
      </c>
      <c r="E9" s="193" t="s">
        <v>1007</v>
      </c>
      <c r="F9" s="193" t="s">
        <v>1007</v>
      </c>
      <c r="G9" s="193" t="s">
        <v>1007</v>
      </c>
      <c r="H9" s="193" t="s">
        <v>1007</v>
      </c>
      <c r="I9" s="7"/>
      <c r="J9" s="4"/>
      <c r="K9" s="1"/>
      <c r="L9" s="152" t="s">
        <v>4758</v>
      </c>
      <c r="M9" s="1"/>
      <c r="N9" s="1"/>
      <c r="O9" s="1"/>
      <c r="P9" s="1"/>
      <c r="Q9" s="1"/>
      <c r="R9" s="1"/>
      <c r="S9" s="1"/>
      <c r="T9" s="1"/>
      <c r="U9" s="1"/>
      <c r="V9" s="1"/>
      <c r="W9" s="1"/>
      <c r="X9" s="1"/>
      <c r="Y9" s="1"/>
      <c r="Z9" s="1"/>
    </row>
    <row r="10" spans="1:26" x14ac:dyDescent="0.35">
      <c r="A10" s="3"/>
      <c r="B10" s="5"/>
      <c r="C10" s="17" t="s">
        <v>4869</v>
      </c>
      <c r="D10" s="192" t="s">
        <v>1007</v>
      </c>
      <c r="E10" s="193" t="s">
        <v>1007</v>
      </c>
      <c r="F10" s="193" t="s">
        <v>1007</v>
      </c>
      <c r="G10" s="193" t="s">
        <v>1007</v>
      </c>
      <c r="H10" s="193" t="s">
        <v>1007</v>
      </c>
      <c r="I10" s="7"/>
      <c r="J10" s="4"/>
      <c r="K10" s="1"/>
      <c r="L10" s="152" t="s">
        <v>4759</v>
      </c>
      <c r="M10" s="1"/>
      <c r="N10" s="1"/>
      <c r="O10" s="1"/>
      <c r="P10" s="1"/>
      <c r="Q10" s="1"/>
      <c r="R10" s="1"/>
      <c r="S10" s="1"/>
      <c r="T10" s="1"/>
      <c r="U10" s="1"/>
      <c r="V10" s="1"/>
      <c r="W10" s="1"/>
      <c r="X10" s="1"/>
      <c r="Y10" s="1"/>
      <c r="Z10" s="1"/>
    </row>
    <row r="11" spans="1:26" ht="14.5" customHeight="1" x14ac:dyDescent="0.35">
      <c r="A11" s="3"/>
      <c r="B11" s="5"/>
      <c r="C11" s="189" t="s">
        <v>4870</v>
      </c>
      <c r="D11" s="181" t="s">
        <v>1007</v>
      </c>
      <c r="E11" s="181" t="s">
        <v>1007</v>
      </c>
      <c r="F11" s="181" t="s">
        <v>1007</v>
      </c>
      <c r="G11" s="181" t="s">
        <v>1007</v>
      </c>
      <c r="H11" s="181" t="s">
        <v>1007</v>
      </c>
      <c r="I11" s="7"/>
      <c r="J11" s="4"/>
      <c r="K11" s="1"/>
      <c r="L11" s="152" t="s">
        <v>4811</v>
      </c>
      <c r="M11" s="1"/>
      <c r="N11" s="1"/>
      <c r="O11" s="1"/>
      <c r="P11" s="1"/>
      <c r="Q11" s="1"/>
      <c r="R11" s="1"/>
      <c r="S11" s="1"/>
      <c r="T11" s="1"/>
      <c r="U11" s="1"/>
      <c r="V11" s="1"/>
      <c r="W11" s="1"/>
      <c r="X11" s="1"/>
      <c r="Y11" s="1"/>
      <c r="Z11" s="1"/>
    </row>
    <row r="12" spans="1:26" x14ac:dyDescent="0.35">
      <c r="A12" s="3"/>
      <c r="B12" s="5"/>
      <c r="C12" s="189"/>
      <c r="D12" s="181" t="s">
        <v>1007</v>
      </c>
      <c r="E12" s="181" t="s">
        <v>1007</v>
      </c>
      <c r="F12" s="181" t="s">
        <v>1007</v>
      </c>
      <c r="G12" s="181" t="s">
        <v>1007</v>
      </c>
      <c r="H12" s="181" t="s">
        <v>1007</v>
      </c>
      <c r="I12" s="7"/>
      <c r="J12" s="4"/>
      <c r="K12" s="1"/>
      <c r="L12" s="152" t="s">
        <v>5023</v>
      </c>
      <c r="M12" s="1"/>
      <c r="N12" s="1"/>
      <c r="O12" s="1"/>
      <c r="P12" s="1"/>
      <c r="Q12" s="1"/>
      <c r="R12" s="1"/>
      <c r="S12" s="1"/>
      <c r="T12" s="1"/>
      <c r="U12" s="1"/>
      <c r="V12" s="1"/>
      <c r="W12" s="1"/>
      <c r="X12" s="1"/>
      <c r="Y12" s="1"/>
      <c r="Z12" s="1"/>
    </row>
    <row r="13" spans="1:26" x14ac:dyDescent="0.35">
      <c r="A13" s="3"/>
      <c r="B13" s="5"/>
      <c r="C13" s="189"/>
      <c r="D13" s="181" t="s">
        <v>1007</v>
      </c>
      <c r="E13" s="181" t="s">
        <v>1007</v>
      </c>
      <c r="F13" s="181" t="s">
        <v>1007</v>
      </c>
      <c r="G13" s="181" t="s">
        <v>1007</v>
      </c>
      <c r="H13" s="181" t="s">
        <v>1007</v>
      </c>
      <c r="I13" s="7"/>
      <c r="J13" s="4"/>
      <c r="K13" s="1"/>
      <c r="L13" s="155" t="s">
        <v>4866</v>
      </c>
      <c r="M13" s="1"/>
      <c r="N13" s="1"/>
      <c r="O13" s="1"/>
      <c r="P13" s="1"/>
      <c r="Q13" s="1"/>
      <c r="R13" s="1"/>
      <c r="S13" s="1"/>
      <c r="T13" s="1"/>
      <c r="U13" s="1"/>
      <c r="V13" s="1"/>
      <c r="W13" s="1"/>
      <c r="X13" s="1"/>
      <c r="Y13" s="1"/>
      <c r="Z13" s="1"/>
    </row>
    <row r="14" spans="1:26" x14ac:dyDescent="0.35">
      <c r="A14" s="3"/>
      <c r="B14" s="5"/>
      <c r="C14" s="6"/>
      <c r="D14" s="6"/>
      <c r="E14" s="6"/>
      <c r="F14" s="6"/>
      <c r="G14" s="6"/>
      <c r="H14" s="6"/>
      <c r="I14" s="7"/>
      <c r="J14" s="4"/>
      <c r="K14" s="1"/>
      <c r="L14" s="152" t="s">
        <v>4871</v>
      </c>
      <c r="M14" s="1"/>
      <c r="N14" s="1"/>
      <c r="O14" s="1"/>
      <c r="P14" s="1"/>
      <c r="Q14" s="1"/>
      <c r="R14" s="1"/>
      <c r="S14" s="1"/>
      <c r="T14" s="1"/>
      <c r="U14" s="1"/>
      <c r="V14" s="1"/>
      <c r="W14" s="1"/>
      <c r="X14" s="1"/>
      <c r="Y14" s="1"/>
      <c r="Z14" s="1"/>
    </row>
    <row r="15" spans="1:26" x14ac:dyDescent="0.35">
      <c r="A15" s="3"/>
      <c r="B15" s="5"/>
      <c r="C15" s="209" t="str">
        <f>'Drop down'!P13</f>
        <v>Previous</v>
      </c>
      <c r="D15" s="159"/>
      <c r="E15" s="159"/>
      <c r="F15" s="159"/>
      <c r="G15" s="210" t="str">
        <f>'Drop down'!P12</f>
        <v>Next</v>
      </c>
      <c r="H15" s="210"/>
      <c r="I15" s="7"/>
      <c r="J15" s="4"/>
      <c r="K15" s="1"/>
      <c r="L15" s="152" t="s">
        <v>5033</v>
      </c>
      <c r="M15" s="1"/>
      <c r="N15" s="1"/>
      <c r="O15" s="1"/>
      <c r="P15" s="1"/>
      <c r="Q15" s="1"/>
      <c r="R15" s="1"/>
      <c r="S15" s="1"/>
      <c r="T15" s="1"/>
      <c r="U15" s="1"/>
      <c r="V15" s="1"/>
      <c r="W15" s="1"/>
      <c r="X15" s="1"/>
      <c r="Y15" s="1"/>
      <c r="Z15" s="1"/>
    </row>
    <row r="16" spans="1:26" x14ac:dyDescent="0.35">
      <c r="A16" s="3"/>
      <c r="B16" s="5"/>
      <c r="C16" s="209"/>
      <c r="D16" s="159"/>
      <c r="E16" s="159"/>
      <c r="F16" s="159"/>
      <c r="G16" s="210"/>
      <c r="H16" s="210"/>
      <c r="I16" s="7"/>
      <c r="J16" s="4"/>
      <c r="K16" s="1"/>
      <c r="L16" s="152" t="s">
        <v>5034</v>
      </c>
      <c r="M16" s="1"/>
      <c r="N16" s="1"/>
      <c r="O16" s="1"/>
      <c r="P16" s="1"/>
      <c r="Q16" s="1"/>
      <c r="R16" s="1"/>
      <c r="S16" s="1"/>
      <c r="T16" s="1"/>
      <c r="U16" s="1"/>
      <c r="V16" s="1"/>
      <c r="W16" s="1"/>
      <c r="X16" s="1"/>
      <c r="Y16" s="1"/>
      <c r="Z16" s="1"/>
    </row>
    <row r="17" spans="1:26" ht="15" thickBot="1" x14ac:dyDescent="0.4">
      <c r="A17" s="3"/>
      <c r="B17" s="20"/>
      <c r="C17" s="21"/>
      <c r="D17" s="21"/>
      <c r="E17" s="21"/>
      <c r="F17" s="21"/>
      <c r="G17" s="21"/>
      <c r="H17" s="21"/>
      <c r="I17" s="22"/>
      <c r="J17" s="4"/>
      <c r="K17" s="1"/>
      <c r="L17" s="153" t="s">
        <v>4907</v>
      </c>
      <c r="M17" s="1"/>
      <c r="N17" s="1"/>
      <c r="O17" s="1"/>
      <c r="P17" s="1"/>
      <c r="Q17" s="1"/>
      <c r="R17" s="1"/>
      <c r="S17" s="1"/>
      <c r="T17" s="1"/>
      <c r="U17" s="1"/>
      <c r="V17" s="1"/>
      <c r="W17" s="1"/>
      <c r="X17" s="1"/>
      <c r="Y17" s="1"/>
      <c r="Z17" s="1"/>
    </row>
    <row r="18" spans="1:26" ht="15" thickBot="1" x14ac:dyDescent="0.4">
      <c r="A18" s="30"/>
      <c r="B18" s="30"/>
      <c r="C18" s="30"/>
      <c r="D18" s="30"/>
      <c r="E18" s="30"/>
      <c r="F18" s="30"/>
      <c r="G18" s="30"/>
      <c r="H18" s="30"/>
      <c r="I18" s="30"/>
      <c r="J18" s="31"/>
      <c r="K18" s="1"/>
      <c r="L18" s="1"/>
      <c r="M18" s="1"/>
      <c r="N18" s="1"/>
      <c r="O18" s="1"/>
      <c r="P18" s="1"/>
      <c r="Q18" s="1"/>
      <c r="R18" s="1"/>
      <c r="S18" s="1"/>
      <c r="T18" s="1"/>
      <c r="U18" s="1"/>
      <c r="V18" s="1"/>
      <c r="W18" s="1"/>
      <c r="X18" s="1"/>
      <c r="Y18" s="1"/>
      <c r="Z18" s="1"/>
    </row>
    <row r="19" spans="1:26" x14ac:dyDescent="0.35">
      <c r="A19" s="32"/>
      <c r="B19" s="32"/>
      <c r="C19" s="32"/>
      <c r="D19" s="32"/>
      <c r="E19" s="32"/>
      <c r="F19" s="32"/>
      <c r="G19" s="32"/>
      <c r="H19" s="32"/>
      <c r="I19" s="32"/>
      <c r="J19" s="32"/>
      <c r="K19" s="1"/>
      <c r="L19" s="12" t="s">
        <v>5024</v>
      </c>
      <c r="M19" s="1"/>
      <c r="N19" s="1"/>
      <c r="O19" s="1"/>
      <c r="P19" s="1"/>
      <c r="Q19" s="1"/>
      <c r="R19" s="1"/>
      <c r="S19" s="1"/>
      <c r="T19" s="1"/>
      <c r="U19" s="1"/>
      <c r="V19" s="1"/>
      <c r="W19" s="1"/>
      <c r="X19" s="1"/>
      <c r="Y19" s="1"/>
      <c r="Z19" s="1"/>
    </row>
    <row r="20" spans="1:26" x14ac:dyDescent="0.35">
      <c r="A20" s="32"/>
      <c r="B20" s="32"/>
      <c r="C20" s="32"/>
      <c r="D20" s="32"/>
      <c r="E20" s="32"/>
      <c r="F20" s="32"/>
      <c r="G20" s="32"/>
      <c r="H20" s="32"/>
      <c r="I20" s="32"/>
      <c r="J20" s="32"/>
      <c r="K20" s="1"/>
      <c r="L20" s="152" t="s">
        <v>5025</v>
      </c>
      <c r="M20" s="1"/>
      <c r="N20" s="1"/>
      <c r="O20" s="1"/>
      <c r="P20" s="1"/>
      <c r="Q20" s="1"/>
      <c r="R20" s="1"/>
      <c r="S20" s="1"/>
      <c r="T20" s="1"/>
      <c r="U20" s="1"/>
      <c r="V20" s="1"/>
      <c r="W20" s="1"/>
      <c r="X20" s="1"/>
      <c r="Y20" s="1"/>
      <c r="Z20" s="1"/>
    </row>
    <row r="21" spans="1:26" x14ac:dyDescent="0.35">
      <c r="A21" s="32"/>
      <c r="B21" s="32"/>
      <c r="C21" s="32"/>
      <c r="D21" s="32"/>
      <c r="E21" s="32"/>
      <c r="F21" s="32"/>
      <c r="G21" s="32"/>
      <c r="H21" s="32"/>
      <c r="I21" s="32"/>
      <c r="J21" s="32"/>
      <c r="K21" s="1"/>
      <c r="L21" s="152" t="s">
        <v>5026</v>
      </c>
      <c r="M21" s="1"/>
      <c r="N21" s="1"/>
      <c r="O21" s="1"/>
      <c r="P21" s="1"/>
      <c r="Q21" s="1"/>
      <c r="R21" s="1"/>
      <c r="S21" s="1"/>
      <c r="T21" s="1"/>
      <c r="U21" s="1"/>
      <c r="V21" s="1"/>
      <c r="W21" s="1"/>
      <c r="X21" s="1"/>
      <c r="Y21" s="1"/>
      <c r="Z21" s="1"/>
    </row>
    <row r="22" spans="1:26" x14ac:dyDescent="0.35">
      <c r="A22" s="32"/>
      <c r="B22" s="32"/>
      <c r="C22" s="32"/>
      <c r="D22" s="32"/>
      <c r="E22" s="32"/>
      <c r="F22" s="32"/>
      <c r="G22" s="32"/>
      <c r="H22" s="32"/>
      <c r="I22" s="32"/>
      <c r="J22" s="32"/>
      <c r="K22" s="1"/>
      <c r="L22" s="152" t="s">
        <v>5027</v>
      </c>
      <c r="M22" s="1"/>
      <c r="N22" s="1"/>
      <c r="O22" s="1"/>
      <c r="P22" s="1"/>
      <c r="Q22" s="1"/>
      <c r="R22" s="1"/>
      <c r="S22" s="1"/>
      <c r="T22" s="1"/>
      <c r="U22" s="1"/>
      <c r="V22" s="1"/>
      <c r="W22" s="1"/>
      <c r="X22" s="1"/>
      <c r="Y22" s="1"/>
      <c r="Z22" s="1"/>
    </row>
    <row r="23" spans="1:26" x14ac:dyDescent="0.35">
      <c r="A23" s="32"/>
      <c r="B23" s="32"/>
      <c r="C23" s="32"/>
      <c r="D23" s="32"/>
      <c r="E23" s="32"/>
      <c r="F23" s="32"/>
      <c r="G23" s="32"/>
      <c r="H23" s="32"/>
      <c r="I23" s="32"/>
      <c r="J23" s="32"/>
      <c r="K23" s="1"/>
      <c r="L23" s="152" t="s">
        <v>5028</v>
      </c>
      <c r="M23" s="1"/>
      <c r="N23" s="1"/>
      <c r="O23" s="1"/>
      <c r="P23" s="1"/>
      <c r="Q23" s="1"/>
      <c r="R23" s="1"/>
      <c r="S23" s="1"/>
      <c r="T23" s="1"/>
      <c r="U23" s="1"/>
      <c r="V23" s="1"/>
      <c r="W23" s="1"/>
      <c r="X23" s="1"/>
      <c r="Y23" s="1"/>
      <c r="Z23" s="1"/>
    </row>
    <row r="24" spans="1:26" x14ac:dyDescent="0.35">
      <c r="A24" s="32"/>
      <c r="B24" s="32"/>
      <c r="C24" s="32"/>
      <c r="D24" s="32"/>
      <c r="E24" s="32"/>
      <c r="F24" s="32"/>
      <c r="G24" s="32"/>
      <c r="H24" s="32"/>
      <c r="I24" s="32"/>
      <c r="J24" s="32"/>
      <c r="K24" s="1"/>
      <c r="L24" s="152" t="s">
        <v>5029</v>
      </c>
      <c r="M24" s="1"/>
      <c r="N24" s="1"/>
      <c r="O24" s="1"/>
      <c r="P24" s="1"/>
      <c r="Q24" s="1"/>
      <c r="R24" s="1"/>
      <c r="S24" s="1"/>
      <c r="T24" s="1"/>
      <c r="U24" s="1"/>
      <c r="V24" s="1"/>
      <c r="W24" s="1"/>
      <c r="X24" s="1"/>
      <c r="Y24" s="1"/>
      <c r="Z24" s="1"/>
    </row>
    <row r="25" spans="1:26" x14ac:dyDescent="0.35">
      <c r="A25" s="32"/>
      <c r="B25" s="32"/>
      <c r="C25" s="32"/>
      <c r="D25" s="32"/>
      <c r="E25" s="32"/>
      <c r="F25" s="32"/>
      <c r="G25" s="32"/>
      <c r="H25" s="32"/>
      <c r="I25" s="32"/>
      <c r="J25" s="32"/>
      <c r="K25" s="1"/>
      <c r="L25" s="152" t="s">
        <v>5030</v>
      </c>
      <c r="M25" s="1"/>
      <c r="N25" s="1"/>
      <c r="O25" s="1"/>
      <c r="P25" s="1"/>
      <c r="Q25" s="1"/>
      <c r="R25" s="1"/>
      <c r="S25" s="1"/>
      <c r="T25" s="1"/>
      <c r="U25" s="1"/>
      <c r="V25" s="1"/>
      <c r="W25" s="1"/>
      <c r="X25" s="1"/>
      <c r="Y25" s="1"/>
      <c r="Z25" s="1"/>
    </row>
    <row r="26" spans="1:26" x14ac:dyDescent="0.35">
      <c r="A26" s="32"/>
      <c r="B26" s="32"/>
      <c r="C26" s="32"/>
      <c r="D26" s="32"/>
      <c r="E26" s="32"/>
      <c r="F26" s="32"/>
      <c r="G26" s="32"/>
      <c r="H26" s="32"/>
      <c r="I26" s="32"/>
      <c r="J26" s="32"/>
      <c r="K26" s="1"/>
      <c r="L26" s="152" t="s">
        <v>5031</v>
      </c>
      <c r="M26" s="1"/>
      <c r="N26" s="1"/>
      <c r="O26" s="1"/>
      <c r="P26" s="1"/>
      <c r="Q26" s="1"/>
      <c r="R26" s="1"/>
      <c r="S26" s="1"/>
      <c r="T26" s="1"/>
      <c r="U26" s="1"/>
      <c r="V26" s="1"/>
      <c r="W26" s="1"/>
      <c r="X26" s="1"/>
      <c r="Y26" s="1"/>
      <c r="Z26" s="1"/>
    </row>
    <row r="27" spans="1:26" ht="15" thickBot="1" x14ac:dyDescent="0.4">
      <c r="A27" s="32"/>
      <c r="B27" s="32"/>
      <c r="C27" s="32"/>
      <c r="D27" s="32"/>
      <c r="E27" s="32"/>
      <c r="F27" s="32"/>
      <c r="G27" s="32"/>
      <c r="H27" s="32"/>
      <c r="I27" s="32"/>
      <c r="J27" s="32"/>
      <c r="K27" s="1"/>
      <c r="L27" s="153" t="s">
        <v>5032</v>
      </c>
      <c r="M27" s="1"/>
      <c r="N27" s="1"/>
      <c r="O27" s="1"/>
      <c r="P27" s="1"/>
      <c r="Q27" s="1"/>
      <c r="R27" s="1"/>
      <c r="S27" s="1"/>
      <c r="T27" s="1"/>
      <c r="U27" s="1"/>
      <c r="V27" s="1"/>
      <c r="W27" s="1"/>
      <c r="X27" s="1"/>
      <c r="Y27" s="1"/>
      <c r="Z27" s="1"/>
    </row>
    <row r="28" spans="1:26" x14ac:dyDescent="0.35">
      <c r="A28" s="32"/>
      <c r="B28" s="32"/>
      <c r="C28" s="32"/>
      <c r="D28" s="32"/>
      <c r="E28" s="32"/>
      <c r="F28" s="32"/>
      <c r="G28" s="32"/>
      <c r="H28" s="32"/>
      <c r="I28" s="32"/>
      <c r="J28" s="32"/>
      <c r="K28" s="1"/>
      <c r="L28" s="1"/>
      <c r="M28" s="1"/>
      <c r="N28" s="1"/>
      <c r="O28" s="1"/>
      <c r="P28" s="1"/>
      <c r="Q28" s="1"/>
      <c r="R28" s="1"/>
      <c r="S28" s="1"/>
      <c r="T28" s="1"/>
      <c r="U28" s="1"/>
      <c r="V28" s="1"/>
      <c r="W28" s="1"/>
      <c r="X28" s="1"/>
      <c r="Y28" s="1"/>
      <c r="Z28" s="1"/>
    </row>
    <row r="29" spans="1:26" x14ac:dyDescent="0.35">
      <c r="A29" s="32"/>
      <c r="B29" s="32"/>
      <c r="C29" s="32"/>
      <c r="D29" s="32"/>
      <c r="E29" s="32"/>
      <c r="F29" s="32"/>
      <c r="G29" s="32"/>
      <c r="H29" s="32"/>
      <c r="I29" s="32"/>
      <c r="J29" s="32"/>
      <c r="K29" s="1"/>
      <c r="L29" s="1"/>
      <c r="M29" s="1"/>
      <c r="N29" s="1"/>
      <c r="O29" s="1"/>
      <c r="P29" s="1"/>
      <c r="Q29" s="1"/>
      <c r="R29" s="1"/>
      <c r="S29" s="1"/>
      <c r="T29" s="1"/>
      <c r="U29" s="1"/>
      <c r="V29" s="1"/>
      <c r="W29" s="1"/>
      <c r="X29" s="1"/>
      <c r="Y29" s="1"/>
      <c r="Z29" s="1"/>
    </row>
    <row r="30" spans="1:26" x14ac:dyDescent="0.35">
      <c r="A30" s="32"/>
      <c r="B30" s="32"/>
      <c r="C30" s="32"/>
      <c r="D30" s="32"/>
      <c r="E30" s="32"/>
      <c r="F30" s="32"/>
      <c r="G30" s="32"/>
      <c r="H30" s="32"/>
      <c r="I30" s="32"/>
      <c r="J30" s="32"/>
      <c r="K30" s="1"/>
      <c r="L30" s="1"/>
      <c r="M30" s="1"/>
      <c r="N30" s="1"/>
      <c r="O30" s="1"/>
      <c r="P30" s="1"/>
      <c r="Q30" s="1"/>
      <c r="R30" s="1"/>
      <c r="S30" s="1"/>
      <c r="T30" s="1"/>
      <c r="U30" s="1"/>
      <c r="V30" s="1"/>
      <c r="W30" s="1"/>
      <c r="X30" s="1"/>
      <c r="Y30" s="1"/>
      <c r="Z30" s="1"/>
    </row>
    <row r="31" spans="1:26" x14ac:dyDescent="0.35">
      <c r="A31" s="32"/>
      <c r="B31" s="32"/>
      <c r="C31" s="32"/>
      <c r="D31" s="32"/>
      <c r="E31" s="32"/>
      <c r="F31" s="32"/>
      <c r="G31" s="32"/>
      <c r="H31" s="32"/>
      <c r="I31" s="32"/>
      <c r="J31" s="32"/>
      <c r="K31" s="1"/>
      <c r="L31" s="1"/>
      <c r="M31" s="1"/>
      <c r="N31" s="1"/>
      <c r="O31" s="1"/>
      <c r="P31" s="1"/>
      <c r="Q31" s="1"/>
      <c r="R31" s="1"/>
      <c r="S31" s="1"/>
      <c r="T31" s="1"/>
      <c r="U31" s="1"/>
      <c r="V31" s="1"/>
      <c r="W31" s="1"/>
      <c r="X31" s="1"/>
      <c r="Y31" s="1"/>
      <c r="Z31" s="1"/>
    </row>
  </sheetData>
  <sheetProtection algorithmName="SHA-512" hashValue="8jtfgM1ijY/3E1SSW7oatEGvj9tpxd2/f/H4L2CWw2kzHz5aGqPS6dvmpdj61XffAP8hWcdZhtpJKhbsJ9RLlg==" saltValue="aZn21ABT35yfOSI/rgaQgg==" spinCount="100000" sheet="1" scenarios="1"/>
  <mergeCells count="9">
    <mergeCell ref="B1:E1"/>
    <mergeCell ref="C5:C8"/>
    <mergeCell ref="C11:C13"/>
    <mergeCell ref="C15:C16"/>
    <mergeCell ref="G15:H16"/>
    <mergeCell ref="D5:H8"/>
    <mergeCell ref="D9:H9"/>
    <mergeCell ref="D10:H10"/>
    <mergeCell ref="D11:H13"/>
  </mergeCells>
  <hyperlinks>
    <hyperlink ref="G15:H16" location="Claims!A1" display="Next" xr:uid="{03DC30FA-A776-4FCF-88FE-BFB4AD704C67}"/>
    <hyperlink ref="C15:C16" location="'Shelf-life and storage'!A1" display="Previous" xr:uid="{F50B6E22-94D9-48A8-894B-5FB92A11B36D}"/>
    <hyperlink ref="L5" location="Start!A1" display="Start" xr:uid="{2EFE34FA-269E-4553-9E6F-CE29804D257B}"/>
    <hyperlink ref="L6" location="'Product designation and net con'!A1" display="Product designation and net content" xr:uid="{E5F12133-BB9F-4C5D-A3B4-218DBDE29D6B}"/>
    <hyperlink ref="L7" location="'Method of food processing'!A1" display="Method af food processing" xr:uid="{0EE6871A-4671-45B9-8015-843A4400A17A}"/>
    <hyperlink ref="L8" location="Recipe!A1" display="Recipe" xr:uid="{D4E4D798-3881-4F11-855E-4B9E1CC4DB3F}"/>
    <hyperlink ref="L9" location="Additives!A1" display="Additives" xr:uid="{B9808EAC-2EF4-4C3B-AC72-82A227CD6D41}"/>
    <hyperlink ref="L10" location="'Ingredient specifications'!A1" display="Ingredient specifications" xr:uid="{F48F45A5-A8E6-455E-B169-520FF046772C}"/>
    <hyperlink ref="L11" location="'Nutritional labelling'!A1" display="Nutritional labelling" xr:uid="{C6459232-0E46-41E6-A5BF-72F5B2C9E87A}"/>
    <hyperlink ref="L12" location="'Shelf-life and storage'!A1" display="Shelf-life and storage" xr:uid="{03F6FEFA-1701-4B45-B7B4-4299E5A18E00}"/>
    <hyperlink ref="L13" location="'Packaging method and cooking in'!A1" display="Packaging method and cooking instructions" xr:uid="{13EC066A-48F1-4081-AC7C-C67BB9FEFED4}"/>
    <hyperlink ref="L14" location="Claims!A1" display="Claims" xr:uid="{28608381-FD1D-4C69-AF25-767E31281EBE}"/>
    <hyperlink ref="L16" location="'Packaging (Secondary)'!A1" display="Packaging (Secondary)" xr:uid="{0FF2B3C3-EEE7-4B13-8E2B-1ACEC6D36C2C}"/>
    <hyperlink ref="L17" location="'Appendix 1'!A1" display="Appendix 1: Supplementary nutrition labelling" xr:uid="{D9D901C2-3E88-443A-948A-91B3ABFC81EC}"/>
    <hyperlink ref="L20" location="'Part B Meat'!A1" display="Meat: Beef pork, poultry, sheep, goat" xr:uid="{3B7136E8-EF38-4F0F-93E8-ACE1A70D5A31}"/>
    <hyperlink ref="L21" location="'Part B Milk and cheese'!A1" display="Milk and cheese" xr:uid="{35B673DF-497A-4787-BDB2-8BA9201D72C0}"/>
    <hyperlink ref="L22" location="'Part B Egg and egg products'!A1" display="Egg and egg products" xr:uid="{2B731C67-486A-421B-8421-F26C5BB7B58B}"/>
    <hyperlink ref="L23" location="'Part B Chocolate'!A1" display="Chocolate" xr:uid="{D0A00A79-86F7-4512-ADFD-AAE91297544D}"/>
    <hyperlink ref="L24" location="'Part B Fish and fish products'!A1" display="Fish and fishproducts" xr:uid="{05831646-0873-44A0-8D73-1512579C37D0}"/>
    <hyperlink ref="L25" location="'Part B Juice'!A1" display="Fruit juice" xr:uid="{68BC7F48-F158-46A6-ADC5-6820DAA3D807}"/>
    <hyperlink ref="L26" location="'Part B Coffee'!A1" display="Coffee" xr:uid="{D47D9B0E-7713-40F5-8AFA-139BD0156990}"/>
    <hyperlink ref="L27" location="'Part B Tea'!A1" display="Tea" xr:uid="{E9BC19A4-76BD-40FC-A479-F2750903AC18}"/>
    <hyperlink ref="L15" location="'Packaging (Primary)'!Print_Area" display="Packaging (Primary)" xr:uid="{7F2E28A1-DCB4-4D7D-A256-D2FB909436F0}"/>
  </hyperlinks>
  <pageMargins left="0.7" right="0.7" top="0.75" bottom="0.75" header="0.3" footer="0.3"/>
  <pageSetup paperSize="9" scale="59" fitToHeight="0"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1235" id="{00000000-000E-0000-0C00-000007000000}">
            <xm:f>$D$5='Drop down'!$P$6</xm:f>
            <x14:dxf>
              <font>
                <b/>
                <i val="0"/>
              </font>
              <fill>
                <patternFill>
                  <bgColor theme="2" tint="-0.14996795556505021"/>
                </patternFill>
              </fill>
            </x14:dxf>
          </x14:cfRule>
          <x14:cfRule type="expression" priority="1236" id="{00000000-000E-0000-0C00-000008000000}">
            <xm:f>$D$5&lt;&gt;'Drop down'!$P$6</xm:f>
            <x14:dxf>
              <font>
                <b val="0"/>
                <i val="0"/>
                <color rgb="FFFF0000"/>
              </font>
              <fill>
                <patternFill>
                  <bgColor theme="0"/>
                </patternFill>
              </fill>
            </x14:dxf>
          </x14:cfRule>
          <xm:sqref>D5</xm:sqref>
        </x14:conditionalFormatting>
        <x14:conditionalFormatting xmlns:xm="http://schemas.microsoft.com/office/excel/2006/main">
          <x14:cfRule type="expression" priority="1237" id="{00000000-000E-0000-0C00-000001000000}">
            <xm:f>$D$11='Drop down'!$P$6</xm:f>
            <x14:dxf>
              <font>
                <b/>
                <i val="0"/>
              </font>
              <fill>
                <patternFill>
                  <bgColor theme="2" tint="-0.14996795556505021"/>
                </patternFill>
              </fill>
            </x14:dxf>
          </x14:cfRule>
          <x14:cfRule type="expression" priority="1238" id="{00000000-000E-0000-0C00-000002000000}">
            <xm:f>$D$11&lt;&gt;'Drop down'!$P$6</xm:f>
            <x14:dxf>
              <font>
                <b val="0"/>
                <i val="0"/>
                <color rgb="FFFF0000"/>
              </font>
              <fill>
                <patternFill>
                  <bgColor theme="0"/>
                </patternFill>
              </fill>
            </x14:dxf>
          </x14:cfRule>
          <xm:sqref>D11</xm:sqref>
        </x14:conditionalFormatting>
        <x14:conditionalFormatting xmlns:xm="http://schemas.microsoft.com/office/excel/2006/main">
          <x14:cfRule type="expression" priority="1239" id="{00000000-000E-0000-0C00-000005000000}">
            <xm:f>$D$9='Drop down'!$P$6</xm:f>
            <x14:dxf>
              <font>
                <b/>
                <i val="0"/>
              </font>
              <fill>
                <patternFill>
                  <bgColor theme="2" tint="-0.14996795556505021"/>
                </patternFill>
              </fill>
            </x14:dxf>
          </x14:cfRule>
          <x14:cfRule type="expression" priority="1240" id="{00000000-000E-0000-0C00-000006000000}">
            <xm:f>$D$9&lt;&gt;'Drop down'!$P$6</xm:f>
            <x14:dxf>
              <font>
                <b val="0"/>
                <i val="0"/>
                <color rgb="FFFF0000"/>
              </font>
              <fill>
                <patternFill>
                  <bgColor theme="0"/>
                </patternFill>
              </fill>
            </x14:dxf>
          </x14:cfRule>
          <xm:sqref>D9:H9</xm:sqref>
        </x14:conditionalFormatting>
        <x14:conditionalFormatting xmlns:xm="http://schemas.microsoft.com/office/excel/2006/main">
          <x14:cfRule type="expression" priority="1241" id="{00000000-000E-0000-0C00-000003000000}">
            <xm:f>$D$10='Drop down'!$P$6</xm:f>
            <x14:dxf>
              <font>
                <b/>
                <i val="0"/>
              </font>
              <fill>
                <patternFill>
                  <bgColor theme="2" tint="-0.14996795556505021"/>
                </patternFill>
              </fill>
            </x14:dxf>
          </x14:cfRule>
          <x14:cfRule type="expression" priority="1242" id="{00000000-000E-0000-0C00-000004000000}">
            <xm:f>$D$10&lt;&gt;'Drop down'!$P$6</xm:f>
            <x14:dxf>
              <font>
                <b val="0"/>
                <i val="0"/>
                <color rgb="FFFF0000"/>
              </font>
              <fill>
                <patternFill>
                  <bgColor theme="0"/>
                </patternFill>
              </fill>
            </x14:dxf>
          </x14:cfRule>
          <xm:sqref>D10:H10</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4D2DFD1E-28B7-493F-904E-2958AA935A47}">
          <x14:formula1>
            <xm:f>'Drop down'!$B$5:$B$7</xm:f>
          </x14:formula1>
          <xm:sqref>D5:H13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0CD75-148A-4640-9F4C-F804F382BDED}">
  <sheetPr codeName="Sheet13">
    <pageSetUpPr fitToPage="1"/>
  </sheetPr>
  <dimension ref="A1:Z119"/>
  <sheetViews>
    <sheetView workbookViewId="0">
      <selection activeCell="D10" sqref="D10:H12"/>
    </sheetView>
  </sheetViews>
  <sheetFormatPr defaultRowHeight="14.5" x14ac:dyDescent="0.35"/>
  <cols>
    <col min="1" max="1" width="2.81640625" customWidth="1"/>
    <col min="2" max="2" width="3.453125" customWidth="1"/>
    <col min="3" max="3" width="49.26953125" customWidth="1"/>
    <col min="4" max="4" width="17.7265625" customWidth="1"/>
    <col min="6" max="6" width="13.81640625" customWidth="1"/>
    <col min="9" max="9" width="2.54296875" customWidth="1"/>
    <col min="10" max="10" width="3.1796875" customWidth="1"/>
    <col min="11" max="11" width="3.453125" customWidth="1"/>
    <col min="12" max="12" width="41.1796875" bestFit="1" customWidth="1"/>
  </cols>
  <sheetData>
    <row r="1" spans="1:26" ht="39" customHeight="1" x14ac:dyDescent="0.35">
      <c r="A1" s="3"/>
      <c r="B1" s="178" t="str">
        <f>'Drop down'!P14</f>
        <v>All rights to this document belong to Varefakta, and the document may not be copied, reproduced, passed on and / or used without prior written permission from Varefakta. (version 23.1).</v>
      </c>
      <c r="C1" s="178"/>
      <c r="D1" s="178"/>
      <c r="E1" s="178"/>
      <c r="F1" s="11"/>
      <c r="G1" s="2"/>
      <c r="H1" s="2"/>
      <c r="I1" s="2"/>
      <c r="J1" s="4"/>
      <c r="K1" s="1"/>
      <c r="L1" s="1"/>
      <c r="M1" s="1"/>
      <c r="N1" s="1"/>
      <c r="O1" s="1"/>
      <c r="P1" s="1"/>
      <c r="Q1" s="1"/>
      <c r="R1" s="1"/>
      <c r="S1" s="1"/>
      <c r="T1" s="1"/>
      <c r="U1" s="1"/>
      <c r="V1" s="1"/>
      <c r="W1" s="1"/>
      <c r="X1" s="1"/>
      <c r="Y1" s="1"/>
      <c r="Z1" s="1"/>
    </row>
    <row r="2" spans="1:26" x14ac:dyDescent="0.35">
      <c r="A2" s="3"/>
      <c r="B2" s="5"/>
      <c r="C2" s="6"/>
      <c r="D2" s="6"/>
      <c r="E2" s="6"/>
      <c r="F2" s="6"/>
      <c r="G2" s="6"/>
      <c r="H2" s="6"/>
      <c r="I2" s="7"/>
      <c r="J2" s="4"/>
      <c r="K2" s="1"/>
      <c r="L2" s="1"/>
      <c r="M2" s="1"/>
      <c r="N2" s="1"/>
      <c r="O2" s="1"/>
      <c r="P2" s="1"/>
      <c r="Q2" s="1"/>
      <c r="R2" s="1"/>
      <c r="S2" s="1"/>
      <c r="T2" s="1"/>
      <c r="U2" s="1"/>
      <c r="V2" s="1"/>
      <c r="W2" s="1"/>
      <c r="X2" s="1"/>
      <c r="Y2" s="1"/>
      <c r="Z2" s="1"/>
    </row>
    <row r="3" spans="1:26" ht="23.5" thickBot="1" x14ac:dyDescent="0.55000000000000004">
      <c r="A3" s="3"/>
      <c r="B3" s="5"/>
      <c r="C3" s="8" t="s">
        <v>4871</v>
      </c>
      <c r="D3" s="6"/>
      <c r="E3" s="6"/>
      <c r="F3" s="6"/>
      <c r="G3" s="6"/>
      <c r="H3" s="6"/>
      <c r="I3" s="7"/>
      <c r="J3" s="4"/>
      <c r="K3" s="1"/>
      <c r="L3" s="1"/>
      <c r="M3" s="1"/>
      <c r="N3" s="1"/>
      <c r="O3" s="1"/>
      <c r="P3" s="1"/>
      <c r="Q3" s="1"/>
      <c r="R3" s="1"/>
      <c r="S3" s="1"/>
      <c r="T3" s="1"/>
      <c r="U3" s="1"/>
      <c r="V3" s="1"/>
      <c r="W3" s="1"/>
      <c r="X3" s="1"/>
      <c r="Y3" s="1"/>
      <c r="Z3" s="1"/>
    </row>
    <row r="4" spans="1:26" x14ac:dyDescent="0.35">
      <c r="A4" s="3"/>
      <c r="B4" s="5"/>
      <c r="C4" s="6"/>
      <c r="D4" s="6"/>
      <c r="E4" s="6"/>
      <c r="F4" s="6"/>
      <c r="G4" s="6"/>
      <c r="H4" s="6"/>
      <c r="I4" s="7"/>
      <c r="J4" s="4"/>
      <c r="K4" s="1"/>
      <c r="L4" s="12" t="s">
        <v>5021</v>
      </c>
      <c r="M4" s="1"/>
      <c r="N4" s="1"/>
      <c r="O4" s="1"/>
      <c r="P4" s="1"/>
      <c r="Q4" s="1"/>
      <c r="R4" s="1"/>
      <c r="S4" s="1"/>
      <c r="T4" s="1"/>
      <c r="U4" s="1"/>
      <c r="V4" s="1"/>
      <c r="W4" s="1"/>
      <c r="X4" s="1"/>
      <c r="Y4" s="1"/>
      <c r="Z4" s="1"/>
    </row>
    <row r="5" spans="1:26" x14ac:dyDescent="0.35">
      <c r="A5" s="3"/>
      <c r="B5" s="5"/>
      <c r="C5" s="34" t="s">
        <v>4872</v>
      </c>
      <c r="D5" s="6"/>
      <c r="E5" s="6"/>
      <c r="F5" s="6"/>
      <c r="G5" s="6"/>
      <c r="H5" s="6"/>
      <c r="I5" s="7"/>
      <c r="J5" s="4"/>
      <c r="K5" s="1"/>
      <c r="L5" s="152" t="s">
        <v>0</v>
      </c>
      <c r="M5" s="1"/>
      <c r="N5" s="1"/>
      <c r="O5" s="1"/>
      <c r="P5" s="1"/>
      <c r="Q5" s="1"/>
      <c r="R5" s="1"/>
      <c r="S5" s="1"/>
      <c r="T5" s="1"/>
      <c r="U5" s="1"/>
      <c r="V5" s="1"/>
      <c r="W5" s="1"/>
      <c r="X5" s="1"/>
      <c r="Y5" s="1"/>
      <c r="Z5" s="1"/>
    </row>
    <row r="6" spans="1:26" x14ac:dyDescent="0.35">
      <c r="A6" s="3"/>
      <c r="B6" s="5"/>
      <c r="C6" s="13" t="s">
        <v>4873</v>
      </c>
      <c r="D6" s="192" t="s">
        <v>1007</v>
      </c>
      <c r="E6" s="193"/>
      <c r="F6" s="193"/>
      <c r="G6" s="193"/>
      <c r="H6" s="193"/>
      <c r="I6" s="7"/>
      <c r="J6" s="4"/>
      <c r="K6" s="1"/>
      <c r="L6" s="152" t="s">
        <v>4713</v>
      </c>
      <c r="M6" s="1"/>
      <c r="N6" s="1"/>
      <c r="O6" s="1"/>
      <c r="P6" s="1"/>
      <c r="Q6" s="1"/>
      <c r="R6" s="1"/>
      <c r="S6" s="1"/>
      <c r="T6" s="1"/>
      <c r="U6" s="1"/>
      <c r="V6" s="1"/>
      <c r="W6" s="1"/>
      <c r="X6" s="1"/>
      <c r="Y6" s="1"/>
      <c r="Z6" s="1"/>
    </row>
    <row r="7" spans="1:26" x14ac:dyDescent="0.35">
      <c r="A7" s="3"/>
      <c r="B7" s="5"/>
      <c r="C7" s="37" t="s">
        <v>5175</v>
      </c>
      <c r="D7" s="192" t="s">
        <v>1007</v>
      </c>
      <c r="E7" s="193"/>
      <c r="F7" s="193"/>
      <c r="G7" s="193"/>
      <c r="H7" s="193"/>
      <c r="I7" s="7"/>
      <c r="J7" s="4"/>
      <c r="K7" s="1"/>
      <c r="L7" s="152" t="s">
        <v>5022</v>
      </c>
      <c r="M7" s="1"/>
      <c r="N7" s="1"/>
      <c r="O7" s="1"/>
      <c r="P7" s="1"/>
      <c r="Q7" s="1"/>
      <c r="R7" s="1"/>
      <c r="S7" s="1"/>
      <c r="T7" s="1"/>
      <c r="U7" s="1"/>
      <c r="V7" s="1"/>
      <c r="W7" s="1"/>
      <c r="X7" s="1"/>
      <c r="Y7" s="1"/>
      <c r="Z7" s="1"/>
    </row>
    <row r="8" spans="1:26" x14ac:dyDescent="0.35">
      <c r="A8" s="3"/>
      <c r="B8" s="5"/>
      <c r="C8" s="6"/>
      <c r="D8" s="6"/>
      <c r="E8" s="6"/>
      <c r="F8" s="6"/>
      <c r="G8" s="6"/>
      <c r="H8" s="6"/>
      <c r="I8" s="7"/>
      <c r="J8" s="4"/>
      <c r="K8" s="1"/>
      <c r="L8" s="152" t="s">
        <v>4723</v>
      </c>
      <c r="M8" s="1"/>
      <c r="N8" s="1"/>
      <c r="O8" s="1"/>
      <c r="P8" s="1"/>
      <c r="Q8" s="1"/>
      <c r="R8" s="1"/>
      <c r="S8" s="1"/>
      <c r="T8" s="1"/>
      <c r="U8" s="1"/>
      <c r="V8" s="1"/>
      <c r="W8" s="1"/>
      <c r="X8" s="1"/>
      <c r="Y8" s="1"/>
      <c r="Z8" s="1"/>
    </row>
    <row r="9" spans="1:26" x14ac:dyDescent="0.35">
      <c r="A9" s="3"/>
      <c r="B9" s="5"/>
      <c r="C9" s="34" t="s">
        <v>4874</v>
      </c>
      <c r="D9" s="6"/>
      <c r="E9" s="6"/>
      <c r="F9" s="6"/>
      <c r="G9" s="6"/>
      <c r="H9" s="6"/>
      <c r="I9" s="7"/>
      <c r="J9" s="4"/>
      <c r="K9" s="1"/>
      <c r="L9" s="152" t="s">
        <v>4758</v>
      </c>
      <c r="M9" s="1"/>
      <c r="N9" s="1"/>
      <c r="O9" s="1"/>
      <c r="P9" s="1"/>
      <c r="Q9" s="1"/>
      <c r="R9" s="1"/>
      <c r="S9" s="1"/>
      <c r="T9" s="1"/>
      <c r="U9" s="1"/>
      <c r="V9" s="1"/>
      <c r="W9" s="1"/>
      <c r="X9" s="1"/>
      <c r="Y9" s="1"/>
      <c r="Z9" s="1"/>
    </row>
    <row r="10" spans="1:26" ht="14.5" customHeight="1" x14ac:dyDescent="0.35">
      <c r="A10" s="3"/>
      <c r="B10" s="5"/>
      <c r="C10" s="189" t="s">
        <v>4875</v>
      </c>
      <c r="D10" s="181" t="s">
        <v>1007</v>
      </c>
      <c r="E10" s="181"/>
      <c r="F10" s="181"/>
      <c r="G10" s="181"/>
      <c r="H10" s="181"/>
      <c r="I10" s="7"/>
      <c r="J10" s="4"/>
      <c r="K10" s="1"/>
      <c r="L10" s="152" t="s">
        <v>4759</v>
      </c>
      <c r="M10" s="1"/>
      <c r="N10" s="1"/>
      <c r="O10" s="1"/>
      <c r="P10" s="1"/>
      <c r="Q10" s="1"/>
      <c r="R10" s="1"/>
      <c r="S10" s="1"/>
      <c r="T10" s="1"/>
      <c r="U10" s="1"/>
      <c r="V10" s="1"/>
      <c r="W10" s="1"/>
      <c r="X10" s="1"/>
      <c r="Y10" s="1"/>
      <c r="Z10" s="1"/>
    </row>
    <row r="11" spans="1:26" x14ac:dyDescent="0.35">
      <c r="A11" s="3"/>
      <c r="B11" s="5"/>
      <c r="C11" s="189"/>
      <c r="D11" s="181"/>
      <c r="E11" s="181"/>
      <c r="F11" s="181"/>
      <c r="G11" s="181"/>
      <c r="H11" s="181"/>
      <c r="I11" s="7"/>
      <c r="J11" s="4"/>
      <c r="K11" s="1"/>
      <c r="L11" s="152" t="s">
        <v>4811</v>
      </c>
      <c r="M11" s="1"/>
      <c r="N11" s="1"/>
      <c r="O11" s="1"/>
      <c r="P11" s="1"/>
      <c r="Q11" s="1"/>
      <c r="R11" s="1"/>
      <c r="S11" s="1"/>
      <c r="T11" s="1"/>
      <c r="U11" s="1"/>
      <c r="V11" s="1"/>
      <c r="W11" s="1"/>
      <c r="X11" s="1"/>
      <c r="Y11" s="1"/>
      <c r="Z11" s="1"/>
    </row>
    <row r="12" spans="1:26" x14ac:dyDescent="0.35">
      <c r="A12" s="3"/>
      <c r="B12" s="5"/>
      <c r="C12" s="189"/>
      <c r="D12" s="181"/>
      <c r="E12" s="181"/>
      <c r="F12" s="181"/>
      <c r="G12" s="181"/>
      <c r="H12" s="181"/>
      <c r="I12" s="7"/>
      <c r="J12" s="4"/>
      <c r="K12" s="1"/>
      <c r="L12" s="152" t="s">
        <v>5023</v>
      </c>
      <c r="M12" s="1"/>
      <c r="N12" s="1"/>
      <c r="O12" s="1"/>
      <c r="P12" s="1"/>
      <c r="Q12" s="1"/>
      <c r="R12" s="1"/>
      <c r="S12" s="1"/>
      <c r="T12" s="1"/>
      <c r="U12" s="1"/>
      <c r="V12" s="1"/>
      <c r="W12" s="1"/>
      <c r="X12" s="1"/>
      <c r="Y12" s="1"/>
      <c r="Z12" s="1"/>
    </row>
    <row r="13" spans="1:26" x14ac:dyDescent="0.35">
      <c r="A13" s="3"/>
      <c r="B13" s="5"/>
      <c r="C13" s="45"/>
      <c r="D13" s="6"/>
      <c r="E13" s="6"/>
      <c r="F13" s="6"/>
      <c r="G13" s="6"/>
      <c r="H13" s="6"/>
      <c r="I13" s="7"/>
      <c r="J13" s="4"/>
      <c r="K13" s="1"/>
      <c r="L13" s="152" t="s">
        <v>4866</v>
      </c>
      <c r="M13" s="1"/>
      <c r="N13" s="1"/>
      <c r="O13" s="1"/>
      <c r="P13" s="1"/>
      <c r="Q13" s="1"/>
      <c r="R13" s="1"/>
      <c r="S13" s="1"/>
      <c r="T13" s="1"/>
      <c r="U13" s="1"/>
      <c r="V13" s="1"/>
      <c r="W13" s="1"/>
      <c r="X13" s="1"/>
      <c r="Y13" s="1"/>
      <c r="Z13" s="1"/>
    </row>
    <row r="14" spans="1:26" x14ac:dyDescent="0.35">
      <c r="A14" s="3"/>
      <c r="B14" s="5"/>
      <c r="C14" s="34" t="s">
        <v>4876</v>
      </c>
      <c r="D14" s="6"/>
      <c r="E14" s="6"/>
      <c r="F14" s="6"/>
      <c r="G14" s="6"/>
      <c r="H14" s="6"/>
      <c r="I14" s="7"/>
      <c r="J14" s="4"/>
      <c r="K14" s="1"/>
      <c r="L14" s="155" t="s">
        <v>4871</v>
      </c>
      <c r="M14" s="1"/>
      <c r="N14" s="1"/>
      <c r="O14" s="1"/>
      <c r="P14" s="1"/>
      <c r="Q14" s="1"/>
      <c r="R14" s="1"/>
      <c r="S14" s="1"/>
      <c r="T14" s="1"/>
      <c r="U14" s="1"/>
      <c r="V14" s="1"/>
      <c r="W14" s="1"/>
      <c r="X14" s="1"/>
      <c r="Y14" s="1"/>
      <c r="Z14" s="1"/>
    </row>
    <row r="15" spans="1:26" x14ac:dyDescent="0.35">
      <c r="A15" s="3"/>
      <c r="B15" s="5"/>
      <c r="C15" s="13" t="s">
        <v>4877</v>
      </c>
      <c r="D15" s="192" t="s">
        <v>1007</v>
      </c>
      <c r="E15" s="193"/>
      <c r="F15" s="193"/>
      <c r="G15" s="193"/>
      <c r="H15" s="193"/>
      <c r="I15" s="7"/>
      <c r="J15" s="4"/>
      <c r="K15" s="1"/>
      <c r="L15" s="152" t="s">
        <v>5033</v>
      </c>
      <c r="M15" s="1"/>
      <c r="N15" s="1"/>
      <c r="O15" s="1"/>
      <c r="P15" s="1"/>
      <c r="Q15" s="1"/>
      <c r="R15" s="1"/>
      <c r="S15" s="1"/>
      <c r="T15" s="1"/>
      <c r="U15" s="1"/>
      <c r="V15" s="1"/>
      <c r="W15" s="1"/>
      <c r="X15" s="1"/>
      <c r="Y15" s="1"/>
      <c r="Z15" s="1"/>
    </row>
    <row r="16" spans="1:26" x14ac:dyDescent="0.35">
      <c r="A16" s="3"/>
      <c r="B16" s="5"/>
      <c r="C16" s="13" t="s">
        <v>4878</v>
      </c>
      <c r="D16" s="177" t="s">
        <v>4678</v>
      </c>
      <c r="E16" s="177"/>
      <c r="F16" s="177"/>
      <c r="G16" s="177"/>
      <c r="H16" s="177"/>
      <c r="I16" s="7"/>
      <c r="J16" s="4"/>
      <c r="K16" s="1"/>
      <c r="L16" s="152" t="s">
        <v>5034</v>
      </c>
      <c r="M16" s="1"/>
      <c r="N16" s="1"/>
      <c r="O16" s="1"/>
      <c r="P16" s="1"/>
      <c r="Q16" s="1"/>
      <c r="R16" s="1"/>
      <c r="S16" s="1"/>
      <c r="T16" s="1"/>
      <c r="U16" s="1"/>
      <c r="V16" s="1"/>
      <c r="W16" s="1"/>
      <c r="X16" s="1"/>
      <c r="Y16" s="1"/>
      <c r="Z16" s="1"/>
    </row>
    <row r="17" spans="1:26" ht="15" thickBot="1" x14ac:dyDescent="0.4">
      <c r="A17" s="3"/>
      <c r="B17" s="5"/>
      <c r="C17" s="13" t="s">
        <v>4879</v>
      </c>
      <c r="D17" s="192" t="s">
        <v>1007</v>
      </c>
      <c r="E17" s="193"/>
      <c r="F17" s="193"/>
      <c r="G17" s="193"/>
      <c r="H17" s="193"/>
      <c r="I17" s="7"/>
      <c r="J17" s="4"/>
      <c r="K17" s="1"/>
      <c r="L17" s="153" t="s">
        <v>4907</v>
      </c>
      <c r="M17" s="1"/>
      <c r="N17" s="1"/>
      <c r="O17" s="1"/>
      <c r="P17" s="1"/>
      <c r="Q17" s="1"/>
      <c r="R17" s="1"/>
      <c r="S17" s="1"/>
      <c r="T17" s="1"/>
      <c r="U17" s="1"/>
      <c r="V17" s="1"/>
      <c r="W17" s="1"/>
      <c r="X17" s="1"/>
      <c r="Y17" s="1"/>
      <c r="Z17" s="1"/>
    </row>
    <row r="18" spans="1:26" ht="15" thickBot="1" x14ac:dyDescent="0.4">
      <c r="A18" s="3"/>
      <c r="B18" s="5"/>
      <c r="C18" s="6"/>
      <c r="D18" s="6"/>
      <c r="E18" s="6"/>
      <c r="F18" s="6"/>
      <c r="G18" s="6"/>
      <c r="H18" s="6"/>
      <c r="I18" s="7"/>
      <c r="J18" s="4"/>
      <c r="K18" s="1"/>
      <c r="L18" s="1"/>
      <c r="M18" s="1"/>
      <c r="N18" s="1"/>
      <c r="O18" s="1"/>
      <c r="P18" s="1"/>
      <c r="Q18" s="1"/>
      <c r="R18" s="1"/>
      <c r="S18" s="1"/>
      <c r="T18" s="1"/>
      <c r="U18" s="1"/>
      <c r="V18" s="1"/>
      <c r="W18" s="1"/>
      <c r="X18" s="1"/>
      <c r="Y18" s="1"/>
      <c r="Z18" s="1"/>
    </row>
    <row r="19" spans="1:26" ht="14.5" customHeight="1" x14ac:dyDescent="0.35">
      <c r="A19" s="3"/>
      <c r="B19" s="5"/>
      <c r="C19" s="189" t="s">
        <v>4880</v>
      </c>
      <c r="D19" s="181" t="s">
        <v>1007</v>
      </c>
      <c r="E19" s="181"/>
      <c r="F19" s="181"/>
      <c r="G19" s="181"/>
      <c r="H19" s="181"/>
      <c r="I19" s="7"/>
      <c r="J19" s="4"/>
      <c r="K19" s="1"/>
      <c r="L19" s="12" t="s">
        <v>5024</v>
      </c>
      <c r="M19" s="1"/>
      <c r="N19" s="1"/>
      <c r="O19" s="1"/>
      <c r="P19" s="1"/>
      <c r="Q19" s="1"/>
      <c r="R19" s="1"/>
      <c r="S19" s="1"/>
      <c r="T19" s="1"/>
      <c r="U19" s="1"/>
      <c r="V19" s="1"/>
      <c r="W19" s="1"/>
      <c r="X19" s="1"/>
      <c r="Y19" s="1"/>
      <c r="Z19" s="1"/>
    </row>
    <row r="20" spans="1:26" x14ac:dyDescent="0.35">
      <c r="A20" s="3"/>
      <c r="B20" s="5"/>
      <c r="C20" s="189"/>
      <c r="D20" s="181"/>
      <c r="E20" s="181"/>
      <c r="F20" s="181"/>
      <c r="G20" s="181"/>
      <c r="H20" s="181"/>
      <c r="I20" s="7"/>
      <c r="J20" s="4"/>
      <c r="K20" s="1"/>
      <c r="L20" s="152" t="s">
        <v>5025</v>
      </c>
      <c r="M20" s="1"/>
      <c r="N20" s="1"/>
      <c r="O20" s="1"/>
      <c r="P20" s="1"/>
      <c r="Q20" s="1"/>
      <c r="R20" s="1"/>
      <c r="S20" s="1"/>
      <c r="T20" s="1"/>
      <c r="U20" s="1"/>
      <c r="V20" s="1"/>
      <c r="W20" s="1"/>
      <c r="X20" s="1"/>
      <c r="Y20" s="1"/>
      <c r="Z20" s="1"/>
    </row>
    <row r="21" spans="1:26" x14ac:dyDescent="0.35">
      <c r="A21" s="3"/>
      <c r="B21" s="5"/>
      <c r="C21" s="6"/>
      <c r="D21" s="6"/>
      <c r="E21" s="6"/>
      <c r="F21" s="6"/>
      <c r="G21" s="6"/>
      <c r="H21" s="6"/>
      <c r="I21" s="7"/>
      <c r="J21" s="4"/>
      <c r="K21" s="1"/>
      <c r="L21" s="152" t="s">
        <v>5026</v>
      </c>
      <c r="M21" s="1"/>
      <c r="N21" s="1"/>
      <c r="O21" s="1"/>
      <c r="P21" s="1"/>
      <c r="Q21" s="1"/>
      <c r="R21" s="1"/>
      <c r="S21" s="1"/>
      <c r="T21" s="1"/>
      <c r="U21" s="1"/>
      <c r="V21" s="1"/>
      <c r="W21" s="1"/>
      <c r="X21" s="1"/>
      <c r="Y21" s="1"/>
      <c r="Z21" s="1"/>
    </row>
    <row r="22" spans="1:26" x14ac:dyDescent="0.35">
      <c r="A22" s="3"/>
      <c r="B22" s="5"/>
      <c r="C22" s="34" t="s">
        <v>4881</v>
      </c>
      <c r="D22" s="6"/>
      <c r="E22" s="6"/>
      <c r="F22" s="6"/>
      <c r="G22" s="6"/>
      <c r="H22" s="6"/>
      <c r="I22" s="7"/>
      <c r="J22" s="4"/>
      <c r="K22" s="1"/>
      <c r="L22" s="152" t="s">
        <v>5027</v>
      </c>
      <c r="M22" s="1"/>
      <c r="N22" s="1"/>
      <c r="O22" s="1"/>
      <c r="P22" s="1"/>
      <c r="Q22" s="1"/>
      <c r="R22" s="1"/>
      <c r="S22" s="1"/>
      <c r="T22" s="1"/>
      <c r="U22" s="1"/>
      <c r="V22" s="1"/>
      <c r="W22" s="1"/>
      <c r="X22" s="1"/>
      <c r="Y22" s="1"/>
      <c r="Z22" s="1"/>
    </row>
    <row r="23" spans="1:26" x14ac:dyDescent="0.35">
      <c r="A23" s="3"/>
      <c r="B23" s="5"/>
      <c r="C23" s="17" t="s">
        <v>4882</v>
      </c>
      <c r="D23" s="192" t="s">
        <v>1007</v>
      </c>
      <c r="E23" s="193"/>
      <c r="F23" s="193"/>
      <c r="G23" s="193"/>
      <c r="H23" s="193"/>
      <c r="I23" s="7"/>
      <c r="J23" s="4"/>
      <c r="K23" s="1"/>
      <c r="L23" s="152" t="s">
        <v>5028</v>
      </c>
      <c r="M23" s="1"/>
      <c r="N23" s="1"/>
      <c r="O23" s="1"/>
      <c r="P23" s="1"/>
      <c r="Q23" s="1"/>
      <c r="R23" s="1"/>
      <c r="S23" s="1"/>
      <c r="T23" s="1"/>
      <c r="U23" s="1"/>
      <c r="V23" s="1"/>
      <c r="W23" s="1"/>
      <c r="X23" s="1"/>
      <c r="Y23" s="1"/>
      <c r="Z23" s="1"/>
    </row>
    <row r="24" spans="1:26" ht="14.5" customHeight="1" x14ac:dyDescent="0.35">
      <c r="A24" s="3"/>
      <c r="B24" s="5"/>
      <c r="C24" s="189" t="s">
        <v>4883</v>
      </c>
      <c r="D24" s="181" t="s">
        <v>1007</v>
      </c>
      <c r="E24" s="181"/>
      <c r="F24" s="181"/>
      <c r="G24" s="181"/>
      <c r="H24" s="181"/>
      <c r="I24" s="7"/>
      <c r="J24" s="4"/>
      <c r="K24" s="1"/>
      <c r="L24" s="152" t="s">
        <v>5029</v>
      </c>
      <c r="M24" s="1"/>
      <c r="N24" s="1"/>
      <c r="O24" s="1"/>
      <c r="P24" s="1"/>
      <c r="Q24" s="1"/>
      <c r="R24" s="1"/>
      <c r="S24" s="1"/>
      <c r="T24" s="1"/>
      <c r="U24" s="1"/>
      <c r="V24" s="1"/>
      <c r="W24" s="1"/>
      <c r="X24" s="1"/>
      <c r="Y24" s="1"/>
      <c r="Z24" s="1"/>
    </row>
    <row r="25" spans="1:26" x14ac:dyDescent="0.35">
      <c r="A25" s="3"/>
      <c r="B25" s="5"/>
      <c r="C25" s="189"/>
      <c r="D25" s="181"/>
      <c r="E25" s="181"/>
      <c r="F25" s="181"/>
      <c r="G25" s="181"/>
      <c r="H25" s="181"/>
      <c r="I25" s="7"/>
      <c r="J25" s="4"/>
      <c r="K25" s="1"/>
      <c r="L25" s="152" t="s">
        <v>5030</v>
      </c>
      <c r="M25" s="1"/>
      <c r="N25" s="1"/>
      <c r="O25" s="1"/>
      <c r="P25" s="1"/>
      <c r="Q25" s="1"/>
      <c r="R25" s="1"/>
      <c r="S25" s="1"/>
      <c r="T25" s="1"/>
      <c r="U25" s="1"/>
      <c r="V25" s="1"/>
      <c r="W25" s="1"/>
      <c r="X25" s="1"/>
      <c r="Y25" s="1"/>
      <c r="Z25" s="1"/>
    </row>
    <row r="26" spans="1:26" x14ac:dyDescent="0.35">
      <c r="A26" s="3"/>
      <c r="B26" s="5"/>
      <c r="C26" s="17" t="s">
        <v>4884</v>
      </c>
      <c r="D26" s="192" t="s">
        <v>1007</v>
      </c>
      <c r="E26" s="193"/>
      <c r="F26" s="193"/>
      <c r="G26" s="193"/>
      <c r="H26" s="193"/>
      <c r="I26" s="7"/>
      <c r="J26" s="4"/>
      <c r="K26" s="1"/>
      <c r="L26" s="152" t="s">
        <v>5031</v>
      </c>
      <c r="M26" s="1"/>
      <c r="N26" s="1"/>
      <c r="O26" s="1"/>
      <c r="P26" s="1"/>
      <c r="Q26" s="1"/>
      <c r="R26" s="1"/>
      <c r="S26" s="1"/>
      <c r="T26" s="1"/>
      <c r="U26" s="1"/>
      <c r="V26" s="1"/>
      <c r="W26" s="1"/>
      <c r="X26" s="1"/>
      <c r="Y26" s="1"/>
      <c r="Z26" s="1"/>
    </row>
    <row r="27" spans="1:26" ht="15" thickBot="1" x14ac:dyDescent="0.4">
      <c r="A27" s="3"/>
      <c r="B27" s="5"/>
      <c r="C27" s="6"/>
      <c r="D27" s="6"/>
      <c r="E27" s="6"/>
      <c r="F27" s="6"/>
      <c r="G27" s="6"/>
      <c r="H27" s="6"/>
      <c r="I27" s="7"/>
      <c r="J27" s="4"/>
      <c r="K27" s="1"/>
      <c r="L27" s="153" t="s">
        <v>5032</v>
      </c>
      <c r="M27" s="1"/>
      <c r="N27" s="1"/>
      <c r="O27" s="1"/>
      <c r="P27" s="1"/>
      <c r="Q27" s="1"/>
      <c r="R27" s="1"/>
      <c r="S27" s="1"/>
      <c r="T27" s="1"/>
      <c r="U27" s="1"/>
      <c r="V27" s="1"/>
      <c r="W27" s="1"/>
      <c r="X27" s="1"/>
      <c r="Y27" s="1"/>
      <c r="Z27" s="1"/>
    </row>
    <row r="28" spans="1:26" x14ac:dyDescent="0.35">
      <c r="A28" s="3"/>
      <c r="B28" s="5"/>
      <c r="C28" s="34" t="s">
        <v>4885</v>
      </c>
      <c r="D28" s="6"/>
      <c r="E28" s="6"/>
      <c r="F28" s="6"/>
      <c r="G28" s="6"/>
      <c r="H28" s="6"/>
      <c r="I28" s="7"/>
      <c r="J28" s="4"/>
      <c r="K28" s="1"/>
      <c r="L28" s="1"/>
      <c r="M28" s="1"/>
      <c r="N28" s="1"/>
      <c r="O28" s="1"/>
      <c r="P28" s="1"/>
      <c r="Q28" s="1"/>
      <c r="R28" s="1"/>
      <c r="S28" s="1"/>
      <c r="T28" s="1"/>
      <c r="U28" s="1"/>
      <c r="V28" s="1"/>
      <c r="W28" s="1"/>
      <c r="X28" s="1"/>
      <c r="Y28" s="1"/>
      <c r="Z28" s="1"/>
    </row>
    <row r="29" spans="1:26" x14ac:dyDescent="0.35">
      <c r="A29" s="3"/>
      <c r="B29" s="5"/>
      <c r="C29" s="17" t="s">
        <v>4886</v>
      </c>
      <c r="D29" s="192" t="s">
        <v>1007</v>
      </c>
      <c r="E29" s="193"/>
      <c r="F29" s="193"/>
      <c r="G29" s="193"/>
      <c r="H29" s="193"/>
      <c r="I29" s="7"/>
      <c r="J29" s="4"/>
      <c r="K29" s="1"/>
      <c r="L29" s="1"/>
      <c r="M29" s="1"/>
      <c r="N29" s="1"/>
      <c r="O29" s="1"/>
      <c r="P29" s="1"/>
      <c r="Q29" s="1"/>
      <c r="R29" s="1"/>
      <c r="S29" s="1"/>
      <c r="T29" s="1"/>
      <c r="U29" s="1"/>
      <c r="V29" s="1"/>
      <c r="W29" s="1"/>
      <c r="X29" s="1"/>
      <c r="Y29" s="1"/>
      <c r="Z29" s="1"/>
    </row>
    <row r="30" spans="1:26" ht="14.5" customHeight="1" x14ac:dyDescent="0.35">
      <c r="A30" s="3"/>
      <c r="B30" s="5"/>
      <c r="C30" s="189" t="s">
        <v>4887</v>
      </c>
      <c r="D30" s="181" t="s">
        <v>1007</v>
      </c>
      <c r="E30" s="181"/>
      <c r="F30" s="181"/>
      <c r="G30" s="181"/>
      <c r="H30" s="181"/>
      <c r="I30" s="7"/>
      <c r="J30" s="4"/>
      <c r="K30" s="1"/>
      <c r="L30" s="1"/>
      <c r="M30" s="1"/>
      <c r="N30" s="1"/>
      <c r="O30" s="1"/>
      <c r="P30" s="1"/>
      <c r="Q30" s="1"/>
      <c r="R30" s="1"/>
      <c r="S30" s="1"/>
      <c r="T30" s="1"/>
      <c r="U30" s="1"/>
      <c r="V30" s="1"/>
      <c r="W30" s="1"/>
      <c r="X30" s="1"/>
      <c r="Y30" s="1"/>
      <c r="Z30" s="1"/>
    </row>
    <row r="31" spans="1:26" x14ac:dyDescent="0.35">
      <c r="A31" s="3"/>
      <c r="B31" s="5"/>
      <c r="C31" s="189"/>
      <c r="D31" s="181"/>
      <c r="E31" s="181"/>
      <c r="F31" s="181"/>
      <c r="G31" s="181"/>
      <c r="H31" s="181"/>
      <c r="I31" s="7"/>
      <c r="J31" s="4"/>
      <c r="K31" s="1"/>
      <c r="L31" s="1"/>
      <c r="M31" s="1"/>
      <c r="N31" s="1"/>
      <c r="O31" s="1"/>
      <c r="P31" s="1"/>
      <c r="Q31" s="1"/>
      <c r="R31" s="1"/>
      <c r="S31" s="1"/>
      <c r="T31" s="1"/>
      <c r="U31" s="1"/>
      <c r="V31" s="1"/>
      <c r="W31" s="1"/>
      <c r="X31" s="1"/>
      <c r="Y31" s="1"/>
      <c r="Z31" s="1"/>
    </row>
    <row r="32" spans="1:26" x14ac:dyDescent="0.35">
      <c r="A32" s="3"/>
      <c r="B32" s="5"/>
      <c r="C32" s="6"/>
      <c r="D32" s="6"/>
      <c r="E32" s="6"/>
      <c r="F32" s="6"/>
      <c r="G32" s="6"/>
      <c r="H32" s="6"/>
      <c r="I32" s="7"/>
      <c r="J32" s="4"/>
      <c r="K32" s="1"/>
      <c r="L32" s="1"/>
      <c r="M32" s="1"/>
      <c r="N32" s="1"/>
      <c r="O32" s="1"/>
      <c r="P32" s="1"/>
      <c r="Q32" s="1"/>
      <c r="R32" s="1"/>
      <c r="S32" s="1"/>
      <c r="T32" s="1"/>
      <c r="U32" s="1"/>
      <c r="V32" s="1"/>
      <c r="W32" s="1"/>
      <c r="X32" s="1"/>
      <c r="Y32" s="1"/>
      <c r="Z32" s="1"/>
    </row>
    <row r="33" spans="1:26" x14ac:dyDescent="0.35">
      <c r="A33" s="3"/>
      <c r="B33" s="5"/>
      <c r="C33" s="34" t="s">
        <v>5052</v>
      </c>
      <c r="D33" s="6"/>
      <c r="E33" s="6"/>
      <c r="F33" s="6"/>
      <c r="G33" s="6"/>
      <c r="H33" s="6"/>
      <c r="I33" s="7"/>
      <c r="J33" s="4"/>
      <c r="K33" s="1"/>
      <c r="L33" s="1"/>
      <c r="M33" s="1"/>
      <c r="N33" s="1"/>
      <c r="O33" s="1"/>
      <c r="P33" s="1"/>
      <c r="Q33" s="1"/>
      <c r="R33" s="1"/>
      <c r="S33" s="1"/>
      <c r="T33" s="1"/>
      <c r="U33" s="1"/>
      <c r="V33" s="1"/>
      <c r="W33" s="1"/>
      <c r="X33" s="1"/>
      <c r="Y33" s="1"/>
      <c r="Z33" s="1"/>
    </row>
    <row r="34" spans="1:26" x14ac:dyDescent="0.35">
      <c r="A34" s="3"/>
      <c r="B34" s="5"/>
      <c r="C34" s="258"/>
      <c r="D34" s="181" t="s">
        <v>1007</v>
      </c>
      <c r="E34" s="181"/>
      <c r="F34" s="181"/>
      <c r="G34" s="181"/>
      <c r="H34" s="181"/>
      <c r="I34" s="7"/>
      <c r="J34" s="4"/>
      <c r="K34" s="1"/>
      <c r="L34" s="1"/>
      <c r="M34" s="1"/>
      <c r="N34" s="1"/>
      <c r="O34" s="1"/>
      <c r="P34" s="1"/>
      <c r="Q34" s="1"/>
      <c r="R34" s="1"/>
      <c r="S34" s="1"/>
      <c r="T34" s="1"/>
      <c r="U34" s="1"/>
      <c r="V34" s="1"/>
      <c r="W34" s="1"/>
      <c r="X34" s="1"/>
      <c r="Y34" s="1"/>
      <c r="Z34" s="1"/>
    </row>
    <row r="35" spans="1:26" x14ac:dyDescent="0.35">
      <c r="A35" s="3"/>
      <c r="B35" s="5"/>
      <c r="C35" s="258"/>
      <c r="D35" s="181"/>
      <c r="E35" s="181"/>
      <c r="F35" s="181"/>
      <c r="G35" s="181"/>
      <c r="H35" s="181"/>
      <c r="I35" s="7"/>
      <c r="J35" s="4"/>
      <c r="K35" s="1"/>
      <c r="L35" s="1"/>
      <c r="M35" s="1"/>
      <c r="N35" s="1"/>
      <c r="O35" s="1"/>
      <c r="P35" s="1"/>
      <c r="Q35" s="1"/>
      <c r="R35" s="1"/>
      <c r="S35" s="1"/>
      <c r="T35" s="1"/>
      <c r="U35" s="1"/>
      <c r="V35" s="1"/>
      <c r="W35" s="1"/>
      <c r="X35" s="1"/>
      <c r="Y35" s="1"/>
      <c r="Z35" s="1"/>
    </row>
    <row r="36" spans="1:26" x14ac:dyDescent="0.35">
      <c r="A36" s="3"/>
      <c r="B36" s="5"/>
      <c r="C36" s="258"/>
      <c r="D36" s="181"/>
      <c r="E36" s="181"/>
      <c r="F36" s="181"/>
      <c r="G36" s="181"/>
      <c r="H36" s="181"/>
      <c r="I36" s="7"/>
      <c r="J36" s="4"/>
      <c r="K36" s="1"/>
      <c r="L36" s="1"/>
      <c r="M36" s="1"/>
      <c r="N36" s="1"/>
      <c r="O36" s="1"/>
      <c r="P36" s="1"/>
      <c r="Q36" s="1"/>
      <c r="R36" s="1"/>
      <c r="S36" s="1"/>
      <c r="T36" s="1"/>
      <c r="U36" s="1"/>
      <c r="V36" s="1"/>
      <c r="W36" s="1"/>
      <c r="X36" s="1"/>
      <c r="Y36" s="1"/>
      <c r="Z36" s="1"/>
    </row>
    <row r="37" spans="1:26" x14ac:dyDescent="0.35">
      <c r="A37" s="3"/>
      <c r="B37" s="5"/>
      <c r="C37" s="258"/>
      <c r="D37" s="181"/>
      <c r="E37" s="181"/>
      <c r="F37" s="181"/>
      <c r="G37" s="181"/>
      <c r="H37" s="181"/>
      <c r="I37" s="7"/>
      <c r="J37" s="4"/>
      <c r="K37" s="1"/>
      <c r="L37" s="1"/>
      <c r="M37" s="1"/>
      <c r="N37" s="1"/>
      <c r="O37" s="1"/>
      <c r="P37" s="1"/>
      <c r="Q37" s="1"/>
      <c r="R37" s="1"/>
      <c r="S37" s="1"/>
      <c r="T37" s="1"/>
      <c r="U37" s="1"/>
      <c r="V37" s="1"/>
      <c r="W37" s="1"/>
      <c r="X37" s="1"/>
      <c r="Y37" s="1"/>
      <c r="Z37" s="1"/>
    </row>
    <row r="38" spans="1:26" x14ac:dyDescent="0.35">
      <c r="A38" s="3"/>
      <c r="B38" s="5"/>
      <c r="C38" s="258"/>
      <c r="D38" s="181"/>
      <c r="E38" s="181"/>
      <c r="F38" s="181"/>
      <c r="G38" s="181"/>
      <c r="H38" s="181"/>
      <c r="I38" s="7"/>
      <c r="J38" s="4"/>
      <c r="K38" s="1"/>
      <c r="L38" s="1"/>
      <c r="M38" s="1"/>
      <c r="N38" s="1"/>
      <c r="O38" s="1"/>
      <c r="P38" s="1"/>
      <c r="Q38" s="1"/>
      <c r="R38" s="1"/>
      <c r="S38" s="1"/>
      <c r="T38" s="1"/>
      <c r="U38" s="1"/>
      <c r="V38" s="1"/>
      <c r="W38" s="1"/>
      <c r="X38" s="1"/>
      <c r="Y38" s="1"/>
      <c r="Z38" s="1"/>
    </row>
    <row r="39" spans="1:26" x14ac:dyDescent="0.35">
      <c r="A39" s="3"/>
      <c r="B39" s="5"/>
      <c r="C39" s="258"/>
      <c r="D39" s="181" t="s">
        <v>1007</v>
      </c>
      <c r="E39" s="181"/>
      <c r="F39" s="181"/>
      <c r="G39" s="181"/>
      <c r="H39" s="181"/>
      <c r="I39" s="7"/>
      <c r="J39" s="4"/>
      <c r="K39" s="1"/>
      <c r="L39" s="1"/>
      <c r="M39" s="1"/>
      <c r="N39" s="1"/>
      <c r="O39" s="1"/>
      <c r="P39" s="1"/>
      <c r="Q39" s="1"/>
      <c r="R39" s="1"/>
      <c r="S39" s="1"/>
      <c r="T39" s="1"/>
      <c r="U39" s="1"/>
      <c r="V39" s="1"/>
      <c r="W39" s="1"/>
      <c r="X39" s="1"/>
      <c r="Y39" s="1"/>
      <c r="Z39" s="1"/>
    </row>
    <row r="40" spans="1:26" x14ac:dyDescent="0.35">
      <c r="A40" s="3"/>
      <c r="B40" s="5"/>
      <c r="C40" s="258"/>
      <c r="D40" s="181"/>
      <c r="E40" s="181"/>
      <c r="F40" s="181"/>
      <c r="G40" s="181"/>
      <c r="H40" s="181"/>
      <c r="I40" s="7"/>
      <c r="J40" s="4"/>
      <c r="K40" s="1"/>
      <c r="L40" s="1"/>
      <c r="M40" s="1"/>
      <c r="N40" s="1"/>
      <c r="O40" s="1"/>
      <c r="P40" s="1"/>
      <c r="Q40" s="1"/>
      <c r="R40" s="1"/>
      <c r="S40" s="1"/>
      <c r="T40" s="1"/>
      <c r="U40" s="1"/>
      <c r="V40" s="1"/>
      <c r="W40" s="1"/>
      <c r="X40" s="1"/>
      <c r="Y40" s="1"/>
      <c r="Z40" s="1"/>
    </row>
    <row r="41" spans="1:26" x14ac:dyDescent="0.35">
      <c r="A41" s="3"/>
      <c r="B41" s="5"/>
      <c r="C41" s="258"/>
      <c r="D41" s="181"/>
      <c r="E41" s="181"/>
      <c r="F41" s="181"/>
      <c r="G41" s="181"/>
      <c r="H41" s="181"/>
      <c r="I41" s="7"/>
      <c r="J41" s="4"/>
      <c r="K41" s="1"/>
      <c r="L41" s="1"/>
      <c r="M41" s="1"/>
      <c r="N41" s="1"/>
      <c r="O41" s="1"/>
      <c r="P41" s="1"/>
      <c r="Q41" s="1"/>
      <c r="R41" s="1"/>
      <c r="S41" s="1"/>
      <c r="T41" s="1"/>
      <c r="U41" s="1"/>
      <c r="V41" s="1"/>
      <c r="W41" s="1"/>
      <c r="X41" s="1"/>
      <c r="Y41" s="1"/>
      <c r="Z41" s="1"/>
    </row>
    <row r="42" spans="1:26" x14ac:dyDescent="0.35">
      <c r="A42" s="3"/>
      <c r="B42" s="5"/>
      <c r="C42" s="258"/>
      <c r="D42" s="181"/>
      <c r="E42" s="181"/>
      <c r="F42" s="181"/>
      <c r="G42" s="181"/>
      <c r="H42" s="181"/>
      <c r="I42" s="7"/>
      <c r="J42" s="4"/>
      <c r="K42" s="1"/>
      <c r="L42" s="1"/>
      <c r="M42" s="1"/>
      <c r="N42" s="1"/>
      <c r="O42" s="1"/>
      <c r="P42" s="1"/>
      <c r="Q42" s="1"/>
      <c r="R42" s="1"/>
      <c r="S42" s="1"/>
      <c r="T42" s="1"/>
      <c r="U42" s="1"/>
      <c r="V42" s="1"/>
      <c r="W42" s="1"/>
      <c r="X42" s="1"/>
      <c r="Y42" s="1"/>
      <c r="Z42" s="1"/>
    </row>
    <row r="43" spans="1:26" x14ac:dyDescent="0.35">
      <c r="A43" s="3"/>
      <c r="B43" s="5"/>
      <c r="C43" s="258"/>
      <c r="D43" s="181"/>
      <c r="E43" s="181"/>
      <c r="F43" s="181"/>
      <c r="G43" s="181"/>
      <c r="H43" s="181"/>
      <c r="I43" s="7"/>
      <c r="J43" s="4"/>
      <c r="K43" s="1"/>
      <c r="L43" s="1"/>
      <c r="M43" s="1"/>
      <c r="N43" s="1"/>
      <c r="O43" s="1"/>
      <c r="P43" s="1"/>
      <c r="Q43" s="1"/>
      <c r="R43" s="1"/>
      <c r="S43" s="1"/>
      <c r="T43" s="1"/>
      <c r="U43" s="1"/>
      <c r="V43" s="1"/>
      <c r="W43" s="1"/>
      <c r="X43" s="1"/>
      <c r="Y43" s="1"/>
      <c r="Z43" s="1"/>
    </row>
    <row r="44" spans="1:26" x14ac:dyDescent="0.35">
      <c r="A44" s="3"/>
      <c r="B44" s="5"/>
      <c r="C44" s="6"/>
      <c r="D44" s="6"/>
      <c r="E44" s="6"/>
      <c r="F44" s="6"/>
      <c r="G44" s="6"/>
      <c r="H44" s="6"/>
      <c r="I44" s="7"/>
      <c r="J44" s="4"/>
      <c r="K44" s="1"/>
      <c r="L44" s="1"/>
      <c r="M44" s="1"/>
      <c r="N44" s="1"/>
      <c r="O44" s="1"/>
      <c r="P44" s="1"/>
      <c r="Q44" s="1"/>
      <c r="R44" s="1"/>
      <c r="S44" s="1"/>
      <c r="T44" s="1"/>
      <c r="U44" s="1"/>
      <c r="V44" s="1"/>
      <c r="W44" s="1"/>
      <c r="X44" s="1"/>
      <c r="Y44" s="1"/>
      <c r="Z44" s="1"/>
    </row>
    <row r="45" spans="1:26" ht="14.5" customHeight="1" x14ac:dyDescent="0.35">
      <c r="A45" s="3"/>
      <c r="B45" s="5"/>
      <c r="C45" s="257" t="s">
        <v>4888</v>
      </c>
      <c r="D45" s="257"/>
      <c r="E45" s="257"/>
      <c r="F45" s="257"/>
      <c r="G45" s="6"/>
      <c r="H45" s="6"/>
      <c r="I45" s="7"/>
      <c r="J45" s="4"/>
      <c r="K45" s="1"/>
      <c r="L45" s="1"/>
      <c r="M45" s="1"/>
      <c r="N45" s="1"/>
      <c r="O45" s="1"/>
      <c r="P45" s="1"/>
      <c r="Q45" s="1"/>
      <c r="R45" s="1"/>
      <c r="S45" s="1"/>
      <c r="T45" s="1"/>
      <c r="U45" s="1"/>
      <c r="V45" s="1"/>
      <c r="W45" s="1"/>
      <c r="X45" s="1"/>
      <c r="Y45" s="1"/>
      <c r="Z45" s="1"/>
    </row>
    <row r="46" spans="1:26" x14ac:dyDescent="0.35">
      <c r="A46" s="3"/>
      <c r="B46" s="5"/>
      <c r="C46" s="257"/>
      <c r="D46" s="257"/>
      <c r="E46" s="257"/>
      <c r="F46" s="257"/>
      <c r="G46" s="6"/>
      <c r="H46" s="6"/>
      <c r="I46" s="7"/>
      <c r="J46" s="4"/>
      <c r="K46" s="1"/>
      <c r="L46" s="1"/>
      <c r="M46" s="1"/>
      <c r="N46" s="1"/>
      <c r="O46" s="1"/>
      <c r="P46" s="1"/>
      <c r="Q46" s="1"/>
      <c r="R46" s="1"/>
      <c r="S46" s="1"/>
      <c r="T46" s="1"/>
      <c r="U46" s="1"/>
      <c r="V46" s="1"/>
      <c r="W46" s="1"/>
      <c r="X46" s="1"/>
      <c r="Y46" s="1"/>
      <c r="Z46" s="1"/>
    </row>
    <row r="47" spans="1:26" x14ac:dyDescent="0.35">
      <c r="A47" s="3"/>
      <c r="B47" s="5"/>
      <c r="C47" s="6"/>
      <c r="D47" s="6"/>
      <c r="E47" s="6"/>
      <c r="F47" s="6"/>
      <c r="G47" s="6"/>
      <c r="H47" s="6"/>
      <c r="I47" s="7"/>
      <c r="J47" s="4"/>
      <c r="K47" s="1"/>
      <c r="L47" s="1"/>
      <c r="M47" s="1"/>
      <c r="N47" s="1"/>
      <c r="O47" s="1"/>
      <c r="P47" s="1"/>
      <c r="Q47" s="1"/>
      <c r="R47" s="1"/>
      <c r="S47" s="1"/>
      <c r="T47" s="1"/>
      <c r="U47" s="1"/>
      <c r="V47" s="1"/>
      <c r="W47" s="1"/>
      <c r="X47" s="1"/>
      <c r="Y47" s="1"/>
      <c r="Z47" s="1"/>
    </row>
    <row r="48" spans="1:26" x14ac:dyDescent="0.35">
      <c r="A48" s="3"/>
      <c r="B48" s="5"/>
      <c r="C48" s="211" t="s">
        <v>5060</v>
      </c>
      <c r="D48" s="181" t="s">
        <v>1007</v>
      </c>
      <c r="E48" s="181"/>
      <c r="F48" s="181"/>
      <c r="G48" s="181"/>
      <c r="H48" s="181"/>
      <c r="I48" s="7"/>
      <c r="J48" s="4"/>
      <c r="K48" s="1"/>
      <c r="L48" s="1"/>
      <c r="M48" s="1"/>
      <c r="N48" s="1"/>
      <c r="O48" s="1"/>
      <c r="P48" s="1"/>
      <c r="Q48" s="1"/>
      <c r="R48" s="1"/>
      <c r="S48" s="1"/>
      <c r="T48" s="1"/>
      <c r="U48" s="1"/>
      <c r="V48" s="1"/>
      <c r="W48" s="1"/>
      <c r="X48" s="1"/>
      <c r="Y48" s="1"/>
      <c r="Z48" s="1"/>
    </row>
    <row r="49" spans="1:26" x14ac:dyDescent="0.35">
      <c r="A49" s="3"/>
      <c r="B49" s="5"/>
      <c r="C49" s="211"/>
      <c r="D49" s="181"/>
      <c r="E49" s="181"/>
      <c r="F49" s="181"/>
      <c r="G49" s="181"/>
      <c r="H49" s="181"/>
      <c r="I49" s="7"/>
      <c r="J49" s="4"/>
      <c r="K49" s="1"/>
      <c r="L49" s="1"/>
      <c r="M49" s="1"/>
      <c r="N49" s="1"/>
      <c r="O49" s="1"/>
      <c r="P49" s="1"/>
      <c r="Q49" s="1"/>
      <c r="R49" s="1"/>
      <c r="S49" s="1"/>
      <c r="T49" s="1"/>
      <c r="U49" s="1"/>
      <c r="V49" s="1"/>
      <c r="W49" s="1"/>
      <c r="X49" s="1"/>
      <c r="Y49" s="1"/>
      <c r="Z49" s="1"/>
    </row>
    <row r="50" spans="1:26" x14ac:dyDescent="0.35">
      <c r="A50" s="3"/>
      <c r="B50" s="5"/>
      <c r="C50" s="13" t="s">
        <v>4889</v>
      </c>
      <c r="D50" s="192" t="s">
        <v>1007</v>
      </c>
      <c r="E50" s="193"/>
      <c r="F50" s="193"/>
      <c r="G50" s="193"/>
      <c r="H50" s="193"/>
      <c r="I50" s="7"/>
      <c r="J50" s="4"/>
      <c r="K50" s="1"/>
      <c r="L50" s="1"/>
      <c r="M50" s="1"/>
      <c r="N50" s="1"/>
      <c r="O50" s="1"/>
      <c r="P50" s="1"/>
      <c r="Q50" s="1"/>
      <c r="R50" s="1"/>
      <c r="S50" s="1"/>
      <c r="T50" s="1"/>
      <c r="U50" s="1"/>
      <c r="V50" s="1"/>
      <c r="W50" s="1"/>
      <c r="X50" s="1"/>
      <c r="Y50" s="1"/>
      <c r="Z50" s="1"/>
    </row>
    <row r="51" spans="1:26" x14ac:dyDescent="0.35">
      <c r="A51" s="3"/>
      <c r="B51" s="5"/>
      <c r="C51" s="13" t="s">
        <v>4890</v>
      </c>
      <c r="D51" s="177" t="s">
        <v>4678</v>
      </c>
      <c r="E51" s="177"/>
      <c r="F51" s="177"/>
      <c r="G51" s="177"/>
      <c r="H51" s="177"/>
      <c r="I51" s="7"/>
      <c r="J51" s="4"/>
      <c r="K51" s="1"/>
      <c r="L51" s="1"/>
      <c r="M51" s="1"/>
      <c r="N51" s="1"/>
      <c r="O51" s="1"/>
      <c r="P51" s="1"/>
      <c r="Q51" s="1"/>
      <c r="R51" s="1"/>
      <c r="S51" s="1"/>
      <c r="T51" s="1"/>
      <c r="U51" s="1"/>
      <c r="V51" s="1"/>
      <c r="W51" s="1"/>
      <c r="X51" s="1"/>
      <c r="Y51" s="1"/>
      <c r="Z51" s="1"/>
    </row>
    <row r="52" spans="1:26" x14ac:dyDescent="0.35">
      <c r="A52" s="3"/>
      <c r="B52" s="5"/>
      <c r="C52" s="47"/>
      <c r="D52" s="47"/>
      <c r="E52" s="47"/>
      <c r="F52" s="47"/>
      <c r="G52" s="47"/>
      <c r="H52" s="47"/>
      <c r="I52" s="7"/>
      <c r="J52" s="4"/>
      <c r="K52" s="1"/>
      <c r="L52" s="1"/>
      <c r="M52" s="1"/>
      <c r="N52" s="1"/>
      <c r="O52" s="1"/>
      <c r="P52" s="1"/>
      <c r="Q52" s="1"/>
      <c r="R52" s="1"/>
      <c r="S52" s="1"/>
      <c r="T52" s="1"/>
      <c r="U52" s="1"/>
      <c r="V52" s="1"/>
      <c r="W52" s="1"/>
      <c r="X52" s="1"/>
      <c r="Y52" s="1"/>
      <c r="Z52" s="1"/>
    </row>
    <row r="53" spans="1:26" x14ac:dyDescent="0.35">
      <c r="A53" s="3"/>
      <c r="B53" s="5"/>
      <c r="C53" s="260" t="s">
        <v>5072</v>
      </c>
      <c r="D53" s="183" t="s">
        <v>1007</v>
      </c>
      <c r="E53" s="184"/>
      <c r="F53" s="184"/>
      <c r="G53" s="184"/>
      <c r="H53" s="185"/>
      <c r="I53" s="7"/>
      <c r="J53" s="4"/>
      <c r="K53" s="1"/>
      <c r="L53" s="1"/>
      <c r="M53" s="1"/>
      <c r="N53" s="1"/>
      <c r="O53" s="1"/>
      <c r="P53" s="1"/>
      <c r="Q53" s="1"/>
      <c r="R53" s="1"/>
      <c r="S53" s="1"/>
      <c r="T53" s="1"/>
      <c r="U53" s="1"/>
      <c r="V53" s="1"/>
      <c r="W53" s="1"/>
      <c r="X53" s="1"/>
      <c r="Y53" s="1"/>
      <c r="Z53" s="1"/>
    </row>
    <row r="54" spans="1:26" x14ac:dyDescent="0.35">
      <c r="A54" s="3"/>
      <c r="B54" s="5"/>
      <c r="C54" s="262"/>
      <c r="D54" s="186"/>
      <c r="E54" s="187"/>
      <c r="F54" s="187"/>
      <c r="G54" s="187"/>
      <c r="H54" s="188"/>
      <c r="I54" s="7"/>
      <c r="J54" s="4"/>
      <c r="K54" s="1"/>
      <c r="L54" s="1"/>
      <c r="M54" s="1"/>
      <c r="N54" s="1"/>
      <c r="O54" s="1"/>
      <c r="P54" s="1"/>
      <c r="Q54" s="1"/>
      <c r="R54" s="1"/>
      <c r="S54" s="1"/>
      <c r="T54" s="1"/>
      <c r="U54" s="1"/>
      <c r="V54" s="1"/>
      <c r="W54" s="1"/>
      <c r="X54" s="1"/>
      <c r="Y54" s="1"/>
      <c r="Z54" s="1"/>
    </row>
    <row r="55" spans="1:26" x14ac:dyDescent="0.35">
      <c r="A55" s="3"/>
      <c r="B55" s="5"/>
      <c r="C55" s="66" t="s">
        <v>4891</v>
      </c>
      <c r="D55" s="192" t="s">
        <v>1007</v>
      </c>
      <c r="E55" s="193"/>
      <c r="F55" s="193"/>
      <c r="G55" s="193"/>
      <c r="H55" s="193"/>
      <c r="I55" s="7"/>
      <c r="J55" s="4"/>
      <c r="K55" s="1"/>
      <c r="L55" s="1"/>
      <c r="M55" s="1"/>
      <c r="N55" s="1"/>
      <c r="O55" s="1"/>
      <c r="P55" s="1"/>
      <c r="Q55" s="1"/>
      <c r="R55" s="1"/>
      <c r="S55" s="1"/>
      <c r="T55" s="1"/>
      <c r="U55" s="1"/>
      <c r="V55" s="1"/>
      <c r="W55" s="1"/>
      <c r="X55" s="1"/>
      <c r="Y55" s="1"/>
      <c r="Z55" s="1"/>
    </row>
    <row r="56" spans="1:26" x14ac:dyDescent="0.35">
      <c r="A56" s="3"/>
      <c r="B56" s="5"/>
      <c r="C56" s="47"/>
      <c r="D56" s="47"/>
      <c r="E56" s="47"/>
      <c r="F56" s="47"/>
      <c r="G56" s="47"/>
      <c r="H56" s="47"/>
      <c r="I56" s="7"/>
      <c r="J56" s="4"/>
      <c r="K56" s="1"/>
      <c r="L56" s="1"/>
      <c r="M56" s="1"/>
      <c r="N56" s="1"/>
      <c r="O56" s="1"/>
      <c r="P56" s="1"/>
      <c r="Q56" s="1"/>
      <c r="R56" s="1"/>
      <c r="S56" s="1"/>
      <c r="T56" s="1"/>
      <c r="U56" s="1"/>
      <c r="V56" s="1"/>
      <c r="W56" s="1"/>
      <c r="X56" s="1"/>
      <c r="Y56" s="1"/>
      <c r="Z56" s="1"/>
    </row>
    <row r="57" spans="1:26" x14ac:dyDescent="0.35">
      <c r="A57" s="3"/>
      <c r="B57" s="5"/>
      <c r="C57" s="260" t="s">
        <v>5073</v>
      </c>
      <c r="D57" s="183" t="s">
        <v>1007</v>
      </c>
      <c r="E57" s="184"/>
      <c r="F57" s="184"/>
      <c r="G57" s="184"/>
      <c r="H57" s="185"/>
      <c r="I57" s="7"/>
      <c r="J57" s="4"/>
      <c r="K57" s="1"/>
      <c r="L57" s="1"/>
      <c r="M57" s="1"/>
      <c r="N57" s="1"/>
      <c r="O57" s="1"/>
      <c r="P57" s="1"/>
      <c r="Q57" s="1"/>
      <c r="R57" s="1"/>
      <c r="S57" s="1"/>
      <c r="T57" s="1"/>
      <c r="U57" s="1"/>
      <c r="V57" s="1"/>
      <c r="W57" s="1"/>
      <c r="X57" s="1"/>
      <c r="Y57" s="1"/>
      <c r="Z57" s="1"/>
    </row>
    <row r="58" spans="1:26" x14ac:dyDescent="0.35">
      <c r="A58" s="3"/>
      <c r="B58" s="5"/>
      <c r="C58" s="261"/>
      <c r="D58" s="186"/>
      <c r="E58" s="187"/>
      <c r="F58" s="187"/>
      <c r="G58" s="187"/>
      <c r="H58" s="188"/>
      <c r="I58" s="7"/>
      <c r="J58" s="4"/>
      <c r="K58" s="1"/>
      <c r="L58" s="1"/>
      <c r="M58" s="1"/>
      <c r="N58" s="1"/>
      <c r="O58" s="1"/>
      <c r="P58" s="1"/>
      <c r="Q58" s="1"/>
      <c r="R58" s="1"/>
      <c r="S58" s="1"/>
      <c r="T58" s="1"/>
      <c r="U58" s="1"/>
      <c r="V58" s="1"/>
      <c r="W58" s="1"/>
      <c r="X58" s="1"/>
      <c r="Y58" s="1"/>
      <c r="Z58" s="1"/>
    </row>
    <row r="59" spans="1:26" x14ac:dyDescent="0.35">
      <c r="A59" s="3"/>
      <c r="B59" s="5"/>
      <c r="C59" s="13" t="s">
        <v>4890</v>
      </c>
      <c r="D59" s="192" t="s">
        <v>1007</v>
      </c>
      <c r="E59" s="193"/>
      <c r="F59" s="193"/>
      <c r="G59" s="193"/>
      <c r="H59" s="193"/>
      <c r="I59" s="7"/>
      <c r="J59" s="4"/>
      <c r="K59" s="1"/>
      <c r="L59" s="1"/>
      <c r="M59" s="1"/>
      <c r="N59" s="1"/>
      <c r="O59" s="1"/>
      <c r="P59" s="1"/>
      <c r="Q59" s="1"/>
      <c r="R59" s="1"/>
      <c r="S59" s="1"/>
      <c r="T59" s="1"/>
      <c r="U59" s="1"/>
      <c r="V59" s="1"/>
      <c r="W59" s="1"/>
      <c r="X59" s="1"/>
      <c r="Y59" s="1"/>
      <c r="Z59" s="1"/>
    </row>
    <row r="60" spans="1:26" x14ac:dyDescent="0.35">
      <c r="A60" s="3"/>
      <c r="B60" s="5"/>
      <c r="C60" s="47"/>
      <c r="D60" s="47"/>
      <c r="E60" s="47"/>
      <c r="F60" s="47"/>
      <c r="G60" s="47"/>
      <c r="H60" s="47"/>
      <c r="I60" s="7"/>
      <c r="J60" s="4"/>
      <c r="K60" s="1"/>
      <c r="L60" s="1"/>
      <c r="M60" s="1"/>
      <c r="N60" s="1"/>
      <c r="O60" s="1"/>
      <c r="P60" s="1"/>
      <c r="Q60" s="1"/>
      <c r="R60" s="1"/>
      <c r="S60" s="1"/>
      <c r="T60" s="1"/>
      <c r="U60" s="1"/>
      <c r="V60" s="1"/>
      <c r="W60" s="1"/>
      <c r="X60" s="1"/>
      <c r="Y60" s="1"/>
      <c r="Z60" s="1"/>
    </row>
    <row r="61" spans="1:26" x14ac:dyDescent="0.35">
      <c r="A61" s="3"/>
      <c r="B61" s="5"/>
      <c r="C61" s="67" t="s">
        <v>4892</v>
      </c>
      <c r="D61" s="192" t="s">
        <v>1007</v>
      </c>
      <c r="E61" s="193"/>
      <c r="F61" s="193"/>
      <c r="G61" s="193"/>
      <c r="H61" s="193"/>
      <c r="I61" s="7"/>
      <c r="J61" s="4"/>
      <c r="K61" s="1"/>
      <c r="L61" s="1"/>
      <c r="M61" s="1"/>
      <c r="N61" s="1"/>
      <c r="O61" s="1"/>
      <c r="P61" s="1"/>
      <c r="Q61" s="1"/>
      <c r="R61" s="1"/>
      <c r="S61" s="1"/>
      <c r="T61" s="1"/>
      <c r="U61" s="1"/>
      <c r="V61" s="1"/>
      <c r="W61" s="1"/>
      <c r="X61" s="1"/>
      <c r="Y61" s="1"/>
      <c r="Z61" s="1"/>
    </row>
    <row r="62" spans="1:26" x14ac:dyDescent="0.35">
      <c r="A62" s="3"/>
      <c r="B62" s="5"/>
      <c r="C62" s="6"/>
      <c r="D62" s="6"/>
      <c r="E62" s="6"/>
      <c r="F62" s="6"/>
      <c r="G62" s="6"/>
      <c r="H62" s="6"/>
      <c r="I62" s="7"/>
      <c r="J62" s="4"/>
      <c r="K62" s="1"/>
      <c r="L62" s="1"/>
      <c r="M62" s="1"/>
      <c r="N62" s="1"/>
      <c r="O62" s="1"/>
      <c r="P62" s="1"/>
      <c r="Q62" s="1"/>
      <c r="R62" s="1"/>
      <c r="S62" s="1"/>
      <c r="T62" s="1"/>
      <c r="U62" s="1"/>
      <c r="V62" s="1"/>
      <c r="W62" s="1"/>
      <c r="X62" s="1"/>
      <c r="Y62" s="1"/>
      <c r="Z62" s="1"/>
    </row>
    <row r="63" spans="1:26" ht="14.5" customHeight="1" x14ac:dyDescent="0.35">
      <c r="A63" s="3"/>
      <c r="B63" s="5"/>
      <c r="C63" s="211" t="s">
        <v>4893</v>
      </c>
      <c r="D63" s="181" t="s">
        <v>1007</v>
      </c>
      <c r="E63" s="181"/>
      <c r="F63" s="181"/>
      <c r="G63" s="181"/>
      <c r="H63" s="181"/>
      <c r="I63" s="7"/>
      <c r="J63" s="4"/>
      <c r="K63" s="1"/>
      <c r="L63" s="1"/>
      <c r="M63" s="1"/>
      <c r="N63" s="1"/>
      <c r="O63" s="1"/>
      <c r="P63" s="1"/>
      <c r="Q63" s="1"/>
      <c r="R63" s="1"/>
      <c r="S63" s="1"/>
      <c r="T63" s="1"/>
      <c r="U63" s="1"/>
      <c r="V63" s="1"/>
      <c r="W63" s="1"/>
      <c r="X63" s="1"/>
      <c r="Y63" s="1"/>
      <c r="Z63" s="1"/>
    </row>
    <row r="64" spans="1:26" x14ac:dyDescent="0.35">
      <c r="A64" s="3"/>
      <c r="B64" s="5"/>
      <c r="C64" s="259"/>
      <c r="D64" s="181"/>
      <c r="E64" s="181"/>
      <c r="F64" s="181"/>
      <c r="G64" s="181"/>
      <c r="H64" s="181"/>
      <c r="I64" s="7"/>
      <c r="J64" s="4"/>
      <c r="K64" s="1"/>
      <c r="L64" s="1"/>
      <c r="M64" s="1"/>
      <c r="N64" s="1"/>
      <c r="O64" s="1"/>
      <c r="P64" s="1"/>
      <c r="Q64" s="1"/>
      <c r="R64" s="1"/>
      <c r="S64" s="1"/>
      <c r="T64" s="1"/>
      <c r="U64" s="1"/>
      <c r="V64" s="1"/>
      <c r="W64" s="1"/>
      <c r="X64" s="1"/>
      <c r="Y64" s="1"/>
      <c r="Z64" s="1"/>
    </row>
    <row r="65" spans="1:26" x14ac:dyDescent="0.35">
      <c r="A65" s="3"/>
      <c r="B65" s="5"/>
      <c r="C65" s="13" t="s">
        <v>4890</v>
      </c>
      <c r="D65" s="177" t="s">
        <v>4678</v>
      </c>
      <c r="E65" s="177"/>
      <c r="F65" s="177"/>
      <c r="G65" s="177"/>
      <c r="H65" s="177"/>
      <c r="I65" s="7"/>
      <c r="J65" s="4"/>
      <c r="K65" s="1"/>
      <c r="L65" s="1"/>
      <c r="M65" s="1"/>
      <c r="N65" s="1"/>
      <c r="O65" s="1"/>
      <c r="P65" s="1"/>
      <c r="Q65" s="1"/>
      <c r="R65" s="1"/>
      <c r="S65" s="1"/>
      <c r="T65" s="1"/>
      <c r="U65" s="1"/>
      <c r="V65" s="1"/>
      <c r="W65" s="1"/>
      <c r="X65" s="1"/>
      <c r="Y65" s="1"/>
      <c r="Z65" s="1"/>
    </row>
    <row r="66" spans="1:26" x14ac:dyDescent="0.35">
      <c r="A66" s="3"/>
      <c r="B66" s="5"/>
      <c r="D66" s="6"/>
      <c r="E66" s="6"/>
      <c r="F66" s="6"/>
      <c r="G66" s="6"/>
      <c r="H66" s="6"/>
      <c r="I66" s="7"/>
      <c r="J66" s="4"/>
      <c r="K66" s="1"/>
      <c r="L66" s="1"/>
      <c r="M66" s="1"/>
      <c r="N66" s="1"/>
      <c r="O66" s="1"/>
      <c r="P66" s="1"/>
      <c r="Q66" s="1"/>
      <c r="R66" s="1"/>
      <c r="S66" s="1"/>
      <c r="T66" s="1"/>
      <c r="U66" s="1"/>
      <c r="V66" s="1"/>
      <c r="W66" s="1"/>
      <c r="X66" s="1"/>
      <c r="Y66" s="1"/>
      <c r="Z66" s="1"/>
    </row>
    <row r="67" spans="1:26" x14ac:dyDescent="0.35">
      <c r="A67" s="3"/>
      <c r="B67" s="5"/>
      <c r="C67" s="17" t="s">
        <v>1715</v>
      </c>
      <c r="D67" s="192" t="s">
        <v>1007</v>
      </c>
      <c r="E67" s="193"/>
      <c r="F67" s="193"/>
      <c r="G67" s="193"/>
      <c r="H67" s="193"/>
      <c r="I67" s="7"/>
      <c r="J67" s="4"/>
      <c r="K67" s="1"/>
      <c r="L67" s="1"/>
      <c r="M67" s="1"/>
      <c r="N67" s="1"/>
      <c r="O67" s="1"/>
      <c r="P67" s="1"/>
      <c r="Q67" s="1"/>
      <c r="R67" s="1"/>
      <c r="S67" s="1"/>
      <c r="T67" s="1"/>
      <c r="U67" s="1"/>
      <c r="V67" s="1"/>
      <c r="W67" s="1"/>
      <c r="X67" s="1"/>
      <c r="Y67" s="1"/>
      <c r="Z67" s="1"/>
    </row>
    <row r="68" spans="1:26" x14ac:dyDescent="0.35">
      <c r="A68" s="3"/>
      <c r="B68" s="5"/>
      <c r="C68" s="6"/>
      <c r="D68" s="6"/>
      <c r="E68" s="6"/>
      <c r="F68" s="6"/>
      <c r="G68" s="6"/>
      <c r="H68" s="6"/>
      <c r="I68" s="7"/>
      <c r="J68" s="4"/>
      <c r="K68" s="1"/>
      <c r="L68" s="1"/>
      <c r="M68" s="1"/>
      <c r="N68" s="1"/>
      <c r="O68" s="1"/>
      <c r="P68" s="1"/>
      <c r="Q68" s="1"/>
      <c r="R68" s="1"/>
      <c r="S68" s="1"/>
      <c r="T68" s="1"/>
      <c r="U68" s="1"/>
      <c r="V68" s="1"/>
      <c r="W68" s="1"/>
      <c r="X68" s="1"/>
      <c r="Y68" s="1"/>
      <c r="Z68" s="1"/>
    </row>
    <row r="69" spans="1:26" x14ac:dyDescent="0.35">
      <c r="A69" s="3"/>
      <c r="B69" s="5"/>
      <c r="C69" s="17" t="s">
        <v>1716</v>
      </c>
      <c r="D69" s="192" t="s">
        <v>1007</v>
      </c>
      <c r="E69" s="193"/>
      <c r="F69" s="193"/>
      <c r="G69" s="193"/>
      <c r="H69" s="193"/>
      <c r="I69" s="7"/>
      <c r="J69" s="4"/>
      <c r="K69" s="1"/>
      <c r="L69" s="1"/>
      <c r="M69" s="1"/>
      <c r="N69" s="1"/>
      <c r="O69" s="1"/>
      <c r="P69" s="1"/>
      <c r="Q69" s="1"/>
      <c r="R69" s="1"/>
      <c r="S69" s="1"/>
      <c r="T69" s="1"/>
      <c r="U69" s="1"/>
      <c r="V69" s="1"/>
      <c r="W69" s="1"/>
      <c r="X69" s="1"/>
      <c r="Y69" s="1"/>
      <c r="Z69" s="1"/>
    </row>
    <row r="70" spans="1:26" x14ac:dyDescent="0.35">
      <c r="A70" s="3"/>
      <c r="B70" s="5"/>
      <c r="C70" s="6"/>
      <c r="D70" s="6"/>
      <c r="E70" s="6"/>
      <c r="F70" s="6"/>
      <c r="G70" s="6"/>
      <c r="H70" s="6"/>
      <c r="I70" s="7"/>
      <c r="J70" s="4"/>
      <c r="K70" s="1"/>
      <c r="L70" s="1"/>
      <c r="M70" s="1"/>
      <c r="N70" s="1"/>
      <c r="O70" s="1"/>
      <c r="P70" s="1"/>
      <c r="Q70" s="1"/>
      <c r="R70" s="1"/>
      <c r="S70" s="1"/>
      <c r="T70" s="1"/>
      <c r="U70" s="1"/>
      <c r="V70" s="1"/>
      <c r="W70" s="1"/>
      <c r="X70" s="1"/>
      <c r="Y70" s="1"/>
      <c r="Z70" s="1"/>
    </row>
    <row r="71" spans="1:26" x14ac:dyDescent="0.35">
      <c r="A71" s="3"/>
      <c r="B71" s="5"/>
      <c r="C71" s="67" t="s">
        <v>4894</v>
      </c>
      <c r="D71" s="192" t="s">
        <v>1007</v>
      </c>
      <c r="E71" s="193"/>
      <c r="F71" s="193"/>
      <c r="G71" s="193"/>
      <c r="H71" s="193"/>
      <c r="I71" s="7"/>
      <c r="J71" s="4"/>
      <c r="K71" s="1"/>
      <c r="L71" s="1"/>
      <c r="M71" s="1"/>
      <c r="N71" s="1"/>
      <c r="O71" s="1"/>
      <c r="P71" s="1"/>
      <c r="Q71" s="1"/>
      <c r="R71" s="1"/>
      <c r="S71" s="1"/>
      <c r="T71" s="1"/>
      <c r="U71" s="1"/>
      <c r="V71" s="1"/>
      <c r="W71" s="1"/>
      <c r="X71" s="1"/>
      <c r="Y71" s="1"/>
      <c r="Z71" s="1"/>
    </row>
    <row r="72" spans="1:26" x14ac:dyDescent="0.35">
      <c r="A72" s="3"/>
      <c r="B72" s="5"/>
      <c r="C72" s="66" t="s">
        <v>4895</v>
      </c>
      <c r="D72" s="192" t="s">
        <v>1007</v>
      </c>
      <c r="E72" s="193"/>
      <c r="F72" s="193"/>
      <c r="G72" s="193"/>
      <c r="H72" s="193"/>
      <c r="I72" s="7"/>
      <c r="J72" s="4"/>
      <c r="K72" s="1"/>
      <c r="L72" s="1"/>
      <c r="M72" s="1"/>
      <c r="N72" s="1"/>
      <c r="O72" s="1"/>
      <c r="P72" s="1"/>
      <c r="Q72" s="1"/>
      <c r="R72" s="1"/>
      <c r="S72" s="1"/>
      <c r="T72" s="1"/>
      <c r="U72" s="1"/>
      <c r="V72" s="1"/>
      <c r="W72" s="1"/>
      <c r="X72" s="1"/>
      <c r="Y72" s="1"/>
      <c r="Z72" s="1"/>
    </row>
    <row r="73" spans="1:26" ht="14.5" customHeight="1" x14ac:dyDescent="0.35">
      <c r="A73" s="3"/>
      <c r="B73" s="5"/>
      <c r="C73" s="256" t="s">
        <v>4896</v>
      </c>
      <c r="D73" s="181" t="s">
        <v>1007</v>
      </c>
      <c r="E73" s="181"/>
      <c r="F73" s="181"/>
      <c r="G73" s="181"/>
      <c r="H73" s="181"/>
      <c r="I73" s="7"/>
      <c r="J73" s="4"/>
      <c r="K73" s="1"/>
      <c r="L73" s="1"/>
      <c r="M73" s="1"/>
      <c r="N73" s="1"/>
      <c r="O73" s="1"/>
      <c r="P73" s="1"/>
      <c r="Q73" s="1"/>
      <c r="R73" s="1"/>
      <c r="S73" s="1"/>
      <c r="T73" s="1"/>
      <c r="U73" s="1"/>
      <c r="V73" s="1"/>
      <c r="W73" s="1"/>
      <c r="X73" s="1"/>
      <c r="Y73" s="1"/>
      <c r="Z73" s="1"/>
    </row>
    <row r="74" spans="1:26" x14ac:dyDescent="0.35">
      <c r="A74" s="3"/>
      <c r="B74" s="5"/>
      <c r="C74" s="256"/>
      <c r="D74" s="181"/>
      <c r="E74" s="181"/>
      <c r="F74" s="181"/>
      <c r="G74" s="181"/>
      <c r="H74" s="181"/>
      <c r="I74" s="7"/>
      <c r="J74" s="4"/>
      <c r="K74" s="1"/>
      <c r="L74" s="1"/>
      <c r="M74" s="1"/>
      <c r="N74" s="1"/>
      <c r="O74" s="1"/>
      <c r="P74" s="1"/>
      <c r="Q74" s="1"/>
      <c r="R74" s="1"/>
      <c r="S74" s="1"/>
      <c r="T74" s="1"/>
      <c r="U74" s="1"/>
      <c r="V74" s="1"/>
      <c r="W74" s="1"/>
      <c r="X74" s="1"/>
      <c r="Y74" s="1"/>
      <c r="Z74" s="1"/>
    </row>
    <row r="75" spans="1:26" x14ac:dyDescent="0.35">
      <c r="A75" s="3"/>
      <c r="B75" s="5"/>
      <c r="C75" s="256"/>
      <c r="D75" s="181"/>
      <c r="E75" s="181"/>
      <c r="F75" s="181"/>
      <c r="G75" s="181"/>
      <c r="H75" s="181"/>
      <c r="I75" s="7"/>
      <c r="J75" s="4"/>
      <c r="K75" s="1"/>
      <c r="L75" s="1"/>
      <c r="M75" s="1"/>
      <c r="N75" s="1"/>
      <c r="O75" s="1"/>
      <c r="P75" s="1"/>
      <c r="Q75" s="1"/>
      <c r="R75" s="1"/>
      <c r="S75" s="1"/>
      <c r="T75" s="1"/>
      <c r="U75" s="1"/>
      <c r="V75" s="1"/>
      <c r="W75" s="1"/>
      <c r="X75" s="1"/>
      <c r="Y75" s="1"/>
      <c r="Z75" s="1"/>
    </row>
    <row r="76" spans="1:26" x14ac:dyDescent="0.35">
      <c r="A76" s="3"/>
      <c r="B76" s="5"/>
      <c r="C76" s="256"/>
      <c r="D76" s="181"/>
      <c r="E76" s="181"/>
      <c r="F76" s="181"/>
      <c r="G76" s="181"/>
      <c r="H76" s="181"/>
      <c r="I76" s="7"/>
      <c r="J76" s="4"/>
      <c r="K76" s="1"/>
      <c r="L76" s="1"/>
      <c r="M76" s="1"/>
      <c r="N76" s="1"/>
      <c r="O76" s="1"/>
      <c r="P76" s="1"/>
      <c r="Q76" s="1"/>
      <c r="R76" s="1"/>
      <c r="S76" s="1"/>
      <c r="T76" s="1"/>
      <c r="U76" s="1"/>
      <c r="V76" s="1"/>
      <c r="W76" s="1"/>
      <c r="X76" s="1"/>
      <c r="Y76" s="1"/>
      <c r="Z76" s="1"/>
    </row>
    <row r="77" spans="1:26" x14ac:dyDescent="0.35">
      <c r="A77" s="3"/>
      <c r="B77" s="5"/>
      <c r="C77" s="66" t="s">
        <v>4897</v>
      </c>
      <c r="D77" s="192" t="s">
        <v>1007</v>
      </c>
      <c r="E77" s="193"/>
      <c r="F77" s="193"/>
      <c r="G77" s="193"/>
      <c r="H77" s="193"/>
      <c r="I77" s="7"/>
      <c r="J77" s="4"/>
      <c r="K77" s="1"/>
      <c r="L77" s="1"/>
      <c r="M77" s="1"/>
      <c r="N77" s="1"/>
      <c r="O77" s="1"/>
      <c r="P77" s="1"/>
      <c r="Q77" s="1"/>
      <c r="R77" s="1"/>
      <c r="S77" s="1"/>
      <c r="T77" s="1"/>
      <c r="U77" s="1"/>
      <c r="V77" s="1"/>
      <c r="W77" s="1"/>
      <c r="X77" s="1"/>
      <c r="Y77" s="1"/>
      <c r="Z77" s="1"/>
    </row>
    <row r="78" spans="1:26" x14ac:dyDescent="0.35">
      <c r="A78" s="3"/>
      <c r="B78" s="5"/>
      <c r="C78" s="66" t="s">
        <v>4898</v>
      </c>
      <c r="D78" s="177" t="s">
        <v>4678</v>
      </c>
      <c r="E78" s="177"/>
      <c r="F78" s="177"/>
      <c r="G78" s="177"/>
      <c r="H78" s="177"/>
      <c r="I78" s="7"/>
      <c r="J78" s="4"/>
      <c r="K78" s="1"/>
      <c r="L78" s="1"/>
      <c r="M78" s="1"/>
      <c r="N78" s="1"/>
      <c r="O78" s="1"/>
      <c r="P78" s="1"/>
      <c r="Q78" s="1"/>
      <c r="R78" s="1"/>
      <c r="S78" s="1"/>
      <c r="T78" s="1"/>
      <c r="U78" s="1"/>
      <c r="V78" s="1"/>
      <c r="W78" s="1"/>
      <c r="X78" s="1"/>
      <c r="Y78" s="1"/>
      <c r="Z78" s="1"/>
    </row>
    <row r="79" spans="1:26" x14ac:dyDescent="0.35">
      <c r="A79" s="3"/>
      <c r="B79" s="5"/>
      <c r="C79" s="6"/>
      <c r="D79" s="6"/>
      <c r="E79" s="6"/>
      <c r="F79" s="6"/>
      <c r="G79" s="6"/>
      <c r="H79" s="6"/>
      <c r="I79" s="7"/>
      <c r="J79" s="4"/>
      <c r="K79" s="1"/>
      <c r="L79" s="1"/>
      <c r="M79" s="1"/>
      <c r="N79" s="1"/>
      <c r="O79" s="1"/>
      <c r="P79" s="1"/>
      <c r="Q79" s="1"/>
      <c r="R79" s="1"/>
      <c r="S79" s="1"/>
      <c r="T79" s="1"/>
      <c r="U79" s="1"/>
      <c r="V79" s="1"/>
      <c r="W79" s="1"/>
      <c r="X79" s="1"/>
      <c r="Y79" s="1"/>
      <c r="Z79" s="1"/>
    </row>
    <row r="80" spans="1:26" x14ac:dyDescent="0.35">
      <c r="A80" s="3"/>
      <c r="B80" s="5"/>
      <c r="C80" s="34" t="s">
        <v>5062</v>
      </c>
      <c r="D80" s="6"/>
      <c r="E80" s="6"/>
      <c r="F80" s="6"/>
      <c r="G80" s="6"/>
      <c r="H80" s="6"/>
      <c r="I80" s="7"/>
      <c r="J80" s="4"/>
      <c r="K80" s="1"/>
      <c r="L80" s="1"/>
      <c r="M80" s="1"/>
      <c r="N80" s="1"/>
      <c r="O80" s="1"/>
      <c r="P80" s="1"/>
      <c r="Q80" s="1"/>
      <c r="R80" s="1"/>
      <c r="S80" s="1"/>
      <c r="T80" s="1"/>
      <c r="U80" s="1"/>
      <c r="V80" s="1"/>
      <c r="W80" s="1"/>
      <c r="X80" s="1"/>
      <c r="Y80" s="1"/>
      <c r="Z80" s="1"/>
    </row>
    <row r="81" spans="1:26" x14ac:dyDescent="0.35">
      <c r="A81" s="3"/>
      <c r="B81" s="5"/>
      <c r="C81" s="13" t="s">
        <v>4899</v>
      </c>
      <c r="D81" s="192" t="s">
        <v>1007</v>
      </c>
      <c r="E81" s="193"/>
      <c r="F81" s="193"/>
      <c r="G81" s="193"/>
      <c r="H81" s="193"/>
      <c r="I81" s="7"/>
      <c r="J81" s="4"/>
      <c r="K81" s="1"/>
      <c r="L81" s="1"/>
      <c r="M81" s="1"/>
      <c r="N81" s="1"/>
      <c r="O81" s="1"/>
      <c r="P81" s="1"/>
      <c r="Q81" s="1"/>
      <c r="R81" s="1"/>
      <c r="S81" s="1"/>
      <c r="T81" s="1"/>
      <c r="U81" s="1"/>
      <c r="V81" s="1"/>
      <c r="W81" s="1"/>
      <c r="X81" s="1"/>
      <c r="Y81" s="1"/>
      <c r="Z81" s="1"/>
    </row>
    <row r="82" spans="1:26" ht="14.5" customHeight="1" x14ac:dyDescent="0.35">
      <c r="A82" s="3"/>
      <c r="B82" s="5"/>
      <c r="C82" s="196" t="s">
        <v>4900</v>
      </c>
      <c r="D82" s="198" t="s">
        <v>4678</v>
      </c>
      <c r="E82" s="199"/>
      <c r="F82" s="199"/>
      <c r="G82" s="199"/>
      <c r="H82" s="200"/>
      <c r="I82" s="7"/>
      <c r="J82" s="4"/>
      <c r="K82" s="1"/>
      <c r="L82" s="1"/>
      <c r="M82" s="1"/>
      <c r="N82" s="1"/>
      <c r="O82" s="1"/>
      <c r="P82" s="1"/>
      <c r="Q82" s="1"/>
      <c r="R82" s="1"/>
      <c r="S82" s="1"/>
      <c r="T82" s="1"/>
      <c r="U82" s="1"/>
      <c r="V82" s="1"/>
      <c r="W82" s="1"/>
      <c r="X82" s="1"/>
      <c r="Y82" s="1"/>
      <c r="Z82" s="1"/>
    </row>
    <row r="83" spans="1:26" x14ac:dyDescent="0.35">
      <c r="A83" s="3"/>
      <c r="B83" s="5"/>
      <c r="C83" s="255"/>
      <c r="D83" s="252"/>
      <c r="E83" s="253"/>
      <c r="F83" s="253"/>
      <c r="G83" s="253"/>
      <c r="H83" s="254"/>
      <c r="I83" s="7"/>
      <c r="J83" s="4"/>
      <c r="K83" s="1"/>
      <c r="L83" s="1"/>
      <c r="M83" s="1"/>
      <c r="N83" s="1"/>
      <c r="O83" s="1"/>
      <c r="P83" s="1"/>
      <c r="Q83" s="1"/>
      <c r="R83" s="1"/>
      <c r="S83" s="1"/>
      <c r="T83" s="1"/>
      <c r="U83" s="1"/>
      <c r="V83" s="1"/>
      <c r="W83" s="1"/>
      <c r="X83" s="1"/>
      <c r="Y83" s="1"/>
      <c r="Z83" s="1"/>
    </row>
    <row r="84" spans="1:26" x14ac:dyDescent="0.35">
      <c r="A84" s="3"/>
      <c r="B84" s="5"/>
      <c r="C84" s="197"/>
      <c r="D84" s="201"/>
      <c r="E84" s="202"/>
      <c r="F84" s="202"/>
      <c r="G84" s="202"/>
      <c r="H84" s="203"/>
      <c r="I84" s="7"/>
      <c r="J84" s="4"/>
      <c r="K84" s="1"/>
      <c r="L84" s="1"/>
      <c r="M84" s="1"/>
      <c r="N84" s="1"/>
      <c r="O84" s="1"/>
      <c r="P84" s="1"/>
      <c r="Q84" s="1"/>
      <c r="R84" s="1"/>
      <c r="S84" s="1"/>
      <c r="T84" s="1"/>
      <c r="U84" s="1"/>
      <c r="V84" s="1"/>
      <c r="W84" s="1"/>
      <c r="X84" s="1"/>
      <c r="Y84" s="1"/>
      <c r="Z84" s="1"/>
    </row>
    <row r="85" spans="1:26" ht="14.5" customHeight="1" x14ac:dyDescent="0.35">
      <c r="A85" s="3"/>
      <c r="B85" s="5"/>
      <c r="C85" s="189" t="s">
        <v>4901</v>
      </c>
      <c r="D85" s="181" t="s">
        <v>1007</v>
      </c>
      <c r="E85" s="181"/>
      <c r="F85" s="181"/>
      <c r="G85" s="181"/>
      <c r="H85" s="181"/>
      <c r="I85" s="7"/>
      <c r="J85" s="4"/>
      <c r="K85" s="1"/>
      <c r="L85" s="1"/>
      <c r="M85" s="1"/>
      <c r="N85" s="1"/>
      <c r="O85" s="1"/>
      <c r="P85" s="1"/>
      <c r="Q85" s="1"/>
      <c r="R85" s="1"/>
      <c r="S85" s="1"/>
      <c r="T85" s="1"/>
      <c r="U85" s="1"/>
      <c r="V85" s="1"/>
      <c r="W85" s="1"/>
      <c r="X85" s="1"/>
      <c r="Y85" s="1"/>
      <c r="Z85" s="1"/>
    </row>
    <row r="86" spans="1:26" x14ac:dyDescent="0.35">
      <c r="A86" s="3"/>
      <c r="B86" s="5"/>
      <c r="C86" s="189"/>
      <c r="D86" s="181"/>
      <c r="E86" s="181"/>
      <c r="F86" s="181"/>
      <c r="G86" s="181"/>
      <c r="H86" s="181"/>
      <c r="I86" s="7"/>
      <c r="J86" s="4"/>
      <c r="K86" s="1"/>
      <c r="L86" s="1"/>
      <c r="M86" s="1"/>
      <c r="N86" s="1"/>
      <c r="O86" s="1"/>
      <c r="P86" s="1"/>
      <c r="Q86" s="1"/>
      <c r="R86" s="1"/>
      <c r="S86" s="1"/>
      <c r="T86" s="1"/>
      <c r="U86" s="1"/>
      <c r="V86" s="1"/>
      <c r="W86" s="1"/>
      <c r="X86" s="1"/>
      <c r="Y86" s="1"/>
      <c r="Z86" s="1"/>
    </row>
    <row r="87" spans="1:26" ht="14.5" customHeight="1" x14ac:dyDescent="0.35">
      <c r="A87" s="3"/>
      <c r="B87" s="5"/>
      <c r="C87" s="189" t="s">
        <v>5074</v>
      </c>
      <c r="D87" s="198" t="s">
        <v>4678</v>
      </c>
      <c r="E87" s="199"/>
      <c r="F87" s="199"/>
      <c r="G87" s="199"/>
      <c r="H87" s="200"/>
      <c r="I87" s="7"/>
      <c r="J87" s="4"/>
      <c r="K87" s="1"/>
      <c r="L87" s="1"/>
      <c r="M87" s="1"/>
      <c r="N87" s="1"/>
      <c r="O87" s="1"/>
      <c r="P87" s="1"/>
      <c r="Q87" s="1"/>
      <c r="R87" s="1"/>
      <c r="S87" s="1"/>
      <c r="T87" s="1"/>
      <c r="U87" s="1"/>
      <c r="V87" s="1"/>
      <c r="W87" s="1"/>
      <c r="X87" s="1"/>
      <c r="Y87" s="1"/>
      <c r="Z87" s="1"/>
    </row>
    <row r="88" spans="1:26" x14ac:dyDescent="0.35">
      <c r="A88" s="3"/>
      <c r="B88" s="5"/>
      <c r="C88" s="189"/>
      <c r="D88" s="252"/>
      <c r="E88" s="253"/>
      <c r="F88" s="253"/>
      <c r="G88" s="253"/>
      <c r="H88" s="254"/>
      <c r="I88" s="7"/>
      <c r="J88" s="4"/>
      <c r="K88" s="1"/>
      <c r="L88" s="1"/>
      <c r="M88" s="1"/>
      <c r="N88" s="1"/>
      <c r="O88" s="1"/>
      <c r="P88" s="1"/>
      <c r="Q88" s="1"/>
      <c r="R88" s="1"/>
      <c r="S88" s="1"/>
      <c r="T88" s="1"/>
      <c r="U88" s="1"/>
      <c r="V88" s="1"/>
      <c r="W88" s="1"/>
      <c r="X88" s="1"/>
      <c r="Y88" s="1"/>
      <c r="Z88" s="1"/>
    </row>
    <row r="89" spans="1:26" x14ac:dyDescent="0.35">
      <c r="A89" s="3"/>
      <c r="B89" s="5"/>
      <c r="C89" s="189"/>
      <c r="D89" s="201"/>
      <c r="E89" s="202"/>
      <c r="F89" s="202"/>
      <c r="G89" s="202"/>
      <c r="H89" s="203"/>
      <c r="I89" s="7"/>
      <c r="J89" s="4"/>
      <c r="K89" s="1"/>
      <c r="L89" s="1"/>
      <c r="M89" s="1"/>
      <c r="N89" s="1"/>
      <c r="O89" s="1"/>
      <c r="P89" s="1"/>
      <c r="Q89" s="1"/>
      <c r="R89" s="1"/>
      <c r="S89" s="1"/>
      <c r="T89" s="1"/>
      <c r="U89" s="1"/>
      <c r="V89" s="1"/>
      <c r="W89" s="1"/>
      <c r="X89" s="1"/>
      <c r="Y89" s="1"/>
      <c r="Z89" s="1"/>
    </row>
    <row r="90" spans="1:26" x14ac:dyDescent="0.35">
      <c r="A90" s="3"/>
      <c r="B90" s="5"/>
      <c r="C90" s="6"/>
      <c r="D90" s="6"/>
      <c r="E90" s="6"/>
      <c r="F90" s="6"/>
      <c r="G90" s="6"/>
      <c r="H90" s="6"/>
      <c r="I90" s="7"/>
      <c r="J90" s="4"/>
      <c r="K90" s="1"/>
      <c r="L90" s="1"/>
      <c r="M90" s="1"/>
      <c r="N90" s="1"/>
      <c r="O90" s="1"/>
      <c r="P90" s="1"/>
      <c r="Q90" s="1"/>
      <c r="R90" s="1"/>
      <c r="S90" s="1"/>
      <c r="T90" s="1"/>
      <c r="U90" s="1"/>
      <c r="V90" s="1"/>
      <c r="W90" s="1"/>
      <c r="X90" s="1"/>
      <c r="Y90" s="1"/>
      <c r="Z90" s="1"/>
    </row>
    <row r="91" spans="1:26" x14ac:dyDescent="0.35">
      <c r="A91" s="3"/>
      <c r="B91" s="5"/>
      <c r="C91" s="34" t="s">
        <v>4902</v>
      </c>
      <c r="D91" s="6"/>
      <c r="E91" s="6"/>
      <c r="F91" s="6"/>
      <c r="G91" s="6"/>
      <c r="H91" s="6"/>
      <c r="I91" s="7"/>
      <c r="J91" s="4"/>
      <c r="K91" s="1"/>
      <c r="L91" s="1"/>
      <c r="M91" s="1"/>
      <c r="N91" s="1"/>
      <c r="O91" s="1"/>
      <c r="P91" s="1"/>
      <c r="Q91" s="1"/>
      <c r="R91" s="1"/>
      <c r="S91" s="1"/>
      <c r="T91" s="1"/>
      <c r="U91" s="1"/>
      <c r="V91" s="1"/>
      <c r="W91" s="1"/>
      <c r="X91" s="1"/>
      <c r="Y91" s="1"/>
      <c r="Z91" s="1"/>
    </row>
    <row r="92" spans="1:26" x14ac:dyDescent="0.35">
      <c r="A92" s="3"/>
      <c r="B92" s="5"/>
      <c r="C92" s="13" t="s">
        <v>4903</v>
      </c>
      <c r="D92" s="192" t="s">
        <v>1007</v>
      </c>
      <c r="E92" s="193"/>
      <c r="F92" s="193"/>
      <c r="G92" s="193"/>
      <c r="H92" s="193"/>
      <c r="I92" s="7"/>
      <c r="J92" s="4"/>
      <c r="K92" s="1"/>
      <c r="L92" s="1"/>
      <c r="M92" s="1"/>
      <c r="N92" s="1"/>
      <c r="O92" s="1"/>
      <c r="P92" s="1"/>
      <c r="Q92" s="1"/>
      <c r="R92" s="1"/>
      <c r="S92" s="1"/>
      <c r="T92" s="1"/>
      <c r="U92" s="1"/>
      <c r="V92" s="1"/>
      <c r="W92" s="1"/>
      <c r="X92" s="1"/>
      <c r="Y92" s="1"/>
      <c r="Z92" s="1"/>
    </row>
    <row r="93" spans="1:26" x14ac:dyDescent="0.35">
      <c r="A93" s="3"/>
      <c r="B93" s="5"/>
      <c r="C93" s="13" t="s">
        <v>4904</v>
      </c>
      <c r="D93" s="192" t="s">
        <v>1007</v>
      </c>
      <c r="E93" s="193"/>
      <c r="F93" s="193"/>
      <c r="G93" s="193"/>
      <c r="H93" s="193"/>
      <c r="I93" s="7"/>
      <c r="J93" s="4"/>
      <c r="K93" s="1"/>
      <c r="L93" s="1"/>
      <c r="M93" s="1"/>
      <c r="N93" s="1"/>
      <c r="O93" s="1"/>
      <c r="P93" s="1"/>
      <c r="Q93" s="1"/>
      <c r="R93" s="1"/>
      <c r="S93" s="1"/>
      <c r="T93" s="1"/>
      <c r="U93" s="1"/>
      <c r="V93" s="1"/>
      <c r="W93" s="1"/>
      <c r="X93" s="1"/>
      <c r="Y93" s="1"/>
      <c r="Z93" s="1"/>
    </row>
    <row r="94" spans="1:26" x14ac:dyDescent="0.35">
      <c r="A94" s="3"/>
      <c r="B94" s="5"/>
      <c r="C94" s="13" t="s">
        <v>4905</v>
      </c>
      <c r="D94" s="192" t="s">
        <v>1007</v>
      </c>
      <c r="E94" s="193"/>
      <c r="F94" s="193"/>
      <c r="G94" s="193"/>
      <c r="H94" s="193"/>
      <c r="I94" s="7"/>
      <c r="J94" s="4"/>
      <c r="K94" s="1"/>
      <c r="L94" s="1"/>
      <c r="M94" s="1"/>
      <c r="N94" s="1"/>
      <c r="O94" s="1"/>
      <c r="P94" s="1"/>
      <c r="Q94" s="1"/>
      <c r="R94" s="1"/>
      <c r="S94" s="1"/>
      <c r="T94" s="1"/>
      <c r="U94" s="1"/>
      <c r="V94" s="1"/>
      <c r="W94" s="1"/>
      <c r="X94" s="1"/>
      <c r="Y94" s="1"/>
      <c r="Z94" s="1"/>
    </row>
    <row r="95" spans="1:26" x14ac:dyDescent="0.35">
      <c r="A95" s="3"/>
      <c r="B95" s="5"/>
      <c r="C95" s="6"/>
      <c r="D95" s="6"/>
      <c r="E95" s="6"/>
      <c r="F95" s="6"/>
      <c r="G95" s="6"/>
      <c r="H95" s="6"/>
      <c r="I95" s="7"/>
      <c r="J95" s="4"/>
      <c r="K95" s="1"/>
      <c r="L95" s="1"/>
      <c r="M95" s="1"/>
      <c r="N95" s="1"/>
      <c r="O95" s="1"/>
      <c r="P95" s="1"/>
      <c r="Q95" s="1"/>
      <c r="R95" s="1"/>
      <c r="S95" s="1"/>
      <c r="T95" s="1"/>
      <c r="U95" s="1"/>
      <c r="V95" s="1"/>
      <c r="W95" s="1"/>
      <c r="X95" s="1"/>
      <c r="Y95" s="1"/>
      <c r="Z95" s="1"/>
    </row>
    <row r="96" spans="1:26" x14ac:dyDescent="0.35">
      <c r="A96" s="3"/>
      <c r="B96" s="5"/>
      <c r="C96" s="13" t="s">
        <v>4906</v>
      </c>
      <c r="D96" s="177" t="s">
        <v>4678</v>
      </c>
      <c r="E96" s="177"/>
      <c r="F96" s="177"/>
      <c r="G96" s="177"/>
      <c r="H96" s="177"/>
      <c r="I96" s="7"/>
      <c r="J96" s="4"/>
      <c r="K96" s="1"/>
      <c r="L96" s="1"/>
      <c r="M96" s="1"/>
      <c r="N96" s="1"/>
      <c r="O96" s="1"/>
      <c r="P96" s="1"/>
      <c r="Q96" s="1"/>
      <c r="R96" s="1"/>
      <c r="S96" s="1"/>
      <c r="T96" s="1"/>
      <c r="U96" s="1"/>
      <c r="V96" s="1"/>
      <c r="W96" s="1"/>
      <c r="X96" s="1"/>
      <c r="Y96" s="1"/>
      <c r="Z96" s="1"/>
    </row>
    <row r="97" spans="1:26" x14ac:dyDescent="0.35">
      <c r="A97" s="3"/>
      <c r="B97" s="5"/>
      <c r="C97" s="6"/>
      <c r="D97" s="6"/>
      <c r="E97" s="6"/>
      <c r="F97" s="6"/>
      <c r="G97" s="6"/>
      <c r="H97" s="6"/>
      <c r="I97" s="7"/>
      <c r="J97" s="4"/>
      <c r="K97" s="1"/>
      <c r="L97" s="1"/>
      <c r="M97" s="1"/>
      <c r="N97" s="1"/>
      <c r="O97" s="1"/>
      <c r="P97" s="1"/>
      <c r="Q97" s="1"/>
      <c r="R97" s="1"/>
      <c r="S97" s="1"/>
      <c r="T97" s="1"/>
      <c r="U97" s="1"/>
      <c r="V97" s="1"/>
      <c r="W97" s="1"/>
      <c r="X97" s="1"/>
      <c r="Y97" s="1"/>
      <c r="Z97" s="1"/>
    </row>
    <row r="98" spans="1:26" x14ac:dyDescent="0.35">
      <c r="A98" s="3"/>
      <c r="B98" s="5"/>
      <c r="C98" s="209" t="str">
        <f>'Drop down'!P13</f>
        <v>Previous</v>
      </c>
      <c r="D98" s="159"/>
      <c r="E98" s="159"/>
      <c r="F98" s="159"/>
      <c r="G98" s="210" t="str">
        <f>'Drop down'!P12</f>
        <v>Next</v>
      </c>
      <c r="H98" s="210"/>
      <c r="I98" s="7"/>
      <c r="J98" s="4"/>
      <c r="K98" s="1"/>
      <c r="L98" s="1"/>
      <c r="M98" s="1"/>
      <c r="N98" s="1"/>
      <c r="O98" s="1"/>
      <c r="P98" s="1"/>
      <c r="Q98" s="1"/>
      <c r="R98" s="1"/>
      <c r="S98" s="1"/>
      <c r="T98" s="1"/>
      <c r="U98" s="1"/>
      <c r="V98" s="1"/>
      <c r="W98" s="1"/>
      <c r="X98" s="1"/>
      <c r="Y98" s="1"/>
      <c r="Z98" s="1"/>
    </row>
    <row r="99" spans="1:26" x14ac:dyDescent="0.35">
      <c r="A99" s="3"/>
      <c r="B99" s="5"/>
      <c r="C99" s="209"/>
      <c r="D99" s="159"/>
      <c r="E99" s="159"/>
      <c r="F99" s="159"/>
      <c r="G99" s="210"/>
      <c r="H99" s="210"/>
      <c r="I99" s="7"/>
      <c r="J99" s="4"/>
      <c r="K99" s="1"/>
      <c r="L99" s="1"/>
      <c r="M99" s="1"/>
      <c r="N99" s="1"/>
      <c r="O99" s="1"/>
      <c r="P99" s="1"/>
      <c r="Q99" s="1"/>
      <c r="R99" s="1"/>
      <c r="S99" s="1"/>
      <c r="T99" s="1"/>
      <c r="U99" s="1"/>
      <c r="V99" s="1"/>
      <c r="W99" s="1"/>
      <c r="X99" s="1"/>
      <c r="Y99" s="1"/>
      <c r="Z99" s="1"/>
    </row>
    <row r="100" spans="1:26" x14ac:dyDescent="0.35">
      <c r="A100" s="3"/>
      <c r="B100" s="20"/>
      <c r="C100" s="21"/>
      <c r="D100" s="21"/>
      <c r="E100" s="21"/>
      <c r="F100" s="21"/>
      <c r="G100" s="21"/>
      <c r="H100" s="21"/>
      <c r="I100" s="22"/>
      <c r="J100" s="4"/>
      <c r="K100" s="1"/>
      <c r="L100" s="1"/>
      <c r="M100" s="1"/>
      <c r="N100" s="1"/>
      <c r="O100" s="1"/>
      <c r="P100" s="1"/>
      <c r="Q100" s="1"/>
      <c r="R100" s="1"/>
      <c r="S100" s="1"/>
      <c r="T100" s="1"/>
      <c r="U100" s="1"/>
      <c r="V100" s="1"/>
      <c r="W100" s="1"/>
      <c r="X100" s="1"/>
      <c r="Y100" s="1"/>
      <c r="Z100" s="1"/>
    </row>
    <row r="101" spans="1:26" x14ac:dyDescent="0.35">
      <c r="A101" s="30"/>
      <c r="B101" s="30"/>
      <c r="C101" s="30"/>
      <c r="D101" s="30"/>
      <c r="E101" s="30"/>
      <c r="F101" s="30"/>
      <c r="G101" s="30"/>
      <c r="H101" s="30"/>
      <c r="I101" s="30"/>
      <c r="J101" s="31"/>
      <c r="K101" s="42"/>
      <c r="L101" s="32"/>
      <c r="M101" s="32"/>
      <c r="N101" s="32"/>
      <c r="O101" s="32"/>
      <c r="P101" s="32"/>
      <c r="Q101" s="32"/>
      <c r="R101" s="32"/>
      <c r="S101" s="32"/>
      <c r="T101" s="32"/>
      <c r="U101" s="32"/>
      <c r="V101" s="32"/>
      <c r="W101" s="32"/>
      <c r="X101" s="32"/>
      <c r="Y101" s="32"/>
      <c r="Z101" s="32"/>
    </row>
    <row r="102" spans="1:26" x14ac:dyDescent="0.3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x14ac:dyDescent="0.3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x14ac:dyDescent="0.3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x14ac:dyDescent="0.3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x14ac:dyDescent="0.3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x14ac:dyDescent="0.3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x14ac:dyDescent="0.3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x14ac:dyDescent="0.3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x14ac:dyDescent="0.3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x14ac:dyDescent="0.3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x14ac:dyDescent="0.3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x14ac:dyDescent="0.3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x14ac:dyDescent="0.3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x14ac:dyDescent="0.3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x14ac:dyDescent="0.3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x14ac:dyDescent="0.3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x14ac:dyDescent="0.3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x14ac:dyDescent="0.3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sheetData>
  <sheetProtection algorithmName="SHA-512" hashValue="vn3t1wX7Rwj4kzSPeSgS7rohjVQqmtWbi6l2xE51rGay2nFsMTrj2cd9I2aqfdHlCmoAyCNq9eOCH6wY1+Mqzg==" saltValue="SSn4PZhFsw6xam1DvnIieg==" spinCount="100000" sheet="1" scenarios="1"/>
  <mergeCells count="57">
    <mergeCell ref="D92:H92"/>
    <mergeCell ref="D93:H93"/>
    <mergeCell ref="B1:E1"/>
    <mergeCell ref="C19:C20"/>
    <mergeCell ref="C24:C25"/>
    <mergeCell ref="C30:C31"/>
    <mergeCell ref="D29:H29"/>
    <mergeCell ref="D30:H31"/>
    <mergeCell ref="D17:H17"/>
    <mergeCell ref="D19:H20"/>
    <mergeCell ref="D23:H23"/>
    <mergeCell ref="D24:H25"/>
    <mergeCell ref="C10:C12"/>
    <mergeCell ref="D10:H12"/>
    <mergeCell ref="D26:H26"/>
    <mergeCell ref="C39:C43"/>
    <mergeCell ref="C48:C49"/>
    <mergeCell ref="C63:C64"/>
    <mergeCell ref="D48:H49"/>
    <mergeCell ref="D50:H50"/>
    <mergeCell ref="D51:H51"/>
    <mergeCell ref="D63:H64"/>
    <mergeCell ref="C57:C58"/>
    <mergeCell ref="D57:H58"/>
    <mergeCell ref="C53:C54"/>
    <mergeCell ref="D53:H54"/>
    <mergeCell ref="C45:F46"/>
    <mergeCell ref="D6:H6"/>
    <mergeCell ref="D7:H7"/>
    <mergeCell ref="D15:H15"/>
    <mergeCell ref="D16:H16"/>
    <mergeCell ref="D34:H38"/>
    <mergeCell ref="D39:H43"/>
    <mergeCell ref="C34:C38"/>
    <mergeCell ref="C98:C99"/>
    <mergeCell ref="G98:H99"/>
    <mergeCell ref="D55:H55"/>
    <mergeCell ref="D59:H59"/>
    <mergeCell ref="D61:H61"/>
    <mergeCell ref="D71:H71"/>
    <mergeCell ref="D72:H72"/>
    <mergeCell ref="C73:C76"/>
    <mergeCell ref="D73:H76"/>
    <mergeCell ref="D77:H77"/>
    <mergeCell ref="D78:H78"/>
    <mergeCell ref="D65:H65"/>
    <mergeCell ref="D67:H67"/>
    <mergeCell ref="D69:H69"/>
    <mergeCell ref="D94:H94"/>
    <mergeCell ref="D96:H96"/>
    <mergeCell ref="C87:C89"/>
    <mergeCell ref="D81:H81"/>
    <mergeCell ref="D85:H86"/>
    <mergeCell ref="D82:H84"/>
    <mergeCell ref="D87:H89"/>
    <mergeCell ref="C82:C84"/>
    <mergeCell ref="C85:C86"/>
  </mergeCells>
  <phoneticPr fontId="19" type="noConversion"/>
  <hyperlinks>
    <hyperlink ref="G98:H99" location="'Packaging (Primary)'!A1" display="Next" xr:uid="{A7B74339-2ADE-4A29-ADCA-2245966FB136}"/>
    <hyperlink ref="C98:C99" location="'Packaging method and cooking in'!A1" display="Previous" xr:uid="{EE9E0937-F810-407B-BBE9-C263A61BFBA8}"/>
    <hyperlink ref="L5" location="Start!A1" display="Start" xr:uid="{E582BA98-73D2-458C-9EE7-C0C2B4458B07}"/>
    <hyperlink ref="L6" location="'Product designation and net con'!A1" display="Product designation and net content" xr:uid="{04DF455C-CBAC-4761-B69E-035E2250E833}"/>
    <hyperlink ref="L7" location="'Method of food processing'!A1" display="Method af food processing" xr:uid="{83F3C933-8A21-420B-B8D6-20D549A45495}"/>
    <hyperlink ref="L8" location="Recipe!A1" display="Recipe" xr:uid="{517C6B92-9331-4DC1-96FE-4D0746805501}"/>
    <hyperlink ref="L9" location="Additives!A1" display="Additives" xr:uid="{30DCA525-525E-4112-BB22-91A30E412173}"/>
    <hyperlink ref="L10" location="'Ingredient specifications'!A1" display="Ingredient specifications" xr:uid="{709C5DD3-E0E7-415C-9625-48D662CA049E}"/>
    <hyperlink ref="L11" location="'Nutritional labelling'!A1" display="Nutritional labelling" xr:uid="{4532DA19-FA60-4C5C-B065-F2494FD336C1}"/>
    <hyperlink ref="L12" location="'Shelf-life and storage'!A1" display="Shelf-life and storage" xr:uid="{795AE283-6FC7-47BA-9C8A-C54E7FB1637F}"/>
    <hyperlink ref="L13" location="'Packaging method and cooking in'!A1" display="Packaging method and cooking instructions" xr:uid="{5400CFC8-7BAD-458E-B5BC-4097F7FAE3B6}"/>
    <hyperlink ref="L14" location="Claims!A1" display="Claims" xr:uid="{775A639F-4FB4-4C60-A499-7B714EBF43AD}"/>
    <hyperlink ref="L16" location="'Packaging (Secondary)'!A1" display="Packaging (Secondary)" xr:uid="{96E0763D-BA10-41D8-B5E9-AFA3FF04CBA1}"/>
    <hyperlink ref="L17" location="'Appendix 1'!A1" display="Appendix 1: Supplementary nutrition labelling" xr:uid="{3458E166-ED85-4DE2-86C0-1293129B92B0}"/>
    <hyperlink ref="L20" location="'Part B Meat'!A1" display="Meat: Beef pork, poultry, sheep, goat" xr:uid="{D277D6CF-7248-41FA-9026-A39A04E9BDCD}"/>
    <hyperlink ref="L21" location="'Part B Milk and cheese'!A1" display="Milk and cheese" xr:uid="{49D12F2F-7711-435F-BA69-0C2E5B616F33}"/>
    <hyperlink ref="L22" location="'Part B Egg and egg products'!A1" display="Egg and egg products" xr:uid="{53FFCD03-7726-4956-887A-7D316E7AF708}"/>
    <hyperlink ref="L23" location="'Part B Chocolate'!A1" display="Chocolate" xr:uid="{5BF8C056-CC9A-4B13-B0AB-90487D957B08}"/>
    <hyperlink ref="L24" location="'Part B Fish and fish products'!A1" display="Fish and fishproducts" xr:uid="{46231B64-FD02-48F7-BD99-FF052282AFED}"/>
    <hyperlink ref="L25" location="'Part B Juice'!A1" display="Fruit juice" xr:uid="{D4B15F4E-6CF9-45A6-BD8B-A67C79BBEEBF}"/>
    <hyperlink ref="L26" location="'Part B Coffee'!A1" display="Coffee" xr:uid="{14AA1D97-F4CB-450D-BB78-3C576E740ED1}"/>
    <hyperlink ref="L27" location="'Part B Tea'!A1" display="Tea" xr:uid="{C6EA09D2-E77A-4267-9AB1-6E1ED38E158B}"/>
    <hyperlink ref="L15" location="'Packaging (Primary)'!Print_Area" display="Packaging (Primary)" xr:uid="{3B172404-1848-44CE-9AA8-0F8A9478E48F}"/>
  </hyperlinks>
  <pageMargins left="0.7" right="0.7" top="0.75" bottom="0.75" header="0.3" footer="0.3"/>
  <pageSetup paperSize="9" scale="55" fitToHeight="0"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1249" id="{00000000-000E-0000-0D00-000059000000}">
            <xm:f>$D$10='Drop down'!$P$6</xm:f>
            <x14:dxf>
              <font>
                <b/>
                <i val="0"/>
              </font>
              <fill>
                <patternFill>
                  <bgColor theme="2" tint="-0.14996795556505021"/>
                </patternFill>
              </fill>
            </x14:dxf>
          </x14:cfRule>
          <x14:cfRule type="expression" priority="1250" id="{00000000-000E-0000-0D00-00005A000000}">
            <xm:f>$D$10&lt;&gt;'Drop down'!$P$6</xm:f>
            <x14:dxf>
              <font>
                <b val="0"/>
                <i val="0"/>
                <color rgb="FFFF0000"/>
              </font>
              <fill>
                <patternFill>
                  <bgColor theme="0"/>
                </patternFill>
              </fill>
            </x14:dxf>
          </x14:cfRule>
          <xm:sqref>D10</xm:sqref>
        </x14:conditionalFormatting>
        <x14:conditionalFormatting xmlns:xm="http://schemas.microsoft.com/office/excel/2006/main">
          <x14:cfRule type="expression" priority="1251" id="{00000000-000E-0000-0D00-000051000000}">
            <xm:f>$D$19='Drop down'!$P$6</xm:f>
            <x14:dxf>
              <font>
                <b/>
                <i val="0"/>
              </font>
              <fill>
                <patternFill>
                  <bgColor theme="2" tint="-0.14996795556505021"/>
                </patternFill>
              </fill>
            </x14:dxf>
          </x14:cfRule>
          <x14:cfRule type="expression" priority="1252" id="{00000000-000E-0000-0D00-000052000000}">
            <xm:f>$D$19&lt;&gt;'Drop down'!$P$6</xm:f>
            <x14:dxf>
              <font>
                <b val="0"/>
                <i val="0"/>
                <color rgb="FFFF0000"/>
              </font>
              <fill>
                <patternFill>
                  <bgColor theme="0"/>
                </patternFill>
              </fill>
            </x14:dxf>
          </x14:cfRule>
          <xm:sqref>D19</xm:sqref>
        </x14:conditionalFormatting>
        <x14:conditionalFormatting xmlns:xm="http://schemas.microsoft.com/office/excel/2006/main">
          <x14:cfRule type="expression" priority="1253" id="{00000000-000E-0000-0D00-00004D000000}">
            <xm:f>$D$24='Drop down'!$P$6</xm:f>
            <x14:dxf>
              <font>
                <b/>
                <i val="0"/>
              </font>
              <fill>
                <patternFill>
                  <bgColor theme="2" tint="-0.14996795556505021"/>
                </patternFill>
              </fill>
            </x14:dxf>
          </x14:cfRule>
          <x14:cfRule type="expression" priority="1254" id="{00000000-000E-0000-0D00-00004E000000}">
            <xm:f>$D$24&lt;&gt;'Drop down'!$P$6</xm:f>
            <x14:dxf>
              <font>
                <b val="0"/>
                <i val="0"/>
                <color rgb="FFFF0000"/>
              </font>
              <fill>
                <patternFill>
                  <bgColor theme="0"/>
                </patternFill>
              </fill>
            </x14:dxf>
          </x14:cfRule>
          <xm:sqref>D24</xm:sqref>
        </x14:conditionalFormatting>
        <x14:conditionalFormatting xmlns:xm="http://schemas.microsoft.com/office/excel/2006/main">
          <x14:cfRule type="expression" priority="1255" id="{00000000-000E-0000-0D00-000049000000}">
            <xm:f>$D$30='Drop down'!$P$6</xm:f>
            <x14:dxf>
              <font>
                <b/>
                <i val="0"/>
              </font>
              <fill>
                <patternFill>
                  <bgColor theme="2" tint="-0.14996795556505021"/>
                </patternFill>
              </fill>
            </x14:dxf>
          </x14:cfRule>
          <x14:cfRule type="expression" priority="1256" id="{00000000-000E-0000-0D00-00004A000000}">
            <xm:f>$D$30&lt;&gt;'Drop down'!$P$6</xm:f>
            <x14:dxf>
              <font>
                <b val="0"/>
                <i val="0"/>
                <color rgb="FFFF0000"/>
              </font>
              <fill>
                <patternFill>
                  <bgColor theme="0"/>
                </patternFill>
              </fill>
            </x14:dxf>
          </x14:cfRule>
          <xm:sqref>D30</xm:sqref>
        </x14:conditionalFormatting>
        <x14:conditionalFormatting xmlns:xm="http://schemas.microsoft.com/office/excel/2006/main">
          <x14:cfRule type="expression" priority="5" id="{B50AAE03-EE3E-4189-8738-62D3687C4C8C}">
            <xm:f>$D$34='Drop down'!$P$6</xm:f>
            <x14:dxf>
              <font>
                <b/>
                <i val="0"/>
              </font>
              <fill>
                <patternFill>
                  <bgColor theme="2" tint="-0.14996795556505021"/>
                </patternFill>
              </fill>
            </x14:dxf>
          </x14:cfRule>
          <x14:cfRule type="expression" priority="6" id="{8AD82FCE-A245-4355-A9E4-E00E2792A0D0}">
            <xm:f>$D$34&lt;&gt;'Drop down'!$P$6</xm:f>
            <x14:dxf>
              <font>
                <b val="0"/>
                <i val="0"/>
                <color rgb="FFFF0000"/>
              </font>
              <fill>
                <patternFill>
                  <bgColor theme="0"/>
                </patternFill>
              </fill>
            </x14:dxf>
          </x14:cfRule>
          <xm:sqref>D34</xm:sqref>
        </x14:conditionalFormatting>
        <x14:conditionalFormatting xmlns:xm="http://schemas.microsoft.com/office/excel/2006/main">
          <x14:cfRule type="expression" priority="3" id="{A551C3C0-782B-4E0F-BC1C-9D7C36F5471A}">
            <xm:f>$D$39='Drop down'!$P$6</xm:f>
            <x14:dxf>
              <font>
                <b/>
                <i val="0"/>
              </font>
              <fill>
                <patternFill>
                  <bgColor theme="2" tint="-0.14996795556505021"/>
                </patternFill>
              </fill>
            </x14:dxf>
          </x14:cfRule>
          <x14:cfRule type="expression" priority="4" id="{0F13C0A4-3E6D-4265-B0DD-CDD50CBFD4D9}">
            <xm:f>$D$39&lt;&gt;'Drop down'!$P$6</xm:f>
            <x14:dxf>
              <font>
                <b val="0"/>
                <i val="0"/>
                <color rgb="FFFF0000"/>
              </font>
              <fill>
                <patternFill>
                  <bgColor theme="0"/>
                </patternFill>
              </fill>
            </x14:dxf>
          </x14:cfRule>
          <xm:sqref>D39</xm:sqref>
        </x14:conditionalFormatting>
        <x14:conditionalFormatting xmlns:xm="http://schemas.microsoft.com/office/excel/2006/main">
          <x14:cfRule type="expression" priority="1257" id="{00000000-000E-0000-0D00-000047000000}">
            <xm:f>$D$48='Drop down'!$P$6</xm:f>
            <x14:dxf>
              <font>
                <b/>
                <i val="0"/>
              </font>
              <fill>
                <patternFill>
                  <bgColor theme="2" tint="-0.14996795556505021"/>
                </patternFill>
              </fill>
            </x14:dxf>
          </x14:cfRule>
          <x14:cfRule type="expression" priority="1258" id="{00000000-000E-0000-0D00-000048000000}">
            <xm:f>$D$48&lt;&gt;'Drop down'!$P$6</xm:f>
            <x14:dxf>
              <font>
                <b val="0"/>
                <i val="0"/>
                <color rgb="FFFF0000"/>
              </font>
              <fill>
                <patternFill>
                  <bgColor theme="0"/>
                </patternFill>
              </fill>
            </x14:dxf>
          </x14:cfRule>
          <xm:sqref>D48</xm:sqref>
        </x14:conditionalFormatting>
        <x14:conditionalFormatting xmlns:xm="http://schemas.microsoft.com/office/excel/2006/main">
          <x14:cfRule type="expression" priority="1259" id="{00000000-000E-0000-0D00-00001D000000}">
            <xm:f>$D53='Drop down'!$P$6</xm:f>
            <x14:dxf>
              <font>
                <b/>
                <i val="0"/>
              </font>
              <fill>
                <patternFill>
                  <bgColor theme="2" tint="-0.14996795556505021"/>
                </patternFill>
              </fill>
            </x14:dxf>
          </x14:cfRule>
          <x14:cfRule type="expression" priority="1260" id="{00000000-000E-0000-0D00-00001E000000}">
            <xm:f>$D53&lt;&gt;'Drop down'!$P$6</xm:f>
            <x14:dxf>
              <font>
                <b val="0"/>
                <i val="0"/>
                <color rgb="FFFF0000"/>
              </font>
              <fill>
                <patternFill>
                  <bgColor theme="0"/>
                </patternFill>
              </fill>
            </x14:dxf>
          </x14:cfRule>
          <xm:sqref>D53 D55:H55 D57 D59:H59 D61:H61 D71:H72 D73:D75 D77:H77 D81:H81 D85 D92:H94</xm:sqref>
        </x14:conditionalFormatting>
        <x14:conditionalFormatting xmlns:xm="http://schemas.microsoft.com/office/excel/2006/main">
          <x14:cfRule type="expression" priority="1279" id="{00000000-000E-0000-0D00-00003F000000}">
            <xm:f>$D$63='Drop down'!$P$6</xm:f>
            <x14:dxf>
              <font>
                <b/>
                <i val="0"/>
              </font>
              <fill>
                <patternFill>
                  <bgColor theme="2" tint="-0.14996795556505021"/>
                </patternFill>
              </fill>
            </x14:dxf>
          </x14:cfRule>
          <x14:cfRule type="expression" priority="1280" id="{00000000-000E-0000-0D00-000040000000}">
            <xm:f>$D$63&lt;&gt;'Drop down'!$P$6</xm:f>
            <x14:dxf>
              <font>
                <b val="0"/>
                <i val="0"/>
                <color rgb="FFFF0000"/>
              </font>
              <fill>
                <patternFill>
                  <bgColor theme="0"/>
                </patternFill>
              </fill>
            </x14:dxf>
          </x14:cfRule>
          <xm:sqref>D63</xm:sqref>
        </x14:conditionalFormatting>
        <x14:conditionalFormatting xmlns:xm="http://schemas.microsoft.com/office/excel/2006/main">
          <x14:cfRule type="expression" priority="1297" id="{00000000-000E-0000-0D00-00005D000000}">
            <xm:f>$D$6='Drop down'!$P$6</xm:f>
            <x14:dxf>
              <font>
                <b/>
                <i val="0"/>
              </font>
              <fill>
                <patternFill>
                  <bgColor theme="2" tint="-0.14996795556505021"/>
                </patternFill>
              </fill>
            </x14:dxf>
          </x14:cfRule>
          <x14:cfRule type="expression" priority="1298" id="{00000000-000E-0000-0D00-00005E000000}">
            <xm:f>$D$6&lt;&gt;'Drop down'!$P$6</xm:f>
            <x14:dxf>
              <font>
                <b val="0"/>
                <i val="0"/>
                <color rgb="FFFF0000"/>
              </font>
              <fill>
                <patternFill>
                  <bgColor theme="0"/>
                </patternFill>
              </fill>
            </x14:dxf>
          </x14:cfRule>
          <xm:sqref>D6:H6</xm:sqref>
        </x14:conditionalFormatting>
        <x14:conditionalFormatting xmlns:xm="http://schemas.microsoft.com/office/excel/2006/main">
          <x14:cfRule type="expression" priority="1" id="{D8C4A6D7-54F0-493A-90F0-E5964386059B}">
            <xm:f>$D$7='Drop down'!$P$6</xm:f>
            <x14:dxf>
              <font>
                <b/>
                <i val="0"/>
              </font>
              <fill>
                <patternFill>
                  <bgColor theme="2" tint="-0.14996795556505021"/>
                </patternFill>
              </fill>
            </x14:dxf>
          </x14:cfRule>
          <x14:cfRule type="expression" priority="2" id="{3D63302E-00C0-40AB-89C3-4060D42E3187}">
            <xm:f>$D$7&lt;&gt;'Drop down'!$P$6</xm:f>
            <x14:dxf>
              <font>
                <b val="0"/>
                <i val="0"/>
                <color rgb="FFFF0000"/>
              </font>
              <fill>
                <patternFill>
                  <bgColor theme="0"/>
                </patternFill>
              </fill>
            </x14:dxf>
          </x14:cfRule>
          <xm:sqref>D7:H7</xm:sqref>
        </x14:conditionalFormatting>
        <x14:conditionalFormatting xmlns:xm="http://schemas.microsoft.com/office/excel/2006/main">
          <x14:cfRule type="expression" priority="1299" id="{00000000-000E-0000-0D00-000057000000}">
            <xm:f>$D$15='Drop down'!$P$6</xm:f>
            <x14:dxf>
              <font>
                <b/>
                <i val="0"/>
              </font>
              <fill>
                <patternFill>
                  <bgColor theme="2" tint="-0.14996795556505021"/>
                </patternFill>
              </fill>
            </x14:dxf>
          </x14:cfRule>
          <x14:cfRule type="expression" priority="1300" id="{00000000-000E-0000-0D00-000058000000}">
            <xm:f>$D$15&lt;&gt;'Drop down'!$P$6</xm:f>
            <x14:dxf>
              <font>
                <b val="0"/>
                <i val="0"/>
                <color rgb="FFFF0000"/>
              </font>
              <fill>
                <patternFill>
                  <bgColor theme="0"/>
                </patternFill>
              </fill>
            </x14:dxf>
          </x14:cfRule>
          <xm:sqref>D15:H15</xm:sqref>
        </x14:conditionalFormatting>
        <x14:conditionalFormatting xmlns:xm="http://schemas.microsoft.com/office/excel/2006/main">
          <x14:cfRule type="expression" priority="1281" id="{00000000-000E-0000-0D00-000009000000}">
            <xm:f>OR(D16="",D16='Drop down'!$P$7)</xm:f>
            <x14:dxf>
              <font>
                <b/>
                <i val="0"/>
              </font>
              <fill>
                <patternFill>
                  <bgColor theme="2" tint="-0.14996795556505021"/>
                </patternFill>
              </fill>
            </x14:dxf>
          </x14:cfRule>
          <x14:cfRule type="expression" priority="1282" id="{00000000-000E-0000-0D00-00000A000000}">
            <xm:f>D16&lt;&gt;'Drop down'!$P$7</xm:f>
            <x14:dxf>
              <font>
                <b val="0"/>
                <i val="0"/>
                <color rgb="FFFF0000"/>
              </font>
              <fill>
                <patternFill patternType="solid">
                  <bgColor theme="0"/>
                </patternFill>
              </fill>
            </x14:dxf>
          </x14:cfRule>
          <xm:sqref>D16:H16 D51:H51 D65:H65 D78:H78 D82:D83 D87:D88 D96:H96</xm:sqref>
        </x14:conditionalFormatting>
        <x14:conditionalFormatting xmlns:xm="http://schemas.microsoft.com/office/excel/2006/main">
          <x14:cfRule type="expression" priority="1301" id="{00000000-000E-0000-0D00-000029000000}">
            <xm:f>$D$17='Drop down'!$P$6</xm:f>
            <x14:dxf>
              <font>
                <b/>
                <i val="0"/>
              </font>
              <fill>
                <patternFill>
                  <bgColor theme="2" tint="-0.14996795556505021"/>
                </patternFill>
              </fill>
            </x14:dxf>
          </x14:cfRule>
          <x14:cfRule type="expression" priority="1302" id="{00000000-000E-0000-0D00-00002A000000}">
            <xm:f>$D$17&lt;&gt;'Drop down'!$P$6</xm:f>
            <x14:dxf>
              <font>
                <b val="0"/>
                <i val="0"/>
                <color rgb="FFFF0000"/>
              </font>
              <fill>
                <patternFill>
                  <bgColor theme="0"/>
                </patternFill>
              </fill>
            </x14:dxf>
          </x14:cfRule>
          <xm:sqref>D17:H17</xm:sqref>
        </x14:conditionalFormatting>
        <x14:conditionalFormatting xmlns:xm="http://schemas.microsoft.com/office/excel/2006/main">
          <x14:cfRule type="expression" priority="1303" id="{00000000-000E-0000-0D00-00004F000000}">
            <xm:f>$D$23='Drop down'!$P$6</xm:f>
            <x14:dxf>
              <font>
                <b/>
                <i val="0"/>
              </font>
              <fill>
                <patternFill>
                  <bgColor theme="2" tint="-0.14996795556505021"/>
                </patternFill>
              </fill>
            </x14:dxf>
          </x14:cfRule>
          <x14:cfRule type="expression" priority="1304" id="{00000000-000E-0000-0D00-000050000000}">
            <xm:f>$D$23&lt;&gt;'Drop down'!$P$6</xm:f>
            <x14:dxf>
              <font>
                <b val="0"/>
                <i val="0"/>
                <color rgb="FFFF0000"/>
              </font>
              <fill>
                <patternFill>
                  <bgColor theme="0"/>
                </patternFill>
              </fill>
            </x14:dxf>
          </x14:cfRule>
          <xm:sqref>D23:H23</xm:sqref>
        </x14:conditionalFormatting>
        <x14:conditionalFormatting xmlns:xm="http://schemas.microsoft.com/office/excel/2006/main">
          <x14:cfRule type="expression" priority="1305" id="{00000000-000E-0000-0D00-000035000000}">
            <xm:f>$D$26='Drop down'!$P$6</xm:f>
            <x14:dxf>
              <font>
                <b/>
                <i val="0"/>
              </font>
              <fill>
                <patternFill>
                  <bgColor theme="2" tint="-0.14996795556505021"/>
                </patternFill>
              </fill>
            </x14:dxf>
          </x14:cfRule>
          <x14:cfRule type="expression" priority="1306" id="{00000000-000E-0000-0D00-000036000000}">
            <xm:f>$D$26&lt;&gt;'Drop down'!$P$6</xm:f>
            <x14:dxf>
              <font>
                <b val="0"/>
                <i val="0"/>
                <color rgb="FFFF0000"/>
              </font>
              <fill>
                <patternFill>
                  <bgColor theme="0"/>
                </patternFill>
              </fill>
            </x14:dxf>
          </x14:cfRule>
          <xm:sqref>D26:H26</xm:sqref>
        </x14:conditionalFormatting>
        <x14:conditionalFormatting xmlns:xm="http://schemas.microsoft.com/office/excel/2006/main">
          <x14:cfRule type="expression" priority="1307" id="{00000000-000E-0000-0D00-00004B000000}">
            <xm:f>$D$29='Drop down'!$P$6</xm:f>
            <x14:dxf>
              <font>
                <b/>
                <i val="0"/>
              </font>
              <fill>
                <patternFill>
                  <bgColor theme="2" tint="-0.14996795556505021"/>
                </patternFill>
              </fill>
            </x14:dxf>
          </x14:cfRule>
          <x14:cfRule type="expression" priority="1308" id="{00000000-000E-0000-0D00-00004C000000}">
            <xm:f>$D$29&lt;&gt;'Drop down'!$P$6</xm:f>
            <x14:dxf>
              <font>
                <b val="0"/>
                <i val="0"/>
                <color rgb="FFFF0000"/>
              </font>
              <fill>
                <patternFill>
                  <bgColor theme="0"/>
                </patternFill>
              </fill>
            </x14:dxf>
          </x14:cfRule>
          <xm:sqref>D29:H29</xm:sqref>
        </x14:conditionalFormatting>
        <x14:conditionalFormatting xmlns:xm="http://schemas.microsoft.com/office/excel/2006/main">
          <x14:cfRule type="expression" priority="1309" id="{00000000-000E-0000-0D00-000041000000}">
            <xm:f>$D$50='Drop down'!$P$6</xm:f>
            <x14:dxf>
              <font>
                <b/>
                <i val="0"/>
              </font>
              <fill>
                <patternFill>
                  <bgColor theme="2" tint="-0.14996795556505021"/>
                </patternFill>
              </fill>
            </x14:dxf>
          </x14:cfRule>
          <x14:cfRule type="expression" priority="1310" id="{00000000-000E-0000-0D00-000042000000}">
            <xm:f>$D$50&lt;&gt;'Drop down'!$P$6</xm:f>
            <x14:dxf>
              <font>
                <b val="0"/>
                <i val="0"/>
                <color rgb="FFFF0000"/>
              </font>
              <fill>
                <patternFill>
                  <bgColor theme="0"/>
                </patternFill>
              </fill>
            </x14:dxf>
          </x14:cfRule>
          <xm:sqref>D50:H50</xm:sqref>
        </x14:conditionalFormatting>
        <x14:conditionalFormatting xmlns:xm="http://schemas.microsoft.com/office/excel/2006/main">
          <x14:cfRule type="expression" priority="1311" id="{00000000-000E-0000-0D00-00003B000000}">
            <xm:f>$D$67='Drop down'!$P$6</xm:f>
            <x14:dxf>
              <font>
                <b/>
                <i val="0"/>
              </font>
              <fill>
                <patternFill>
                  <bgColor theme="2" tint="-0.14996795556505021"/>
                </patternFill>
              </fill>
            </x14:dxf>
          </x14:cfRule>
          <x14:cfRule type="expression" priority="1312" id="{00000000-000E-0000-0D00-00003C000000}">
            <xm:f>$D$67&lt;&gt;'Drop down'!$P$6</xm:f>
            <x14:dxf>
              <font>
                <b val="0"/>
                <i val="0"/>
                <color rgb="FFFF0000"/>
              </font>
              <fill>
                <patternFill>
                  <bgColor theme="0"/>
                </patternFill>
              </fill>
            </x14:dxf>
          </x14:cfRule>
          <xm:sqref>D67:H67</xm:sqref>
        </x14:conditionalFormatting>
        <x14:conditionalFormatting xmlns:xm="http://schemas.microsoft.com/office/excel/2006/main">
          <x14:cfRule type="expression" priority="1313" id="{00000000-000E-0000-0D00-000039000000}">
            <xm:f>$D$69='Drop down'!$P$6</xm:f>
            <x14:dxf>
              <font>
                <b/>
                <i val="0"/>
              </font>
              <fill>
                <patternFill>
                  <bgColor theme="2" tint="-0.14996795556505021"/>
                </patternFill>
              </fill>
            </x14:dxf>
          </x14:cfRule>
          <x14:cfRule type="expression" priority="1314" id="{00000000-000E-0000-0D00-00003A000000}">
            <xm:f>$D$69&lt;&gt;'Drop down'!$P$6</xm:f>
            <x14:dxf>
              <font>
                <b val="0"/>
                <i val="0"/>
                <color rgb="FFFF0000"/>
              </font>
              <fill>
                <patternFill>
                  <bgColor theme="0"/>
                </patternFill>
              </fill>
            </x14:dxf>
          </x14:cfRule>
          <xm:sqref>D69:H69</xm:sqref>
        </x14:conditionalFormatting>
      </x14:conditionalFormattings>
    </ext>
    <ext xmlns:x14="http://schemas.microsoft.com/office/spreadsheetml/2009/9/main" uri="{CCE6A557-97BC-4b89-ADB6-D9C93CAAB3DF}">
      <x14:dataValidations xmlns:xm="http://schemas.microsoft.com/office/excel/2006/main" count="7">
        <x14:dataValidation type="list" showInputMessage="1" showErrorMessage="1" xr:uid="{E083E46F-329A-403E-9104-93B61AAB29D3}">
          <x14:formula1>
            <xm:f>'Drop down'!$B$5:$B$7</xm:f>
          </x14:formula1>
          <xm:sqref>D85:H86 D53:H54 D15:H15 D10:H12 D19:H20 D23:H26 D29:H31 D48:H49 D57:H59 D61:H61 D63:H64 D67:H67 D69:H69 D71:H71 D73:H77 D81:H81 D34:H43 D6:H6</xm:sqref>
        </x14:dataValidation>
        <x14:dataValidation type="list" showInputMessage="1" showErrorMessage="1" xr:uid="{EF241B5D-90B9-4C39-8DB2-8E9FED929618}">
          <x14:formula1>
            <xm:f>'Drop down'!$B$83:$B$86</xm:f>
          </x14:formula1>
          <xm:sqref>D50:H50</xm:sqref>
        </x14:dataValidation>
        <x14:dataValidation type="list" showInputMessage="1" showErrorMessage="1" xr:uid="{9B8568A8-9B49-4852-B965-77774CF276E7}">
          <x14:formula1>
            <xm:f>'Drop down'!$B$92:$B$95</xm:f>
          </x14:formula1>
          <xm:sqref>D17:H17</xm:sqref>
        </x14:dataValidation>
        <x14:dataValidation type="list" showInputMessage="1" showErrorMessage="1" xr:uid="{750A3140-AAC5-4BE6-A827-3429537E18A1}">
          <x14:formula1>
            <xm:f>'Drop down'!$B$220:$B$223</xm:f>
          </x14:formula1>
          <xm:sqref>D72:H72</xm:sqref>
        </x14:dataValidation>
        <x14:dataValidation type="list" showInputMessage="1" showErrorMessage="1" xr:uid="{D7657F9D-86EE-40E3-B74A-3B70E25B23F0}">
          <x14:formula1>
            <xm:f>'Drop down'!$B$403:$B$435</xm:f>
          </x14:formula1>
          <xm:sqref>D92:H94</xm:sqref>
        </x14:dataValidation>
        <x14:dataValidation type="list" showInputMessage="1" showErrorMessage="1" xr:uid="{2064140F-DFBE-4781-ADA7-871914369C90}">
          <x14:formula1>
            <xm:f>'Drop down'!$B$211:$B$214</xm:f>
          </x14:formula1>
          <xm:sqref>D55:H55</xm:sqref>
        </x14:dataValidation>
        <x14:dataValidation type="list" showInputMessage="1" showErrorMessage="1" xr:uid="{670F21A7-56C1-4E02-A84F-DD1ECFA18139}">
          <x14:formula1>
            <xm:f>'Drop down'!$B$452:$B$499</xm:f>
          </x14:formula1>
          <xm:sqref>D7:H7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09083-1339-4738-AA11-DBBAF5D2ACE8}">
  <sheetPr codeName="Sheet14">
    <pageSetUpPr fitToPage="1"/>
  </sheetPr>
  <dimension ref="A1:AH185"/>
  <sheetViews>
    <sheetView tabSelected="1" topLeftCell="A30" workbookViewId="0">
      <selection activeCell="G48" sqref="G48:J48"/>
    </sheetView>
  </sheetViews>
  <sheetFormatPr defaultRowHeight="14.5" x14ac:dyDescent="0.35"/>
  <cols>
    <col min="1" max="1" width="2.81640625" customWidth="1"/>
    <col min="2" max="2" width="3.453125" customWidth="1"/>
    <col min="3" max="3" width="22.26953125" customWidth="1"/>
    <col min="4" max="4" width="21.453125" customWidth="1"/>
    <col min="5" max="5" width="19.26953125" customWidth="1"/>
    <col min="6" max="6" width="13.7265625" customWidth="1"/>
    <col min="7" max="7" width="17.26953125" customWidth="1"/>
    <col min="8" max="10" width="3.54296875" customWidth="1"/>
    <col min="11" max="11" width="15" customWidth="1"/>
    <col min="12" max="16" width="14.1796875" hidden="1" customWidth="1"/>
    <col min="17" max="17" width="2.54296875" customWidth="1"/>
    <col min="18" max="18" width="3.1796875" customWidth="1"/>
    <col min="19" max="19" width="3.453125" customWidth="1"/>
    <col min="20" max="20" width="41.1796875" hidden="1" customWidth="1"/>
  </cols>
  <sheetData>
    <row r="1" spans="1:34" ht="42" customHeight="1" x14ac:dyDescent="0.35">
      <c r="A1" s="3"/>
      <c r="B1" s="178" t="str">
        <f>'Drop down'!P14</f>
        <v>All rights to this document belong to Varefakta, and the document may not be copied, reproduced, passed on and / or used without prior written permission from Varefakta. (version 23.1).</v>
      </c>
      <c r="C1" s="178"/>
      <c r="D1" s="178"/>
      <c r="E1" s="178"/>
      <c r="F1" s="58"/>
      <c r="G1" s="58"/>
      <c r="H1" s="58"/>
      <c r="I1" s="58"/>
      <c r="J1" s="58"/>
      <c r="K1" s="58"/>
      <c r="L1" s="11"/>
      <c r="M1" s="11"/>
      <c r="N1" s="11"/>
      <c r="O1" s="2"/>
      <c r="P1" s="2"/>
      <c r="Q1" s="2"/>
      <c r="R1" s="4"/>
      <c r="S1" s="1"/>
      <c r="T1" s="1"/>
      <c r="U1" s="1"/>
      <c r="V1" s="1"/>
      <c r="W1" s="1"/>
      <c r="X1" s="1"/>
      <c r="Y1" s="1"/>
      <c r="Z1" s="1"/>
      <c r="AA1" s="1"/>
      <c r="AB1" s="1"/>
      <c r="AC1" s="1"/>
      <c r="AD1" s="1"/>
      <c r="AE1" s="1"/>
      <c r="AF1" s="1"/>
      <c r="AG1" s="1"/>
      <c r="AH1" s="1"/>
    </row>
    <row r="2" spans="1:34" ht="15" thickBot="1" x14ac:dyDescent="0.4">
      <c r="A2" s="3"/>
      <c r="B2" s="5"/>
      <c r="C2" s="6"/>
      <c r="D2" s="6"/>
      <c r="E2" s="6"/>
      <c r="F2" s="165"/>
      <c r="G2" s="165"/>
      <c r="H2" s="165"/>
      <c r="I2" s="165"/>
      <c r="J2" s="165"/>
      <c r="K2" s="165"/>
      <c r="L2" s="6"/>
      <c r="M2" s="6"/>
      <c r="N2" s="6"/>
      <c r="O2" s="6"/>
      <c r="P2" s="6"/>
      <c r="Q2" s="7"/>
      <c r="R2" s="4"/>
      <c r="S2" s="1"/>
      <c r="T2" s="1"/>
      <c r="U2" s="1"/>
      <c r="V2" s="1"/>
      <c r="W2" s="1"/>
      <c r="X2" s="1"/>
      <c r="Y2" s="1"/>
      <c r="Z2" s="1"/>
      <c r="AA2" s="1"/>
      <c r="AB2" s="1"/>
      <c r="AC2" s="1"/>
      <c r="AD2" s="1"/>
      <c r="AE2" s="1"/>
      <c r="AF2" s="1"/>
      <c r="AG2" s="1"/>
      <c r="AH2" s="1"/>
    </row>
    <row r="3" spans="1:34" ht="23" customHeight="1" thickBot="1" x14ac:dyDescent="0.55000000000000004">
      <c r="A3" s="3"/>
      <c r="B3" s="5"/>
      <c r="C3" s="8" t="s">
        <v>4640</v>
      </c>
      <c r="D3" s="6"/>
      <c r="E3" s="166"/>
      <c r="F3" s="263" t="s">
        <v>5050</v>
      </c>
      <c r="G3" s="264"/>
      <c r="H3" s="264"/>
      <c r="I3" s="264"/>
      <c r="J3" s="264"/>
      <c r="K3" s="265"/>
      <c r="L3" s="6"/>
      <c r="M3" s="6"/>
      <c r="N3" s="6"/>
      <c r="O3" s="6"/>
      <c r="P3" s="6"/>
      <c r="Q3" s="7"/>
      <c r="R3" s="4"/>
      <c r="S3" s="1"/>
      <c r="T3" s="1"/>
      <c r="U3" s="1"/>
      <c r="V3" s="1"/>
      <c r="W3" s="1"/>
      <c r="X3" s="1"/>
      <c r="Y3" s="1"/>
      <c r="Z3" s="1"/>
      <c r="AA3" s="1"/>
      <c r="AB3" s="1"/>
      <c r="AC3" s="1"/>
      <c r="AD3" s="1"/>
      <c r="AE3" s="1"/>
      <c r="AF3" s="1"/>
      <c r="AG3" s="1"/>
      <c r="AH3" s="1"/>
    </row>
    <row r="4" spans="1:34" x14ac:dyDescent="0.35">
      <c r="A4" s="3"/>
      <c r="B4" s="5"/>
      <c r="C4" s="6"/>
      <c r="D4" s="6"/>
      <c r="E4" s="6"/>
      <c r="F4" s="21"/>
      <c r="G4" s="21"/>
      <c r="H4" s="21"/>
      <c r="I4" s="21"/>
      <c r="J4" s="21"/>
      <c r="K4" s="21"/>
      <c r="L4" s="6"/>
      <c r="M4" s="6"/>
      <c r="N4" s="6"/>
      <c r="O4" s="6"/>
      <c r="P4" s="6"/>
      <c r="Q4" s="7"/>
      <c r="R4" s="4"/>
      <c r="S4" s="1"/>
      <c r="T4" s="1"/>
      <c r="U4" s="1"/>
      <c r="V4" s="1"/>
      <c r="W4" s="1"/>
      <c r="X4" s="1"/>
      <c r="Y4" s="1"/>
      <c r="Z4" s="1"/>
      <c r="AA4" s="1"/>
      <c r="AB4" s="1"/>
      <c r="AC4" s="1"/>
      <c r="AD4" s="1"/>
      <c r="AE4" s="1"/>
      <c r="AF4" s="1"/>
      <c r="AG4" s="1"/>
      <c r="AH4" s="1"/>
    </row>
    <row r="5" spans="1:34" x14ac:dyDescent="0.35">
      <c r="A5" s="3"/>
      <c r="B5" s="5"/>
      <c r="C5" s="13" t="s">
        <v>4627</v>
      </c>
      <c r="D5" s="177"/>
      <c r="E5" s="177"/>
      <c r="F5" s="177"/>
      <c r="G5" s="177"/>
      <c r="H5" s="177"/>
      <c r="I5" s="177"/>
      <c r="J5" s="177"/>
      <c r="K5" s="177"/>
      <c r="L5" s="6"/>
      <c r="M5" s="6"/>
      <c r="N5" s="6"/>
      <c r="O5" s="6"/>
      <c r="P5" s="6"/>
      <c r="Q5" s="7"/>
      <c r="R5" s="4"/>
      <c r="S5" s="1"/>
      <c r="T5" s="1"/>
      <c r="U5" s="1"/>
      <c r="V5" s="1"/>
      <c r="W5" s="1"/>
      <c r="X5" s="1"/>
      <c r="Y5" s="1"/>
      <c r="Z5" s="1"/>
      <c r="AA5" s="1"/>
      <c r="AB5" s="1"/>
      <c r="AC5" s="1"/>
      <c r="AD5" s="1"/>
      <c r="AE5" s="1"/>
      <c r="AF5" s="1"/>
      <c r="AG5" s="1"/>
      <c r="AH5" s="1"/>
    </row>
    <row r="6" spans="1:34" ht="15" thickBot="1" x14ac:dyDescent="0.4">
      <c r="A6" s="3"/>
      <c r="B6" s="5"/>
      <c r="C6" s="6"/>
      <c r="D6" s="6"/>
      <c r="E6" s="6"/>
      <c r="F6" s="6"/>
      <c r="G6" s="6"/>
      <c r="H6" s="6"/>
      <c r="I6" s="6"/>
      <c r="J6" s="6"/>
      <c r="K6" s="6"/>
      <c r="L6" s="6"/>
      <c r="M6" s="6"/>
      <c r="N6" s="6"/>
      <c r="O6" s="6"/>
      <c r="P6" s="6"/>
      <c r="Q6" s="7"/>
      <c r="R6" s="4"/>
      <c r="S6" s="1"/>
      <c r="T6" s="1"/>
      <c r="U6" s="1"/>
      <c r="V6" s="1"/>
      <c r="W6" s="1"/>
      <c r="X6" s="1"/>
      <c r="Y6" s="1"/>
      <c r="Z6" s="1"/>
      <c r="AA6" s="1"/>
      <c r="AB6" s="1"/>
      <c r="AC6" s="1"/>
      <c r="AD6" s="1"/>
      <c r="AE6" s="1"/>
      <c r="AF6" s="1"/>
      <c r="AG6" s="1"/>
      <c r="AH6" s="1"/>
    </row>
    <row r="7" spans="1:34" ht="18.5" x14ac:dyDescent="0.45">
      <c r="A7" s="3"/>
      <c r="B7" s="5"/>
      <c r="C7" s="133" t="s">
        <v>4628</v>
      </c>
      <c r="D7" s="6"/>
      <c r="E7" s="6"/>
      <c r="F7" s="6"/>
      <c r="G7" s="6"/>
      <c r="H7" s="6"/>
      <c r="I7" s="6"/>
      <c r="J7" s="6"/>
      <c r="K7" s="6"/>
      <c r="L7" s="6"/>
      <c r="M7" s="6"/>
      <c r="N7" s="6"/>
      <c r="O7" s="6"/>
      <c r="P7" s="6"/>
      <c r="Q7" s="7"/>
      <c r="R7" s="4"/>
      <c r="S7" s="1"/>
      <c r="T7" s="12" t="s">
        <v>5021</v>
      </c>
      <c r="U7" s="1"/>
      <c r="V7" s="1"/>
      <c r="W7" s="1"/>
      <c r="X7" s="1"/>
      <c r="Y7" s="1"/>
      <c r="Z7" s="1"/>
      <c r="AA7" s="1"/>
      <c r="AB7" s="1"/>
      <c r="AC7" s="1"/>
      <c r="AD7" s="1"/>
      <c r="AE7" s="1"/>
      <c r="AF7" s="1"/>
      <c r="AG7" s="1"/>
      <c r="AH7" s="1"/>
    </row>
    <row r="8" spans="1:34" x14ac:dyDescent="0.35">
      <c r="A8" s="3"/>
      <c r="B8" s="5"/>
      <c r="C8" s="6"/>
      <c r="D8" s="6"/>
      <c r="E8" s="6"/>
      <c r="F8" s="6"/>
      <c r="G8" s="6"/>
      <c r="H8" s="6"/>
      <c r="I8" s="6"/>
      <c r="J8" s="6"/>
      <c r="K8" s="6"/>
      <c r="L8" s="10" t="s">
        <v>1260</v>
      </c>
      <c r="M8" s="6"/>
      <c r="N8" s="6"/>
      <c r="O8" s="6"/>
      <c r="P8" s="6"/>
      <c r="Q8" s="7"/>
      <c r="R8" s="4"/>
      <c r="S8" s="1"/>
      <c r="T8" s="152" t="s">
        <v>0</v>
      </c>
      <c r="U8" s="1"/>
      <c r="V8" s="1"/>
      <c r="W8" s="1"/>
      <c r="X8" s="1"/>
      <c r="Y8" s="1"/>
      <c r="Z8" s="1"/>
      <c r="AA8" s="1"/>
      <c r="AB8" s="1"/>
      <c r="AC8" s="1"/>
      <c r="AD8" s="1"/>
      <c r="AE8" s="1"/>
      <c r="AF8" s="1"/>
      <c r="AG8" s="1"/>
      <c r="AH8" s="1"/>
    </row>
    <row r="9" spans="1:34" x14ac:dyDescent="0.35">
      <c r="A9" s="3"/>
      <c r="B9" s="5"/>
      <c r="C9" s="182" t="s">
        <v>4617</v>
      </c>
      <c r="D9" s="182" t="s">
        <v>4618</v>
      </c>
      <c r="E9" s="182" t="s">
        <v>4619</v>
      </c>
      <c r="F9" s="182" t="s">
        <v>4620</v>
      </c>
      <c r="G9" s="266" t="s">
        <v>4621</v>
      </c>
      <c r="H9" s="294" t="s">
        <v>4623</v>
      </c>
      <c r="I9" s="294" t="s">
        <v>4622</v>
      </c>
      <c r="J9" s="294" t="s">
        <v>4624</v>
      </c>
      <c r="K9" s="274" t="s">
        <v>4625</v>
      </c>
      <c r="L9" s="208" t="s">
        <v>210</v>
      </c>
      <c r="M9" s="208" t="s">
        <v>5036</v>
      </c>
      <c r="N9" s="208" t="s">
        <v>213</v>
      </c>
      <c r="O9" s="208" t="s">
        <v>211</v>
      </c>
      <c r="P9" s="208" t="s">
        <v>212</v>
      </c>
      <c r="Q9" s="7"/>
      <c r="R9" s="4"/>
      <c r="S9" s="1"/>
      <c r="T9" s="152" t="s">
        <v>4713</v>
      </c>
      <c r="U9" s="1"/>
      <c r="V9" s="1"/>
      <c r="W9" s="1"/>
      <c r="X9" s="1"/>
      <c r="Y9" s="1"/>
      <c r="Z9" s="1"/>
      <c r="AA9" s="1"/>
      <c r="AB9" s="1"/>
      <c r="AC9" s="1"/>
      <c r="AD9" s="1"/>
      <c r="AE9" s="1"/>
      <c r="AF9" s="1"/>
      <c r="AG9" s="1"/>
      <c r="AH9" s="1"/>
    </row>
    <row r="10" spans="1:34" x14ac:dyDescent="0.35">
      <c r="A10" s="3"/>
      <c r="B10" s="5"/>
      <c r="C10" s="182"/>
      <c r="D10" s="182"/>
      <c r="E10" s="182"/>
      <c r="F10" s="182"/>
      <c r="G10" s="266"/>
      <c r="H10" s="295"/>
      <c r="I10" s="295"/>
      <c r="J10" s="295"/>
      <c r="K10" s="274"/>
      <c r="L10" s="208"/>
      <c r="M10" s="208"/>
      <c r="N10" s="208"/>
      <c r="O10" s="208"/>
      <c r="P10" s="208"/>
      <c r="Q10" s="7"/>
      <c r="R10" s="4"/>
      <c r="S10" s="1"/>
      <c r="T10" s="152" t="s">
        <v>5022</v>
      </c>
      <c r="U10" s="1"/>
      <c r="V10" s="1"/>
      <c r="W10" s="1"/>
      <c r="X10" s="1"/>
      <c r="Y10" s="1"/>
      <c r="Z10" s="1"/>
      <c r="AA10" s="1"/>
      <c r="AB10" s="1"/>
      <c r="AC10" s="1"/>
      <c r="AD10" s="1"/>
      <c r="AE10" s="1"/>
      <c r="AF10" s="1"/>
      <c r="AG10" s="1"/>
      <c r="AH10" s="1"/>
    </row>
    <row r="11" spans="1:34" x14ac:dyDescent="0.35">
      <c r="A11" s="3"/>
      <c r="B11" s="5"/>
      <c r="C11" s="182"/>
      <c r="D11" s="182"/>
      <c r="E11" s="182"/>
      <c r="F11" s="182"/>
      <c r="G11" s="266"/>
      <c r="H11" s="295"/>
      <c r="I11" s="295"/>
      <c r="J11" s="295"/>
      <c r="K11" s="274"/>
      <c r="L11" s="208"/>
      <c r="M11" s="208"/>
      <c r="N11" s="208"/>
      <c r="O11" s="208"/>
      <c r="P11" s="208"/>
      <c r="Q11" s="7"/>
      <c r="R11" s="4"/>
      <c r="S11" s="1"/>
      <c r="T11" s="152" t="s">
        <v>4723</v>
      </c>
      <c r="U11" s="1"/>
      <c r="V11" s="1"/>
      <c r="W11" s="1"/>
      <c r="X11" s="1"/>
      <c r="Y11" s="1"/>
      <c r="Z11" s="1"/>
      <c r="AA11" s="1"/>
      <c r="AB11" s="1"/>
      <c r="AC11" s="1"/>
      <c r="AD11" s="1"/>
      <c r="AE11" s="1"/>
      <c r="AF11" s="1"/>
      <c r="AG11" s="1"/>
      <c r="AH11" s="1"/>
    </row>
    <row r="12" spans="1:34" x14ac:dyDescent="0.35">
      <c r="A12" s="3"/>
      <c r="B12" s="5"/>
      <c r="C12" s="182"/>
      <c r="D12" s="182"/>
      <c r="E12" s="182"/>
      <c r="F12" s="182"/>
      <c r="G12" s="266"/>
      <c r="H12" s="295"/>
      <c r="I12" s="295"/>
      <c r="J12" s="295"/>
      <c r="K12" s="274"/>
      <c r="L12" s="208"/>
      <c r="M12" s="208"/>
      <c r="N12" s="208"/>
      <c r="O12" s="208"/>
      <c r="P12" s="208"/>
      <c r="Q12" s="7"/>
      <c r="R12" s="4"/>
      <c r="S12" s="1"/>
      <c r="T12" s="152" t="s">
        <v>4758</v>
      </c>
      <c r="U12" s="1"/>
      <c r="V12" s="1"/>
      <c r="W12" s="1"/>
      <c r="X12" s="1"/>
      <c r="Y12" s="1"/>
      <c r="Z12" s="1"/>
      <c r="AA12" s="1"/>
      <c r="AB12" s="1"/>
      <c r="AC12" s="1"/>
      <c r="AD12" s="1"/>
      <c r="AE12" s="1"/>
      <c r="AF12" s="1"/>
      <c r="AG12" s="1"/>
      <c r="AH12" s="1"/>
    </row>
    <row r="13" spans="1:34" x14ac:dyDescent="0.35">
      <c r="A13" s="3"/>
      <c r="B13" s="5"/>
      <c r="C13" s="182"/>
      <c r="D13" s="182"/>
      <c r="E13" s="182"/>
      <c r="F13" s="182"/>
      <c r="G13" s="266"/>
      <c r="H13" s="295"/>
      <c r="I13" s="295"/>
      <c r="J13" s="295"/>
      <c r="K13" s="274"/>
      <c r="L13" s="208"/>
      <c r="M13" s="208"/>
      <c r="N13" s="208"/>
      <c r="O13" s="208"/>
      <c r="P13" s="208"/>
      <c r="Q13" s="7"/>
      <c r="R13" s="4"/>
      <c r="S13" s="1"/>
      <c r="T13" s="152" t="s">
        <v>4759</v>
      </c>
      <c r="U13" s="1"/>
      <c r="V13" s="1"/>
      <c r="W13" s="1"/>
      <c r="X13" s="1"/>
      <c r="Y13" s="1"/>
      <c r="Z13" s="1"/>
      <c r="AA13" s="1"/>
      <c r="AB13" s="1"/>
      <c r="AC13" s="1"/>
      <c r="AD13" s="1"/>
      <c r="AE13" s="1"/>
      <c r="AF13" s="1"/>
      <c r="AG13" s="1"/>
      <c r="AH13" s="1"/>
    </row>
    <row r="14" spans="1:34" x14ac:dyDescent="0.35">
      <c r="A14" s="3"/>
      <c r="B14" s="5"/>
      <c r="C14" s="182"/>
      <c r="D14" s="182"/>
      <c r="E14" s="182"/>
      <c r="F14" s="182"/>
      <c r="G14" s="266"/>
      <c r="H14" s="295"/>
      <c r="I14" s="295"/>
      <c r="J14" s="295"/>
      <c r="K14" s="274"/>
      <c r="L14" s="208"/>
      <c r="M14" s="208"/>
      <c r="N14" s="208"/>
      <c r="O14" s="208"/>
      <c r="P14" s="208"/>
      <c r="Q14" s="7"/>
      <c r="R14" s="4"/>
      <c r="S14" s="1"/>
      <c r="T14" s="152" t="s">
        <v>4811</v>
      </c>
      <c r="U14" s="1"/>
      <c r="V14" s="1"/>
      <c r="W14" s="1"/>
      <c r="X14" s="1"/>
      <c r="Y14" s="1"/>
      <c r="Z14" s="1"/>
      <c r="AA14" s="1"/>
      <c r="AB14" s="1"/>
      <c r="AC14" s="1"/>
      <c r="AD14" s="1"/>
      <c r="AE14" s="1"/>
      <c r="AF14" s="1"/>
      <c r="AG14" s="1"/>
      <c r="AH14" s="1"/>
    </row>
    <row r="15" spans="1:34" x14ac:dyDescent="0.35">
      <c r="A15" s="3"/>
      <c r="B15" s="5"/>
      <c r="C15" s="182"/>
      <c r="D15" s="182"/>
      <c r="E15" s="182"/>
      <c r="F15" s="182"/>
      <c r="G15" s="266"/>
      <c r="H15" s="296"/>
      <c r="I15" s="296"/>
      <c r="J15" s="296"/>
      <c r="K15" s="274"/>
      <c r="L15" s="208"/>
      <c r="M15" s="208"/>
      <c r="N15" s="208"/>
      <c r="O15" s="208"/>
      <c r="P15" s="208"/>
      <c r="Q15" s="7"/>
      <c r="R15" s="4"/>
      <c r="S15" s="1"/>
      <c r="T15" s="152" t="s">
        <v>5023</v>
      </c>
      <c r="U15" s="1"/>
      <c r="V15" s="1"/>
      <c r="W15" s="1"/>
      <c r="X15" s="1"/>
      <c r="Y15" s="1"/>
      <c r="Z15" s="1"/>
      <c r="AA15" s="1"/>
      <c r="AB15" s="1"/>
      <c r="AC15" s="1"/>
      <c r="AD15" s="1"/>
      <c r="AE15" s="1"/>
      <c r="AF15" s="1"/>
      <c r="AG15" s="1"/>
      <c r="AH15" s="1"/>
    </row>
    <row r="16" spans="1:34" x14ac:dyDescent="0.35">
      <c r="A16" s="3"/>
      <c r="B16" s="5"/>
      <c r="C16" s="141" t="s">
        <v>1738</v>
      </c>
      <c r="D16" s="141"/>
      <c r="E16" s="142" t="str">
        <f>IFERROR(IF(D16="",'Drop down'!$P$9,D16/$D$26),'Drop down'!$P$9)</f>
        <v>Calculated</v>
      </c>
      <c r="F16" s="141"/>
      <c r="G16" s="141" t="s">
        <v>1007</v>
      </c>
      <c r="H16" s="143"/>
      <c r="I16" s="143"/>
      <c r="J16" s="143"/>
      <c r="K16" s="141" t="s">
        <v>1007</v>
      </c>
      <c r="L16" s="55"/>
      <c r="M16" s="55"/>
      <c r="N16" s="55"/>
      <c r="O16" s="55"/>
      <c r="P16" s="55"/>
      <c r="Q16" s="7"/>
      <c r="R16" s="4"/>
      <c r="S16" s="1"/>
      <c r="T16" s="152" t="s">
        <v>4866</v>
      </c>
      <c r="U16" s="1"/>
      <c r="V16" s="1"/>
      <c r="W16" s="1"/>
      <c r="X16" s="1"/>
      <c r="Y16" s="1"/>
      <c r="Z16" s="1"/>
      <c r="AA16" s="1"/>
      <c r="AB16" s="1"/>
      <c r="AC16" s="1"/>
      <c r="AD16" s="1"/>
      <c r="AE16" s="1"/>
      <c r="AF16" s="1"/>
      <c r="AG16" s="1"/>
      <c r="AH16" s="1"/>
    </row>
    <row r="17" spans="1:34" x14ac:dyDescent="0.35">
      <c r="A17" s="3"/>
      <c r="B17" s="5"/>
      <c r="C17" s="141" t="s">
        <v>1007</v>
      </c>
      <c r="D17" s="141"/>
      <c r="E17" s="142" t="str">
        <f>IFERROR(IF(D17="",'Drop down'!$P$9,D17/$D$26),'Drop down'!$P$9)</f>
        <v>Calculated</v>
      </c>
      <c r="F17" s="141"/>
      <c r="G17" s="141" t="s">
        <v>1007</v>
      </c>
      <c r="H17" s="143"/>
      <c r="I17" s="143"/>
      <c r="J17" s="143"/>
      <c r="K17" s="141" t="s">
        <v>1007</v>
      </c>
      <c r="L17" s="55"/>
      <c r="M17" s="55"/>
      <c r="N17" s="55"/>
      <c r="O17" s="55"/>
      <c r="P17" s="55"/>
      <c r="Q17" s="7"/>
      <c r="R17" s="4"/>
      <c r="S17" s="1"/>
      <c r="T17" s="152" t="s">
        <v>4871</v>
      </c>
      <c r="U17" s="1"/>
      <c r="V17" s="1"/>
      <c r="W17" s="1"/>
      <c r="X17" s="1"/>
      <c r="Y17" s="1"/>
      <c r="Z17" s="1"/>
      <c r="AA17" s="1"/>
      <c r="AB17" s="1"/>
      <c r="AC17" s="1"/>
      <c r="AD17" s="1"/>
      <c r="AE17" s="1"/>
      <c r="AF17" s="1"/>
      <c r="AG17" s="1"/>
      <c r="AH17" s="1"/>
    </row>
    <row r="18" spans="1:34" x14ac:dyDescent="0.35">
      <c r="A18" s="3"/>
      <c r="B18" s="5"/>
      <c r="C18" s="141" t="s">
        <v>1007</v>
      </c>
      <c r="D18" s="141"/>
      <c r="E18" s="142" t="str">
        <f>IFERROR(IF(D18="",'Drop down'!$P$9,D18/$D$26),'Drop down'!$P$9)</f>
        <v>Calculated</v>
      </c>
      <c r="F18" s="141"/>
      <c r="G18" s="141" t="s">
        <v>1007</v>
      </c>
      <c r="H18" s="143"/>
      <c r="I18" s="143"/>
      <c r="J18" s="143"/>
      <c r="K18" s="141" t="s">
        <v>1007</v>
      </c>
      <c r="L18" s="55"/>
      <c r="M18" s="55"/>
      <c r="N18" s="55"/>
      <c r="O18" s="55"/>
      <c r="P18" s="55"/>
      <c r="Q18" s="7"/>
      <c r="R18" s="4"/>
      <c r="S18" s="1"/>
      <c r="T18" s="155" t="s">
        <v>5033</v>
      </c>
      <c r="U18" s="1"/>
      <c r="V18" s="1"/>
      <c r="W18" s="1"/>
      <c r="X18" s="1"/>
      <c r="Y18" s="1"/>
      <c r="Z18" s="1"/>
      <c r="AA18" s="1"/>
      <c r="AB18" s="1"/>
      <c r="AC18" s="1"/>
      <c r="AD18" s="1"/>
      <c r="AE18" s="1"/>
      <c r="AF18" s="1"/>
      <c r="AG18" s="1"/>
      <c r="AH18" s="1"/>
    </row>
    <row r="19" spans="1:34" x14ac:dyDescent="0.35">
      <c r="A19" s="3"/>
      <c r="B19" s="5"/>
      <c r="C19" s="141" t="s">
        <v>1007</v>
      </c>
      <c r="D19" s="141"/>
      <c r="E19" s="142" t="str">
        <f>IFERROR(IF(D19="",'Drop down'!$P$9,D19/$D$26),'Drop down'!$P$9)</f>
        <v>Calculated</v>
      </c>
      <c r="F19" s="141"/>
      <c r="G19" s="141" t="s">
        <v>1007</v>
      </c>
      <c r="H19" s="143"/>
      <c r="I19" s="143"/>
      <c r="J19" s="143"/>
      <c r="K19" s="141" t="s">
        <v>1007</v>
      </c>
      <c r="L19" s="55"/>
      <c r="M19" s="55"/>
      <c r="N19" s="55"/>
      <c r="O19" s="55"/>
      <c r="P19" s="55"/>
      <c r="Q19" s="7"/>
      <c r="R19" s="4"/>
      <c r="S19" s="1"/>
      <c r="T19" s="152" t="s">
        <v>5034</v>
      </c>
      <c r="U19" s="1"/>
      <c r="V19" s="1"/>
      <c r="W19" s="1"/>
      <c r="X19" s="1"/>
      <c r="Y19" s="1"/>
      <c r="Z19" s="1"/>
      <c r="AA19" s="1"/>
      <c r="AB19" s="1"/>
      <c r="AC19" s="1"/>
      <c r="AD19" s="1"/>
      <c r="AE19" s="1"/>
      <c r="AF19" s="1"/>
      <c r="AG19" s="1"/>
      <c r="AH19" s="1"/>
    </row>
    <row r="20" spans="1:34" ht="15" thickBot="1" x14ac:dyDescent="0.4">
      <c r="A20" s="3"/>
      <c r="B20" s="5"/>
      <c r="C20" s="141" t="s">
        <v>1007</v>
      </c>
      <c r="D20" s="141"/>
      <c r="E20" s="142" t="str">
        <f>IFERROR(IF(D20="",'Drop down'!$P$9,D20/$D$26),'Drop down'!$P$9)</f>
        <v>Calculated</v>
      </c>
      <c r="F20" s="141"/>
      <c r="G20" s="141" t="s">
        <v>1007</v>
      </c>
      <c r="H20" s="143"/>
      <c r="I20" s="143"/>
      <c r="J20" s="143"/>
      <c r="K20" s="141" t="s">
        <v>1007</v>
      </c>
      <c r="L20" s="55"/>
      <c r="M20" s="55"/>
      <c r="N20" s="55"/>
      <c r="O20" s="55"/>
      <c r="P20" s="55"/>
      <c r="Q20" s="7"/>
      <c r="R20" s="4"/>
      <c r="S20" s="1"/>
      <c r="T20" s="153" t="s">
        <v>4907</v>
      </c>
      <c r="U20" s="1"/>
      <c r="V20" s="1"/>
      <c r="W20" s="1"/>
      <c r="X20" s="1"/>
      <c r="Y20" s="1"/>
      <c r="Z20" s="1"/>
      <c r="AA20" s="1"/>
      <c r="AB20" s="1"/>
      <c r="AC20" s="1"/>
      <c r="AD20" s="1"/>
      <c r="AE20" s="1"/>
      <c r="AF20" s="1"/>
      <c r="AG20" s="1"/>
      <c r="AH20" s="1"/>
    </row>
    <row r="21" spans="1:34" ht="15" thickBot="1" x14ac:dyDescent="0.4">
      <c r="A21" s="3"/>
      <c r="B21" s="5"/>
      <c r="C21" s="141" t="s">
        <v>1007</v>
      </c>
      <c r="D21" s="141"/>
      <c r="E21" s="142" t="str">
        <f>IFERROR(IF(D21="",'Drop down'!$P$9,D21/$D$26),'Drop down'!$P$9)</f>
        <v>Calculated</v>
      </c>
      <c r="F21" s="141"/>
      <c r="G21" s="141" t="s">
        <v>1007</v>
      </c>
      <c r="H21" s="143"/>
      <c r="I21" s="143"/>
      <c r="J21" s="143"/>
      <c r="K21" s="141" t="s">
        <v>1007</v>
      </c>
      <c r="L21" s="55"/>
      <c r="M21" s="55"/>
      <c r="N21" s="55"/>
      <c r="O21" s="55"/>
      <c r="P21" s="55"/>
      <c r="Q21" s="7"/>
      <c r="R21" s="4"/>
      <c r="S21" s="1"/>
      <c r="T21" s="1"/>
      <c r="U21" s="1"/>
      <c r="V21" s="1"/>
      <c r="W21" s="1"/>
      <c r="X21" s="1"/>
      <c r="Y21" s="1"/>
      <c r="Z21" s="1"/>
      <c r="AA21" s="1"/>
      <c r="AB21" s="1"/>
      <c r="AC21" s="1"/>
      <c r="AD21" s="1"/>
      <c r="AE21" s="1"/>
      <c r="AF21" s="1"/>
      <c r="AG21" s="1"/>
      <c r="AH21" s="1"/>
    </row>
    <row r="22" spans="1:34" x14ac:dyDescent="0.35">
      <c r="A22" s="3"/>
      <c r="B22" s="5"/>
      <c r="C22" s="141" t="s">
        <v>1007</v>
      </c>
      <c r="D22" s="141"/>
      <c r="E22" s="142" t="str">
        <f>IFERROR(IF(D22="",'Drop down'!$P$9,D22/$D$26),'Drop down'!$P$9)</f>
        <v>Calculated</v>
      </c>
      <c r="F22" s="141"/>
      <c r="G22" s="141" t="s">
        <v>1007</v>
      </c>
      <c r="H22" s="143"/>
      <c r="I22" s="143"/>
      <c r="J22" s="143"/>
      <c r="K22" s="141" t="s">
        <v>1007</v>
      </c>
      <c r="L22" s="55"/>
      <c r="M22" s="55"/>
      <c r="N22" s="55"/>
      <c r="O22" s="55"/>
      <c r="P22" s="55"/>
      <c r="Q22" s="7"/>
      <c r="R22" s="4"/>
      <c r="S22" s="1"/>
      <c r="T22" s="12" t="s">
        <v>5024</v>
      </c>
      <c r="U22" s="1"/>
      <c r="V22" s="1"/>
      <c r="W22" s="1"/>
      <c r="X22" s="1"/>
      <c r="Y22" s="1"/>
      <c r="Z22" s="1"/>
      <c r="AA22" s="1"/>
      <c r="AB22" s="1"/>
      <c r="AC22" s="1"/>
      <c r="AD22" s="1"/>
      <c r="AE22" s="1"/>
      <c r="AF22" s="1"/>
      <c r="AG22" s="1"/>
      <c r="AH22" s="1"/>
    </row>
    <row r="23" spans="1:34" x14ac:dyDescent="0.35">
      <c r="A23" s="3"/>
      <c r="B23" s="5"/>
      <c r="C23" s="141" t="s">
        <v>1007</v>
      </c>
      <c r="D23" s="141"/>
      <c r="E23" s="142" t="str">
        <f>IFERROR(IF(D23="",'Drop down'!$P$9,D23/$D$26),'Drop down'!$P$9)</f>
        <v>Calculated</v>
      </c>
      <c r="F23" s="141"/>
      <c r="G23" s="141" t="s">
        <v>1007</v>
      </c>
      <c r="H23" s="143"/>
      <c r="I23" s="143"/>
      <c r="J23" s="143"/>
      <c r="K23" s="141" t="s">
        <v>1007</v>
      </c>
      <c r="L23" s="55"/>
      <c r="M23" s="55"/>
      <c r="N23" s="55"/>
      <c r="O23" s="55"/>
      <c r="P23" s="55"/>
      <c r="Q23" s="7"/>
      <c r="R23" s="4"/>
      <c r="S23" s="1"/>
      <c r="T23" s="152" t="s">
        <v>5025</v>
      </c>
      <c r="U23" s="1"/>
      <c r="V23" s="1"/>
      <c r="W23" s="1"/>
      <c r="X23" s="1"/>
      <c r="Y23" s="1"/>
      <c r="Z23" s="1"/>
      <c r="AA23" s="1"/>
      <c r="AB23" s="1"/>
      <c r="AC23" s="1"/>
      <c r="AD23" s="1"/>
      <c r="AE23" s="1"/>
      <c r="AF23" s="1"/>
      <c r="AG23" s="1"/>
      <c r="AH23" s="1"/>
    </row>
    <row r="24" spans="1:34" x14ac:dyDescent="0.35">
      <c r="A24" s="3"/>
      <c r="B24" s="5"/>
      <c r="C24" s="141" t="s">
        <v>1007</v>
      </c>
      <c r="D24" s="141"/>
      <c r="E24" s="142" t="str">
        <f>IFERROR(IF(D24="",'Drop down'!$P$9,D24/$D$26),'Drop down'!$P$9)</f>
        <v>Calculated</v>
      </c>
      <c r="F24" s="141"/>
      <c r="G24" s="141" t="s">
        <v>1007</v>
      </c>
      <c r="H24" s="143"/>
      <c r="I24" s="143"/>
      <c r="J24" s="143"/>
      <c r="K24" s="141" t="s">
        <v>1007</v>
      </c>
      <c r="L24" s="55"/>
      <c r="M24" s="55"/>
      <c r="N24" s="55"/>
      <c r="O24" s="55"/>
      <c r="P24" s="55"/>
      <c r="Q24" s="7"/>
      <c r="R24" s="4"/>
      <c r="S24" s="1"/>
      <c r="T24" s="152" t="s">
        <v>5026</v>
      </c>
      <c r="U24" s="1"/>
      <c r="V24" s="1"/>
      <c r="W24" s="1"/>
      <c r="X24" s="1"/>
      <c r="Y24" s="1"/>
      <c r="Z24" s="1"/>
      <c r="AA24" s="1"/>
      <c r="AB24" s="1"/>
      <c r="AC24" s="1"/>
      <c r="AD24" s="1"/>
      <c r="AE24" s="1"/>
      <c r="AF24" s="1"/>
      <c r="AG24" s="1"/>
      <c r="AH24" s="1"/>
    </row>
    <row r="25" spans="1:34" x14ac:dyDescent="0.35">
      <c r="A25" s="3"/>
      <c r="B25" s="5"/>
      <c r="C25" s="141" t="s">
        <v>1007</v>
      </c>
      <c r="D25" s="141"/>
      <c r="E25" s="142" t="str">
        <f>IFERROR(IF(D25="",'Drop down'!$P$9,D25/$D$26),'Drop down'!$P$9)</f>
        <v>Calculated</v>
      </c>
      <c r="F25" s="141"/>
      <c r="G25" s="141" t="s">
        <v>1007</v>
      </c>
      <c r="H25" s="143"/>
      <c r="I25" s="143"/>
      <c r="J25" s="143"/>
      <c r="K25" s="141" t="s">
        <v>1007</v>
      </c>
      <c r="L25" s="55"/>
      <c r="M25" s="55"/>
      <c r="N25" s="55"/>
      <c r="O25" s="55"/>
      <c r="P25" s="55"/>
      <c r="Q25" s="7"/>
      <c r="R25" s="4"/>
      <c r="S25" s="1"/>
      <c r="T25" s="152" t="s">
        <v>5027</v>
      </c>
      <c r="U25" s="1"/>
      <c r="V25" s="1"/>
      <c r="W25" s="1"/>
      <c r="X25" s="1"/>
      <c r="Y25" s="1"/>
      <c r="Z25" s="1"/>
      <c r="AA25" s="1"/>
      <c r="AB25" s="1"/>
      <c r="AC25" s="1"/>
      <c r="AD25" s="1"/>
      <c r="AE25" s="1"/>
      <c r="AF25" s="1"/>
      <c r="AG25" s="1"/>
      <c r="AH25" s="1"/>
    </row>
    <row r="26" spans="1:34" x14ac:dyDescent="0.35">
      <c r="A26" s="3"/>
      <c r="B26" s="5"/>
      <c r="C26" s="59" t="s">
        <v>4626</v>
      </c>
      <c r="D26" s="164">
        <f>SUM(D16:D25)</f>
        <v>0</v>
      </c>
      <c r="E26" s="47"/>
      <c r="F26" s="47"/>
      <c r="G26" s="47"/>
      <c r="H26" s="47"/>
      <c r="I26" s="47"/>
      <c r="J26" s="47"/>
      <c r="K26" s="47"/>
      <c r="L26" s="47"/>
      <c r="M26" s="47"/>
      <c r="N26" s="47"/>
      <c r="O26" s="47"/>
      <c r="P26" s="47"/>
      <c r="Q26" s="7"/>
      <c r="R26" s="4"/>
      <c r="S26" s="1"/>
      <c r="T26" s="152" t="s">
        <v>5028</v>
      </c>
      <c r="U26" s="1"/>
      <c r="V26" s="1"/>
      <c r="W26" s="1"/>
      <c r="X26" s="1"/>
      <c r="Y26" s="1"/>
      <c r="Z26" s="1"/>
      <c r="AA26" s="1"/>
      <c r="AB26" s="1"/>
      <c r="AC26" s="1"/>
      <c r="AD26" s="1"/>
      <c r="AE26" s="1"/>
      <c r="AF26" s="1"/>
      <c r="AG26" s="1"/>
      <c r="AH26" s="1"/>
    </row>
    <row r="27" spans="1:34" x14ac:dyDescent="0.35">
      <c r="A27" s="3"/>
      <c r="B27" s="5"/>
      <c r="C27" s="60"/>
      <c r="D27" s="61"/>
      <c r="E27" s="47"/>
      <c r="F27" s="47"/>
      <c r="G27" s="47"/>
      <c r="H27" s="47"/>
      <c r="I27" s="47"/>
      <c r="J27" s="47"/>
      <c r="K27" s="47"/>
      <c r="L27" s="47"/>
      <c r="M27" s="47"/>
      <c r="N27" s="47"/>
      <c r="O27" s="47"/>
      <c r="P27" s="47"/>
      <c r="Q27" s="7"/>
      <c r="R27" s="4"/>
      <c r="S27" s="1"/>
      <c r="T27" s="152" t="s">
        <v>5029</v>
      </c>
      <c r="U27" s="1"/>
      <c r="V27" s="1"/>
      <c r="W27" s="1"/>
      <c r="X27" s="1"/>
      <c r="Y27" s="1"/>
      <c r="Z27" s="1"/>
      <c r="AA27" s="1"/>
      <c r="AB27" s="1"/>
      <c r="AC27" s="1"/>
      <c r="AD27" s="1"/>
      <c r="AE27" s="1"/>
      <c r="AF27" s="1"/>
      <c r="AG27" s="1"/>
      <c r="AH27" s="1"/>
    </row>
    <row r="28" spans="1:34" x14ac:dyDescent="0.35">
      <c r="A28" s="3"/>
      <c r="B28" s="5"/>
      <c r="C28" s="60"/>
      <c r="D28" s="61"/>
      <c r="E28" s="47"/>
      <c r="F28" s="47"/>
      <c r="G28" s="47"/>
      <c r="H28" s="47"/>
      <c r="I28" s="47"/>
      <c r="J28" s="47"/>
      <c r="K28" s="47"/>
      <c r="L28" s="47"/>
      <c r="M28" s="47"/>
      <c r="N28" s="47"/>
      <c r="O28" s="47"/>
      <c r="P28" s="47"/>
      <c r="Q28" s="7"/>
      <c r="R28" s="4"/>
      <c r="S28" s="1"/>
      <c r="T28" s="152" t="s">
        <v>5030</v>
      </c>
      <c r="U28" s="1"/>
      <c r="V28" s="1"/>
      <c r="W28" s="1"/>
      <c r="X28" s="1"/>
      <c r="Y28" s="1"/>
      <c r="Z28" s="1"/>
      <c r="AA28" s="1"/>
      <c r="AB28" s="1"/>
      <c r="AC28" s="1"/>
      <c r="AD28" s="1"/>
      <c r="AE28" s="1"/>
      <c r="AF28" s="1"/>
      <c r="AG28" s="1"/>
      <c r="AH28" s="1"/>
    </row>
    <row r="29" spans="1:34" x14ac:dyDescent="0.35">
      <c r="A29" s="3"/>
      <c r="B29" s="5"/>
      <c r="C29" s="62" t="s">
        <v>4629</v>
      </c>
      <c r="D29" s="61"/>
      <c r="E29" s="47"/>
      <c r="F29" s="47"/>
      <c r="G29" s="47"/>
      <c r="H29" s="47"/>
      <c r="I29" s="47"/>
      <c r="J29" s="47"/>
      <c r="K29" s="47"/>
      <c r="L29" s="47"/>
      <c r="M29" s="47"/>
      <c r="N29" s="47"/>
      <c r="O29" s="47"/>
      <c r="P29" s="47"/>
      <c r="Q29" s="7"/>
      <c r="R29" s="4"/>
      <c r="S29" s="1"/>
      <c r="T29" s="152" t="s">
        <v>5031</v>
      </c>
      <c r="U29" s="1"/>
      <c r="V29" s="1"/>
      <c r="W29" s="1"/>
      <c r="X29" s="1"/>
      <c r="Y29" s="1"/>
      <c r="Z29" s="1"/>
      <c r="AA29" s="1"/>
      <c r="AB29" s="1"/>
      <c r="AC29" s="1"/>
      <c r="AD29" s="1"/>
      <c r="AE29" s="1"/>
      <c r="AF29" s="1"/>
      <c r="AG29" s="1"/>
      <c r="AH29" s="1"/>
    </row>
    <row r="30" spans="1:34" ht="15" thickBot="1" x14ac:dyDescent="0.4">
      <c r="A30" s="3"/>
      <c r="B30" s="5"/>
      <c r="C30" s="256" t="s">
        <v>4645</v>
      </c>
      <c r="D30" s="256"/>
      <c r="E30" s="275" t="s">
        <v>1007</v>
      </c>
      <c r="F30" s="275"/>
      <c r="G30" s="275"/>
      <c r="H30" s="275"/>
      <c r="I30" s="275"/>
      <c r="J30" s="275"/>
      <c r="K30" s="275"/>
      <c r="L30" s="275"/>
      <c r="M30" s="275"/>
      <c r="N30" s="275"/>
      <c r="O30" s="275"/>
      <c r="P30" s="275"/>
      <c r="Q30" s="46"/>
      <c r="R30" s="4"/>
      <c r="S30" s="1"/>
      <c r="T30" s="153" t="s">
        <v>5032</v>
      </c>
      <c r="U30" s="1"/>
      <c r="V30" s="1"/>
      <c r="W30" s="1"/>
      <c r="X30" s="1"/>
      <c r="Y30" s="1"/>
      <c r="Z30" s="1"/>
      <c r="AA30" s="1"/>
      <c r="AB30" s="1"/>
      <c r="AC30" s="1"/>
      <c r="AD30" s="1"/>
      <c r="AE30" s="1"/>
      <c r="AF30" s="1"/>
      <c r="AG30" s="1"/>
      <c r="AH30" s="1"/>
    </row>
    <row r="31" spans="1:34" x14ac:dyDescent="0.35">
      <c r="A31" s="3"/>
      <c r="B31" s="5"/>
      <c r="C31" s="256"/>
      <c r="D31" s="256"/>
      <c r="E31" s="275"/>
      <c r="F31" s="275"/>
      <c r="G31" s="275"/>
      <c r="H31" s="275"/>
      <c r="I31" s="275"/>
      <c r="J31" s="275"/>
      <c r="K31" s="275"/>
      <c r="L31" s="275"/>
      <c r="M31" s="275"/>
      <c r="N31" s="275"/>
      <c r="O31" s="275"/>
      <c r="P31" s="275"/>
      <c r="Q31" s="46"/>
      <c r="R31" s="4"/>
      <c r="S31" s="1"/>
      <c r="T31" s="1"/>
      <c r="U31" s="1"/>
      <c r="V31" s="1"/>
      <c r="W31" s="1"/>
      <c r="X31" s="1"/>
      <c r="Y31" s="1"/>
      <c r="Z31" s="1"/>
      <c r="AA31" s="1"/>
      <c r="AB31" s="1"/>
      <c r="AC31" s="1"/>
      <c r="AD31" s="1"/>
      <c r="AE31" s="1"/>
      <c r="AF31" s="1"/>
      <c r="AG31" s="1"/>
      <c r="AH31" s="1"/>
    </row>
    <row r="32" spans="1:34" x14ac:dyDescent="0.35">
      <c r="A32" s="3"/>
      <c r="B32" s="5"/>
      <c r="C32" s="256" t="s">
        <v>5411</v>
      </c>
      <c r="D32" s="256"/>
      <c r="E32" s="275" t="s">
        <v>1007</v>
      </c>
      <c r="F32" s="275"/>
      <c r="G32" s="275"/>
      <c r="H32" s="275"/>
      <c r="I32" s="275"/>
      <c r="J32" s="275"/>
      <c r="K32" s="275"/>
      <c r="L32" s="275"/>
      <c r="M32" s="275"/>
      <c r="N32" s="275"/>
      <c r="O32" s="275"/>
      <c r="P32" s="275"/>
      <c r="Q32" s="46"/>
      <c r="R32" s="4"/>
      <c r="S32" s="1"/>
      <c r="T32" s="1"/>
      <c r="U32" s="1"/>
      <c r="V32" s="1"/>
      <c r="W32" s="1"/>
      <c r="X32" s="1"/>
      <c r="Y32" s="1"/>
      <c r="Z32" s="1"/>
      <c r="AA32" s="1"/>
      <c r="AB32" s="1"/>
      <c r="AC32" s="1"/>
      <c r="AD32" s="1"/>
      <c r="AE32" s="1"/>
      <c r="AF32" s="1"/>
      <c r="AG32" s="1"/>
      <c r="AH32" s="1"/>
    </row>
    <row r="33" spans="1:34" x14ac:dyDescent="0.35">
      <c r="A33" s="3"/>
      <c r="B33" s="5"/>
      <c r="C33" s="256"/>
      <c r="D33" s="256"/>
      <c r="E33" s="275"/>
      <c r="F33" s="275"/>
      <c r="G33" s="275"/>
      <c r="H33" s="275"/>
      <c r="I33" s="275"/>
      <c r="J33" s="275"/>
      <c r="K33" s="275"/>
      <c r="L33" s="275"/>
      <c r="M33" s="275"/>
      <c r="N33" s="275"/>
      <c r="O33" s="275"/>
      <c r="P33" s="275"/>
      <c r="Q33" s="46"/>
      <c r="R33" s="4"/>
      <c r="S33" s="1"/>
      <c r="T33" s="1"/>
      <c r="U33" s="1"/>
      <c r="V33" s="1"/>
      <c r="W33" s="1"/>
      <c r="X33" s="1"/>
      <c r="Y33" s="1"/>
      <c r="Z33" s="1"/>
      <c r="AA33" s="1"/>
      <c r="AB33" s="1"/>
      <c r="AC33" s="1"/>
      <c r="AD33" s="1"/>
      <c r="AE33" s="1"/>
      <c r="AF33" s="1"/>
      <c r="AG33" s="1"/>
      <c r="AH33" s="1"/>
    </row>
    <row r="34" spans="1:34" ht="15" thickBot="1" x14ac:dyDescent="0.4">
      <c r="A34" s="3"/>
      <c r="B34" s="5"/>
      <c r="C34" s="63"/>
      <c r="D34" s="63"/>
      <c r="E34" s="63"/>
      <c r="F34" s="63"/>
      <c r="G34" s="63"/>
      <c r="H34" s="63"/>
      <c r="I34" s="63"/>
      <c r="J34" s="63"/>
      <c r="K34" s="63"/>
      <c r="L34" s="6"/>
      <c r="M34" s="6"/>
      <c r="N34" s="6"/>
      <c r="O34" s="6"/>
      <c r="P34" s="6"/>
      <c r="Q34" s="7"/>
      <c r="R34" s="4"/>
      <c r="S34" s="1"/>
      <c r="T34" s="1"/>
      <c r="U34" s="1"/>
      <c r="V34" s="1"/>
      <c r="W34" s="1"/>
      <c r="X34" s="1"/>
      <c r="Y34" s="1"/>
      <c r="Z34" s="1"/>
      <c r="AA34" s="1"/>
      <c r="AB34" s="1"/>
      <c r="AC34" s="1"/>
      <c r="AD34" s="1"/>
      <c r="AE34" s="1"/>
      <c r="AF34" s="1"/>
      <c r="AG34" s="1"/>
      <c r="AH34" s="1"/>
    </row>
    <row r="35" spans="1:34" ht="15" thickTop="1" x14ac:dyDescent="0.35">
      <c r="A35" s="3"/>
      <c r="B35" s="5"/>
      <c r="C35" s="267" t="s">
        <v>4630</v>
      </c>
      <c r="D35" s="267"/>
      <c r="E35" s="6"/>
      <c r="F35" s="6"/>
      <c r="G35" s="6"/>
      <c r="H35" s="6"/>
      <c r="I35" s="6"/>
      <c r="J35" s="6"/>
      <c r="K35" s="6"/>
      <c r="L35" s="6"/>
      <c r="M35" s="6"/>
      <c r="N35" s="6"/>
      <c r="O35" s="6"/>
      <c r="P35" s="6"/>
      <c r="Q35" s="7"/>
      <c r="R35" s="4"/>
      <c r="S35" s="1"/>
      <c r="T35" s="1"/>
      <c r="U35" s="1"/>
      <c r="V35" s="1"/>
      <c r="W35" s="1"/>
      <c r="X35" s="1"/>
      <c r="Y35" s="1"/>
      <c r="Z35" s="1"/>
      <c r="AA35" s="1"/>
      <c r="AB35" s="1"/>
      <c r="AC35" s="1"/>
      <c r="AD35" s="1"/>
      <c r="AE35" s="1"/>
      <c r="AF35" s="1"/>
      <c r="AG35" s="1"/>
      <c r="AH35" s="1"/>
    </row>
    <row r="36" spans="1:34" x14ac:dyDescent="0.35">
      <c r="A36" s="3"/>
      <c r="B36" s="5"/>
      <c r="C36" s="267"/>
      <c r="D36" s="267"/>
      <c r="E36" s="6"/>
      <c r="F36" s="6"/>
      <c r="G36" s="6"/>
      <c r="H36" s="6"/>
      <c r="I36" s="6"/>
      <c r="J36" s="6"/>
      <c r="K36" s="6"/>
      <c r="L36" s="6"/>
      <c r="M36" s="6"/>
      <c r="N36" s="6"/>
      <c r="O36" s="6"/>
      <c r="P36" s="6"/>
      <c r="Q36" s="7"/>
      <c r="R36" s="4"/>
      <c r="S36" s="1"/>
      <c r="T36" s="1"/>
      <c r="U36" s="1"/>
      <c r="V36" s="1"/>
      <c r="W36" s="1"/>
      <c r="X36" s="1"/>
      <c r="Y36" s="1"/>
      <c r="Z36" s="1"/>
      <c r="AA36" s="1"/>
      <c r="AB36" s="1"/>
      <c r="AC36" s="1"/>
      <c r="AD36" s="1"/>
      <c r="AE36" s="1"/>
      <c r="AF36" s="1"/>
      <c r="AG36" s="1"/>
      <c r="AH36" s="1"/>
    </row>
    <row r="37" spans="1:34" x14ac:dyDescent="0.35">
      <c r="A37" s="3"/>
      <c r="B37" s="5"/>
      <c r="C37" s="47"/>
      <c r="D37" s="47"/>
      <c r="E37" s="6"/>
      <c r="F37" s="6"/>
      <c r="G37" s="6"/>
      <c r="H37" s="6"/>
      <c r="I37" s="6"/>
      <c r="J37" s="6"/>
      <c r="K37" s="6"/>
      <c r="L37" s="6"/>
      <c r="M37" s="6"/>
      <c r="N37" s="6"/>
      <c r="O37" s="6"/>
      <c r="P37" s="6"/>
      <c r="Q37" s="7"/>
      <c r="R37" s="4"/>
      <c r="S37" s="1"/>
      <c r="T37" s="1"/>
      <c r="U37" s="1"/>
      <c r="V37" s="1"/>
      <c r="W37" s="1"/>
      <c r="X37" s="1"/>
      <c r="Y37" s="1"/>
      <c r="Z37" s="1"/>
      <c r="AA37" s="1"/>
      <c r="AB37" s="1"/>
      <c r="AC37" s="1"/>
      <c r="AD37" s="1"/>
      <c r="AE37" s="1"/>
      <c r="AF37" s="1"/>
      <c r="AG37" s="1"/>
      <c r="AH37" s="1"/>
    </row>
    <row r="38" spans="1:34" ht="29" x14ac:dyDescent="0.6">
      <c r="A38" s="3"/>
      <c r="B38" s="5"/>
      <c r="C38" s="57" t="s">
        <v>4631</v>
      </c>
      <c r="D38" s="64">
        <f>IFERROR(IF(E45='Drop down'!P10,(E16)*(G45/100),0)+IF(E46='Drop down'!P10,(E16)*(G46/100),0)+IF(E47='Drop down'!P10,(E16)*(G47/100),0)+IF(E48='Drop down'!P10,(E16)*(G48/100),0)+IF(E49='Drop down'!P10,(E16)*(G49/100),0)+IF(E50='Drop down'!P10,(E16)*(G50/100),0)+IF(E51='Drop down'!P10,(E16)*(G51/100),0)+IF(E52='Drop down'!P10,(E16)*(G52/100),0)+IF(E53='Drop down'!P10,(E16)*(G53/100),0)+IF(E54='Drop down'!P10,(E16)*(G54/100),0)+IF(E57='Drop down'!P10,(E17)*(G57/100),0)+IF(E58='Drop down'!P10,(E17)*(G58/100),0)+IF(E59='Drop down'!P10,(E17)*(G59/100),0)+IF(E60='Drop down'!P10,(E17)*(G60/100),0)+IF(E61='Drop down'!P10,(E17)*(G61/100),0)+IF(E62='Drop down'!P10,(E17)*(G62/100),0)+IF(E63='Drop down'!P10,(E17)*(G63/100),0)+IF(E64='Drop down'!P10,(E17)*(G64/100),0)+IF(E65='Drop down'!P10,(E17)*(G65/100),0)+IF(E66='Drop down'!P10,(E17)*(G66/100),0)+IF(E69='Drop down'!P10,(E18)*(G69/100),0)+IF(E70='Drop down'!P10,(E18)*(G70/100),0)+IF(E71='Drop down'!P10,(E18)*(G71/100),0)+IF(E72='Drop down'!P10,(E18)*(G72/100),0)+IF(E73='Drop down'!P10,(E18)*(G73/100),0)+IF(E74='Drop down'!P10,(E18)*(G74/100),0)+IF(E75='Drop down'!P10,(E18)*(G75/100),0)+IF(E76='Drop down'!P10,(E18)*(G76/100),0)+IF(E77='Drop down'!P10,(E18)*(G77/100),0)+IF(E78='Drop down'!P10,(E18)*(G78/100),0)+IF(E81='Drop down'!P10,(E19)*(G81/100),0)+IF(E82='Drop down'!P10,(E19)*(G82/100),0)+IF(E83='Drop down'!P10,(E19)*(G83/100),0)+IF(E84='Drop down'!P10,(E19)*(G84/100),0)+IF(E85='Drop down'!P10,(E19)*(G85/100),0)+IF(E86='Drop down'!P10,(E19)*(G86/100),0)+IF(E87='Drop down'!P10,(E19)*(G87/100),0)+IF(E88='Drop down'!P10,(E19)*(G88/100),0)+IF(E89='Drop down'!P10,(E19)*(G89/100),0)+IF(E90='Drop down'!P10,(E19)*(G90/100),0)+IF(E93='Drop down'!P10,(E20)*(G93/100),0)+IF(E94='Drop down'!P10,(E20)*(G94/100),0)+IF(E95='Drop down'!P10,(E20)*(G95/100),0)+IF(E96='Drop down'!P10,(E20)*(G96/100),0)+IF(E97='Drop down'!P10,(E20)*(G97/100),0)+IF(E98='Drop down'!P10,(E20)*(G98/100),0)+IF(E99='Drop down'!P10,(E20)*(G99/100),0)+IF(E100='Drop down'!P10,(E20)*(G100/100),0)+IF(E101='Drop down'!P10,(E20)*(G101/100),0)+IF(E102='Drop down'!P10,(E20)*(G102/100),0)+IF(E105='Drop down'!P10,(E21)*(G105/100),0)+IF(E106='Drop down'!P10,(E21)*(G106/100),0)+IF(E107='Drop down'!P10,(E21)*(G107/100),0)+IF(E108='Drop down'!P10,(E21)*(G108/100),0)+IF(E109='Drop down'!P10,(E21)*(G109/100),0)+IF(E110='Drop down'!P10,(E21)*(G110/100),0)+IF(E111='Drop down'!P10,(E21)*(G111/100),0)+IF(E112='Drop down'!P10,(E21)*(G112/100),0)+IF(E113='Drop down'!P10,(E21)*(G113/100),0)+IF(E114='Drop down'!P10,(E21)*(G114/100),0)+IF(E117='Drop down'!P10,(E22)*(G117/100),0)+IF(E118='Drop down'!P10,(E22)*(G118/100),0)+IF(E119='Drop down'!P10,(E22)*(G119/100),0)+IF(E120='Drop down'!P10,(E22)*(G120/100),0)+IF(E121='Drop down'!P10,(E22)*(G121/100),0)+IF(E122='Drop down'!P10,(E22)*(G122/100),0)+IF(E123='Drop down'!P10,(E22)*(G123/100),0)+IF(E124='Drop down'!P10,(E22)*(G124/100),0)+IF(E125='Drop down'!P10,(E22)*(G125/100),0)+IF(E126='Drop down'!P10,(E22)*(G126/100),0)+IF(E129='Drop down'!P10,(E23)*(G129/100),0)+IF(E130='Drop down'!P10,(E23)*(G130/100),0)+IF(E131='Drop down'!P10,(E23)*(G131/100),0)+IF(E132='Drop down'!P10,(E23)*(G132/100),0)+IF(E133='Drop down'!P10,(E23)*(G133/100),0)+IF(E134='Drop down'!P10,(E23)*(G134/100),0)+IF(E135='Drop down'!P10,(E23)*(G135/100),0)+IF(E136='Drop down'!P10,(E23)*(G136/100),0)+IF(E137='Drop down'!P10,(E23)*(G137/100),0)+IF(E138='Drop down'!P10,(E23)*(G138/100),0)+IF(E141='Drop down'!P10,(E24)*(G141/100),0)+IF(E142='Drop down'!P10,(E24)*(G142/100),0)+IF(E143='Drop down'!P10,(E24)*(G143/100),0)+IF(E144='Drop down'!P10,(E24)*(G144/100),0)+IF(E145='Drop down'!P10,(E24)*(G145/100),0)+IF(E146='Drop down'!P10,(E24)*(G146/100),0)+IF(E147='Drop down'!P10,(E24)*(G147/100),0)+IF(E148='Drop down'!P10,(E24)*(G148/100),0)+IF(E149='Drop down'!P10,(E24)*(G149/100),0)+IF(E150='Drop down'!P10,(E24)*(G150/100),0)+IF(E153='Drop down'!P10,(E25)*(G153/100),0)+IF(E154='Drop down'!P10,(E25)*(G154/100),0)+IF(E155='Drop down'!P10,(E25)*(G155/100),0)+IF(E156='Drop down'!P10,(E25)*(G156/100),0)+IF(E157='Drop down'!P10,(E25)*(G157/100),0)+IF(E158='Drop down'!P10,(E25)*(G158/100),0)+IF(E159='Drop down'!P10,(E25)*(G159/100),0)+IF(E160='Drop down'!P10,(E25)*(G160/100),0)+IF(E161='Drop down'!P10,(E25)*(G161/100),0)+IF(E162='Drop down'!P10,(E25)*(G162/100),0),0)</f>
        <v>0</v>
      </c>
      <c r="E38" s="47"/>
      <c r="F38" s="47"/>
      <c r="G38" s="6"/>
      <c r="H38" s="6"/>
      <c r="I38" s="6"/>
      <c r="J38" s="6"/>
      <c r="K38" s="6"/>
      <c r="L38" s="47"/>
      <c r="M38" s="47"/>
      <c r="N38" s="47"/>
      <c r="O38" s="47"/>
      <c r="P38" s="47"/>
      <c r="Q38" s="7"/>
      <c r="R38" s="4"/>
      <c r="S38" s="1"/>
      <c r="T38" s="1"/>
      <c r="U38" s="1"/>
      <c r="V38" s="1"/>
      <c r="W38" s="1"/>
      <c r="X38" s="1"/>
      <c r="Y38" s="1"/>
      <c r="Z38" s="1"/>
      <c r="AA38" s="1"/>
      <c r="AB38" s="1"/>
      <c r="AC38" s="1"/>
      <c r="AD38" s="1"/>
      <c r="AE38" s="1"/>
      <c r="AF38" s="1"/>
      <c r="AG38" s="1"/>
      <c r="AH38" s="1"/>
    </row>
    <row r="39" spans="1:34" x14ac:dyDescent="0.35">
      <c r="A39" s="3"/>
      <c r="B39" s="5"/>
      <c r="C39" s="47"/>
      <c r="D39" s="47"/>
      <c r="E39" s="47"/>
      <c r="F39" s="47"/>
      <c r="G39" s="47"/>
      <c r="H39" s="47"/>
      <c r="I39" s="47"/>
      <c r="J39" s="47"/>
      <c r="K39" s="47"/>
      <c r="L39" s="47"/>
      <c r="M39" s="47"/>
      <c r="N39" s="47"/>
      <c r="O39" s="47"/>
      <c r="P39" s="47"/>
      <c r="Q39" s="7"/>
      <c r="R39" s="4"/>
      <c r="S39" s="1"/>
      <c r="T39" s="1"/>
      <c r="U39" s="1"/>
      <c r="V39" s="1"/>
      <c r="W39" s="1"/>
      <c r="X39" s="1"/>
      <c r="Y39" s="1"/>
      <c r="Z39" s="1"/>
      <c r="AA39" s="1"/>
      <c r="AB39" s="1"/>
      <c r="AC39" s="1"/>
      <c r="AD39" s="1"/>
      <c r="AE39" s="1"/>
      <c r="AF39" s="1"/>
      <c r="AG39" s="1"/>
      <c r="AH39" s="1"/>
    </row>
    <row r="40" spans="1:34" x14ac:dyDescent="0.35">
      <c r="A40" s="3"/>
      <c r="B40" s="5"/>
      <c r="C40" s="6"/>
      <c r="D40" s="6"/>
      <c r="E40" s="6"/>
      <c r="F40" s="6"/>
      <c r="G40" s="6"/>
      <c r="H40" s="6"/>
      <c r="I40" s="6"/>
      <c r="J40" s="6"/>
      <c r="K40" s="6"/>
      <c r="L40" s="10" t="s">
        <v>262</v>
      </c>
      <c r="M40" s="6"/>
      <c r="N40" s="6"/>
      <c r="O40" s="6"/>
      <c r="P40" s="6"/>
      <c r="Q40" s="7"/>
      <c r="R40" s="4"/>
      <c r="S40" s="1"/>
      <c r="T40" s="1"/>
      <c r="U40" s="1"/>
      <c r="V40" s="1"/>
      <c r="W40" s="1"/>
      <c r="X40" s="1"/>
      <c r="Y40" s="1"/>
      <c r="Z40" s="1"/>
      <c r="AA40" s="1"/>
      <c r="AB40" s="1"/>
      <c r="AC40" s="1"/>
      <c r="AD40" s="1"/>
      <c r="AE40" s="1"/>
      <c r="AF40" s="1"/>
      <c r="AG40" s="1"/>
      <c r="AH40" s="1"/>
    </row>
    <row r="41" spans="1:34" ht="14.5" customHeight="1" x14ac:dyDescent="0.35">
      <c r="A41" s="3"/>
      <c r="B41" s="5"/>
      <c r="C41" s="271" t="s">
        <v>4632</v>
      </c>
      <c r="D41" s="271" t="s">
        <v>4633</v>
      </c>
      <c r="E41" s="271" t="s">
        <v>4634</v>
      </c>
      <c r="F41" s="271" t="s">
        <v>4635</v>
      </c>
      <c r="G41" s="281" t="s">
        <v>4636</v>
      </c>
      <c r="H41" s="282"/>
      <c r="I41" s="282"/>
      <c r="J41" s="283"/>
      <c r="K41" s="271" t="s">
        <v>4637</v>
      </c>
      <c r="L41" s="276" t="s">
        <v>210</v>
      </c>
      <c r="M41" s="276" t="s">
        <v>814</v>
      </c>
      <c r="N41" s="276" t="s">
        <v>213</v>
      </c>
      <c r="O41" s="276" t="s">
        <v>211</v>
      </c>
      <c r="P41" s="276" t="s">
        <v>212</v>
      </c>
      <c r="Q41" s="7"/>
      <c r="R41" s="4"/>
      <c r="S41" s="1"/>
      <c r="T41" s="1"/>
      <c r="U41" s="1"/>
      <c r="V41" s="1"/>
      <c r="W41" s="1"/>
      <c r="X41" s="1"/>
      <c r="Y41" s="1"/>
      <c r="Z41" s="1"/>
      <c r="AA41" s="1"/>
      <c r="AB41" s="1"/>
      <c r="AC41" s="1"/>
      <c r="AD41" s="1"/>
      <c r="AE41" s="1"/>
      <c r="AF41" s="1"/>
      <c r="AG41" s="1"/>
      <c r="AH41" s="1"/>
    </row>
    <row r="42" spans="1:34" x14ac:dyDescent="0.35">
      <c r="A42" s="3"/>
      <c r="B42" s="5"/>
      <c r="C42" s="272"/>
      <c r="D42" s="272"/>
      <c r="E42" s="272"/>
      <c r="F42" s="272"/>
      <c r="G42" s="284"/>
      <c r="H42" s="257"/>
      <c r="I42" s="257"/>
      <c r="J42" s="285"/>
      <c r="K42" s="272"/>
      <c r="L42" s="277"/>
      <c r="M42" s="277"/>
      <c r="N42" s="277"/>
      <c r="O42" s="277"/>
      <c r="P42" s="277"/>
      <c r="Q42" s="7"/>
      <c r="R42" s="4"/>
      <c r="S42" s="1"/>
      <c r="T42" s="1"/>
      <c r="U42" s="1"/>
      <c r="V42" s="1"/>
      <c r="W42" s="1"/>
      <c r="X42" s="1"/>
      <c r="Y42" s="1"/>
      <c r="Z42" s="1"/>
      <c r="AA42" s="1"/>
      <c r="AB42" s="1"/>
      <c r="AC42" s="1"/>
      <c r="AD42" s="1"/>
      <c r="AE42" s="1"/>
      <c r="AF42" s="1"/>
      <c r="AG42" s="1"/>
      <c r="AH42" s="1"/>
    </row>
    <row r="43" spans="1:34" x14ac:dyDescent="0.35">
      <c r="A43" s="3"/>
      <c r="B43" s="5"/>
      <c r="C43" s="273"/>
      <c r="D43" s="273"/>
      <c r="E43" s="273"/>
      <c r="F43" s="273"/>
      <c r="G43" s="286"/>
      <c r="H43" s="287"/>
      <c r="I43" s="287"/>
      <c r="J43" s="288"/>
      <c r="K43" s="273"/>
      <c r="L43" s="277"/>
      <c r="M43" s="277"/>
      <c r="N43" s="277"/>
      <c r="O43" s="277"/>
      <c r="P43" s="277"/>
      <c r="Q43" s="7"/>
      <c r="R43" s="4"/>
      <c r="S43" s="1"/>
      <c r="T43" s="1"/>
      <c r="U43" s="1"/>
      <c r="V43" s="1"/>
      <c r="W43" s="1"/>
      <c r="X43" s="1"/>
      <c r="Y43" s="1"/>
      <c r="Z43" s="1"/>
      <c r="AA43" s="1"/>
      <c r="AB43" s="1"/>
      <c r="AC43" s="1"/>
      <c r="AD43" s="1"/>
      <c r="AE43" s="1"/>
      <c r="AF43" s="1"/>
      <c r="AG43" s="1"/>
      <c r="AH43" s="1"/>
    </row>
    <row r="44" spans="1:34" ht="5" customHeight="1" x14ac:dyDescent="0.35">
      <c r="A44" s="3"/>
      <c r="B44" s="146"/>
      <c r="C44" s="145"/>
      <c r="D44" s="147"/>
      <c r="E44" s="147"/>
      <c r="F44" s="148"/>
      <c r="G44" s="144"/>
      <c r="H44" s="144"/>
      <c r="I44" s="144"/>
      <c r="J44" s="144"/>
      <c r="K44" s="147"/>
      <c r="L44" s="156"/>
      <c r="M44" s="156"/>
      <c r="N44" s="156"/>
      <c r="O44" s="156"/>
      <c r="P44" s="156"/>
      <c r="Q44" s="7"/>
      <c r="R44" s="4"/>
      <c r="S44" s="1"/>
      <c r="T44" s="1"/>
      <c r="U44" s="1"/>
      <c r="V44" s="1"/>
      <c r="W44" s="1"/>
      <c r="X44" s="1"/>
      <c r="Y44" s="1"/>
      <c r="Z44" s="1"/>
      <c r="AA44" s="1"/>
      <c r="AB44" s="1"/>
      <c r="AC44" s="1"/>
      <c r="AD44" s="1"/>
      <c r="AE44" s="1"/>
      <c r="AF44" s="1"/>
      <c r="AG44" s="1"/>
      <c r="AH44" s="1"/>
    </row>
    <row r="45" spans="1:34" x14ac:dyDescent="0.35">
      <c r="A45" s="3"/>
      <c r="B45" s="5"/>
      <c r="C45" s="268" t="str">
        <f>IF(C16="Vælg",'Drop down'!$P$8,C16)</f>
        <v>Box</v>
      </c>
      <c r="D45" s="141" t="s">
        <v>5079</v>
      </c>
      <c r="E45" s="141" t="s">
        <v>1008</v>
      </c>
      <c r="F45" s="141" t="s">
        <v>1007</v>
      </c>
      <c r="G45" s="278">
        <v>40</v>
      </c>
      <c r="H45" s="279"/>
      <c r="I45" s="279"/>
      <c r="J45" s="280"/>
      <c r="K45" s="141" t="s">
        <v>1007</v>
      </c>
      <c r="L45" s="65"/>
      <c r="M45" s="65"/>
      <c r="N45" s="65"/>
      <c r="O45" s="65"/>
      <c r="P45" s="65"/>
      <c r="Q45" s="7"/>
      <c r="R45" s="4"/>
      <c r="S45" s="1"/>
      <c r="T45" s="1"/>
      <c r="U45" s="1"/>
      <c r="V45" s="1"/>
      <c r="W45" s="1"/>
      <c r="X45" s="1"/>
      <c r="Y45" s="1"/>
      <c r="Z45" s="1"/>
      <c r="AA45" s="1"/>
      <c r="AB45" s="1"/>
      <c r="AC45" s="1"/>
      <c r="AD45" s="1"/>
      <c r="AE45" s="1"/>
      <c r="AF45" s="1"/>
      <c r="AG45" s="1"/>
      <c r="AH45" s="1"/>
    </row>
    <row r="46" spans="1:34" x14ac:dyDescent="0.35">
      <c r="A46" s="3"/>
      <c r="B46" s="5"/>
      <c r="C46" s="269"/>
      <c r="D46" s="141" t="s">
        <v>5079</v>
      </c>
      <c r="E46" s="141" t="s">
        <v>1009</v>
      </c>
      <c r="F46" s="141" t="s">
        <v>1007</v>
      </c>
      <c r="G46" s="278">
        <v>50</v>
      </c>
      <c r="H46" s="279"/>
      <c r="I46" s="279"/>
      <c r="J46" s="280"/>
      <c r="K46" s="141" t="s">
        <v>1007</v>
      </c>
      <c r="L46" s="65"/>
      <c r="M46" s="65"/>
      <c r="N46" s="65"/>
      <c r="O46" s="65"/>
      <c r="P46" s="65"/>
      <c r="Q46" s="7"/>
      <c r="R46" s="4"/>
      <c r="S46" s="1"/>
      <c r="T46" s="1"/>
      <c r="U46" s="1"/>
      <c r="V46" s="1"/>
      <c r="W46" s="1"/>
      <c r="X46" s="1"/>
      <c r="Y46" s="1"/>
      <c r="Z46" s="1"/>
      <c r="AA46" s="1"/>
      <c r="AB46" s="1"/>
      <c r="AC46" s="1"/>
      <c r="AD46" s="1"/>
      <c r="AE46" s="1"/>
      <c r="AF46" s="1"/>
      <c r="AG46" s="1"/>
      <c r="AH46" s="1"/>
    </row>
    <row r="47" spans="1:34" x14ac:dyDescent="0.35">
      <c r="A47" s="3"/>
      <c r="B47" s="5"/>
      <c r="C47" s="269"/>
      <c r="D47" s="141" t="s">
        <v>2035</v>
      </c>
      <c r="E47" s="141" t="s">
        <v>1009</v>
      </c>
      <c r="F47" s="141" t="s">
        <v>1007</v>
      </c>
      <c r="G47" s="278">
        <v>10</v>
      </c>
      <c r="H47" s="279"/>
      <c r="I47" s="279"/>
      <c r="J47" s="280"/>
      <c r="K47" s="141" t="s">
        <v>1007</v>
      </c>
      <c r="L47" s="65"/>
      <c r="M47" s="65"/>
      <c r="N47" s="65"/>
      <c r="O47" s="65"/>
      <c r="P47" s="65"/>
      <c r="Q47" s="7"/>
      <c r="R47" s="4"/>
      <c r="S47" s="1"/>
      <c r="T47" s="1"/>
      <c r="U47" s="1"/>
      <c r="V47" s="1"/>
      <c r="W47" s="1"/>
      <c r="X47" s="1"/>
      <c r="Y47" s="1"/>
      <c r="Z47" s="1"/>
      <c r="AA47" s="1"/>
      <c r="AB47" s="1"/>
      <c r="AC47" s="1"/>
      <c r="AD47" s="1"/>
      <c r="AE47" s="1"/>
      <c r="AF47" s="1"/>
      <c r="AG47" s="1"/>
      <c r="AH47" s="1"/>
    </row>
    <row r="48" spans="1:34" x14ac:dyDescent="0.35">
      <c r="A48" s="3"/>
      <c r="B48" s="5"/>
      <c r="C48" s="269"/>
      <c r="D48" s="141" t="s">
        <v>1007</v>
      </c>
      <c r="E48" s="141" t="s">
        <v>1007</v>
      </c>
      <c r="F48" s="141" t="s">
        <v>1007</v>
      </c>
      <c r="G48" s="278"/>
      <c r="H48" s="279"/>
      <c r="I48" s="279"/>
      <c r="J48" s="280"/>
      <c r="K48" s="141" t="s">
        <v>1007</v>
      </c>
      <c r="L48" s="65"/>
      <c r="M48" s="65"/>
      <c r="N48" s="65"/>
      <c r="O48" s="65"/>
      <c r="P48" s="65"/>
      <c r="Q48" s="7"/>
      <c r="R48" s="4"/>
      <c r="S48" s="1"/>
      <c r="T48" s="1"/>
      <c r="U48" s="1"/>
      <c r="V48" s="1"/>
      <c r="W48" s="1"/>
      <c r="X48" s="1"/>
      <c r="Y48" s="1"/>
      <c r="Z48" s="1"/>
      <c r="AA48" s="1"/>
      <c r="AB48" s="1"/>
      <c r="AC48" s="1"/>
      <c r="AD48" s="1"/>
      <c r="AE48" s="1"/>
      <c r="AF48" s="1"/>
      <c r="AG48" s="1"/>
      <c r="AH48" s="1"/>
    </row>
    <row r="49" spans="1:34" x14ac:dyDescent="0.35">
      <c r="A49" s="3"/>
      <c r="B49" s="5"/>
      <c r="C49" s="269"/>
      <c r="D49" s="141" t="s">
        <v>1007</v>
      </c>
      <c r="E49" s="141" t="s">
        <v>1007</v>
      </c>
      <c r="F49" s="141" t="s">
        <v>1007</v>
      </c>
      <c r="G49" s="278"/>
      <c r="H49" s="279"/>
      <c r="I49" s="279"/>
      <c r="J49" s="280"/>
      <c r="K49" s="141" t="s">
        <v>1007</v>
      </c>
      <c r="L49" s="65"/>
      <c r="M49" s="65"/>
      <c r="N49" s="65"/>
      <c r="O49" s="65"/>
      <c r="P49" s="65"/>
      <c r="Q49" s="7"/>
      <c r="R49" s="4"/>
      <c r="S49" s="1"/>
      <c r="T49" s="1"/>
      <c r="U49" s="1"/>
      <c r="V49" s="1"/>
      <c r="W49" s="1"/>
      <c r="X49" s="1"/>
      <c r="Y49" s="1"/>
      <c r="Z49" s="1"/>
      <c r="AA49" s="1"/>
      <c r="AB49" s="1"/>
      <c r="AC49" s="1"/>
      <c r="AD49" s="1"/>
      <c r="AE49" s="1"/>
      <c r="AF49" s="1"/>
      <c r="AG49" s="1"/>
      <c r="AH49" s="1"/>
    </row>
    <row r="50" spans="1:34" x14ac:dyDescent="0.35">
      <c r="A50" s="3"/>
      <c r="B50" s="5"/>
      <c r="C50" s="269"/>
      <c r="D50" s="141" t="s">
        <v>1007</v>
      </c>
      <c r="E50" s="141" t="s">
        <v>1007</v>
      </c>
      <c r="F50" s="141" t="s">
        <v>1007</v>
      </c>
      <c r="G50" s="278"/>
      <c r="H50" s="279"/>
      <c r="I50" s="279"/>
      <c r="J50" s="280"/>
      <c r="K50" s="141" t="s">
        <v>1007</v>
      </c>
      <c r="L50" s="65"/>
      <c r="M50" s="65"/>
      <c r="N50" s="65"/>
      <c r="O50" s="65"/>
      <c r="P50" s="65"/>
      <c r="Q50" s="7"/>
      <c r="R50" s="4"/>
      <c r="S50" s="1"/>
      <c r="T50" s="1"/>
      <c r="U50" s="1"/>
      <c r="V50" s="1"/>
      <c r="W50" s="1"/>
      <c r="X50" s="1"/>
      <c r="Y50" s="1"/>
      <c r="Z50" s="1"/>
      <c r="AA50" s="1"/>
      <c r="AB50" s="1"/>
      <c r="AC50" s="1"/>
      <c r="AD50" s="1"/>
      <c r="AE50" s="1"/>
      <c r="AF50" s="1"/>
      <c r="AG50" s="1"/>
      <c r="AH50" s="1"/>
    </row>
    <row r="51" spans="1:34" x14ac:dyDescent="0.35">
      <c r="A51" s="3"/>
      <c r="B51" s="5"/>
      <c r="C51" s="269"/>
      <c r="D51" s="141" t="s">
        <v>1007</v>
      </c>
      <c r="E51" s="141" t="s">
        <v>1007</v>
      </c>
      <c r="F51" s="141" t="s">
        <v>1007</v>
      </c>
      <c r="G51" s="278"/>
      <c r="H51" s="279"/>
      <c r="I51" s="279"/>
      <c r="J51" s="280"/>
      <c r="K51" s="141" t="s">
        <v>1007</v>
      </c>
      <c r="L51" s="65"/>
      <c r="M51" s="65"/>
      <c r="N51" s="65"/>
      <c r="O51" s="65"/>
      <c r="P51" s="65"/>
      <c r="Q51" s="7"/>
      <c r="R51" s="4"/>
      <c r="S51" s="1"/>
      <c r="T51" s="1"/>
      <c r="U51" s="1"/>
      <c r="V51" s="1"/>
      <c r="W51" s="1"/>
      <c r="X51" s="1"/>
      <c r="Y51" s="1"/>
      <c r="Z51" s="1"/>
      <c r="AA51" s="1"/>
      <c r="AB51" s="1"/>
      <c r="AC51" s="1"/>
      <c r="AD51" s="1"/>
      <c r="AE51" s="1"/>
      <c r="AF51" s="1"/>
      <c r="AG51" s="1"/>
      <c r="AH51" s="1"/>
    </row>
    <row r="52" spans="1:34" x14ac:dyDescent="0.35">
      <c r="A52" s="3"/>
      <c r="B52" s="5"/>
      <c r="C52" s="269"/>
      <c r="D52" s="141" t="s">
        <v>1007</v>
      </c>
      <c r="E52" s="141" t="s">
        <v>1007</v>
      </c>
      <c r="F52" s="141" t="s">
        <v>1007</v>
      </c>
      <c r="G52" s="278"/>
      <c r="H52" s="279"/>
      <c r="I52" s="279"/>
      <c r="J52" s="280"/>
      <c r="K52" s="141" t="s">
        <v>1007</v>
      </c>
      <c r="L52" s="65"/>
      <c r="M52" s="65"/>
      <c r="N52" s="65"/>
      <c r="O52" s="65"/>
      <c r="P52" s="65"/>
      <c r="Q52" s="7"/>
      <c r="R52" s="4"/>
      <c r="S52" s="1"/>
      <c r="T52" s="1"/>
      <c r="U52" s="1"/>
      <c r="V52" s="1"/>
      <c r="W52" s="1"/>
      <c r="X52" s="1"/>
      <c r="Y52" s="1"/>
      <c r="Z52" s="1"/>
      <c r="AA52" s="1"/>
      <c r="AB52" s="1"/>
      <c r="AC52" s="1"/>
      <c r="AD52" s="1"/>
      <c r="AE52" s="1"/>
      <c r="AF52" s="1"/>
      <c r="AG52" s="1"/>
      <c r="AH52" s="1"/>
    </row>
    <row r="53" spans="1:34" x14ac:dyDescent="0.35">
      <c r="A53" s="3"/>
      <c r="B53" s="5"/>
      <c r="C53" s="269"/>
      <c r="D53" s="141" t="s">
        <v>1007</v>
      </c>
      <c r="E53" s="141" t="s">
        <v>1007</v>
      </c>
      <c r="F53" s="141" t="s">
        <v>1007</v>
      </c>
      <c r="G53" s="278"/>
      <c r="H53" s="279"/>
      <c r="I53" s="279"/>
      <c r="J53" s="280"/>
      <c r="K53" s="141" t="s">
        <v>1007</v>
      </c>
      <c r="L53" s="65"/>
      <c r="M53" s="65"/>
      <c r="N53" s="65"/>
      <c r="O53" s="65"/>
      <c r="P53" s="65"/>
      <c r="Q53" s="7"/>
      <c r="R53" s="4"/>
      <c r="S53" s="1"/>
      <c r="T53" s="1"/>
      <c r="U53" s="1"/>
      <c r="V53" s="1"/>
      <c r="W53" s="1"/>
      <c r="X53" s="1"/>
      <c r="Y53" s="1"/>
      <c r="Z53" s="1"/>
      <c r="AA53" s="1"/>
      <c r="AB53" s="1"/>
      <c r="AC53" s="1"/>
      <c r="AD53" s="1"/>
      <c r="AE53" s="1"/>
      <c r="AF53" s="1"/>
      <c r="AG53" s="1"/>
      <c r="AH53" s="1"/>
    </row>
    <row r="54" spans="1:34" x14ac:dyDescent="0.35">
      <c r="A54" s="3"/>
      <c r="B54" s="5"/>
      <c r="C54" s="270"/>
      <c r="D54" s="141" t="s">
        <v>1007</v>
      </c>
      <c r="E54" s="141" t="s">
        <v>1007</v>
      </c>
      <c r="F54" s="141" t="s">
        <v>1007</v>
      </c>
      <c r="G54" s="278"/>
      <c r="H54" s="279"/>
      <c r="I54" s="279"/>
      <c r="J54" s="280"/>
      <c r="K54" s="141" t="s">
        <v>1007</v>
      </c>
      <c r="L54" s="65"/>
      <c r="M54" s="65"/>
      <c r="N54" s="65"/>
      <c r="O54" s="65"/>
      <c r="P54" s="65"/>
      <c r="Q54" s="7"/>
      <c r="R54" s="4"/>
      <c r="S54" s="1"/>
      <c r="T54" s="1"/>
      <c r="U54" s="1"/>
      <c r="V54" s="1"/>
      <c r="W54" s="1"/>
      <c r="X54" s="1"/>
      <c r="Y54" s="1"/>
      <c r="Z54" s="1"/>
      <c r="AA54" s="1"/>
      <c r="AB54" s="1"/>
      <c r="AC54" s="1"/>
      <c r="AD54" s="1"/>
      <c r="AE54" s="1"/>
      <c r="AF54" s="1"/>
      <c r="AG54" s="1"/>
      <c r="AH54" s="1"/>
    </row>
    <row r="55" spans="1:34" x14ac:dyDescent="0.35">
      <c r="A55" s="3"/>
      <c r="B55" s="5"/>
      <c r="C55" s="47"/>
      <c r="D55" s="47"/>
      <c r="F55" s="59" t="s">
        <v>1261</v>
      </c>
      <c r="G55" s="289">
        <f>SUM(G45:J54)</f>
        <v>100</v>
      </c>
      <c r="H55" s="289"/>
      <c r="I55" s="289"/>
      <c r="J55" s="289"/>
      <c r="K55" s="47"/>
      <c r="L55" s="47"/>
      <c r="M55" s="47"/>
      <c r="N55" s="47"/>
      <c r="O55" s="47"/>
      <c r="P55" s="47"/>
      <c r="Q55" s="7"/>
      <c r="R55" s="4"/>
      <c r="S55" s="1"/>
      <c r="T55" s="1"/>
      <c r="U55" s="1"/>
      <c r="V55" s="1"/>
      <c r="W55" s="1"/>
      <c r="X55" s="1"/>
      <c r="Y55" s="1"/>
      <c r="Z55" s="1"/>
      <c r="AA55" s="1"/>
      <c r="AB55" s="1"/>
      <c r="AC55" s="1"/>
      <c r="AD55" s="1"/>
      <c r="AE55" s="1"/>
      <c r="AF55" s="1"/>
      <c r="AG55" s="1"/>
      <c r="AH55" s="1"/>
    </row>
    <row r="56" spans="1:34" x14ac:dyDescent="0.35">
      <c r="A56" s="3"/>
      <c r="B56" s="5"/>
      <c r="C56" s="47"/>
      <c r="D56" s="47"/>
      <c r="E56" s="47"/>
      <c r="F56" s="47"/>
      <c r="G56" s="47"/>
      <c r="H56" s="47"/>
      <c r="I56" s="47"/>
      <c r="J56" s="47"/>
      <c r="K56" s="47"/>
      <c r="L56" s="47"/>
      <c r="M56" s="47"/>
      <c r="N56" s="47"/>
      <c r="O56" s="47"/>
      <c r="P56" s="47"/>
      <c r="Q56" s="7"/>
      <c r="R56" s="4"/>
      <c r="S56" s="1"/>
      <c r="T56" s="1"/>
      <c r="U56" s="1"/>
      <c r="V56" s="1"/>
      <c r="W56" s="1"/>
      <c r="X56" s="1"/>
      <c r="Y56" s="1"/>
      <c r="Z56" s="1"/>
      <c r="AA56" s="1"/>
      <c r="AB56" s="1"/>
      <c r="AC56" s="1"/>
      <c r="AD56" s="1"/>
      <c r="AE56" s="1"/>
      <c r="AF56" s="1"/>
      <c r="AG56" s="1"/>
      <c r="AH56" s="1"/>
    </row>
    <row r="57" spans="1:34" x14ac:dyDescent="0.35">
      <c r="A57" s="3"/>
      <c r="B57" s="5"/>
      <c r="C57" s="268" t="str">
        <f>IF(C17="Vælg",'Drop down'!$P$8,C17)</f>
        <v>Select</v>
      </c>
      <c r="D57" s="141" t="s">
        <v>1007</v>
      </c>
      <c r="E57" s="141" t="s">
        <v>1007</v>
      </c>
      <c r="F57" s="141" t="s">
        <v>1007</v>
      </c>
      <c r="G57" s="278"/>
      <c r="H57" s="279"/>
      <c r="I57" s="279"/>
      <c r="J57" s="280"/>
      <c r="K57" s="141" t="s">
        <v>1007</v>
      </c>
      <c r="L57" s="65"/>
      <c r="M57" s="65"/>
      <c r="N57" s="65"/>
      <c r="O57" s="65"/>
      <c r="P57" s="65"/>
      <c r="Q57" s="7"/>
      <c r="R57" s="4"/>
      <c r="S57" s="1"/>
      <c r="T57" s="1"/>
      <c r="U57" s="1"/>
      <c r="V57" s="1"/>
      <c r="W57" s="1"/>
      <c r="X57" s="1"/>
      <c r="Y57" s="1"/>
      <c r="Z57" s="1"/>
      <c r="AA57" s="1"/>
      <c r="AB57" s="1"/>
      <c r="AC57" s="1"/>
      <c r="AD57" s="1"/>
      <c r="AE57" s="1"/>
      <c r="AF57" s="1"/>
      <c r="AG57" s="1"/>
      <c r="AH57" s="1"/>
    </row>
    <row r="58" spans="1:34" x14ac:dyDescent="0.35">
      <c r="A58" s="3"/>
      <c r="B58" s="5"/>
      <c r="C58" s="269"/>
      <c r="D58" s="141" t="s">
        <v>1007</v>
      </c>
      <c r="E58" s="141" t="s">
        <v>1007</v>
      </c>
      <c r="F58" s="141" t="s">
        <v>1007</v>
      </c>
      <c r="G58" s="278"/>
      <c r="H58" s="279"/>
      <c r="I58" s="279"/>
      <c r="J58" s="280"/>
      <c r="K58" s="141" t="s">
        <v>1007</v>
      </c>
      <c r="L58" s="65"/>
      <c r="M58" s="65"/>
      <c r="N58" s="65"/>
      <c r="O58" s="65"/>
      <c r="P58" s="65"/>
      <c r="Q58" s="7"/>
      <c r="R58" s="4"/>
      <c r="S58" s="1"/>
      <c r="T58" s="1"/>
      <c r="U58" s="1"/>
      <c r="V58" s="1"/>
      <c r="W58" s="1"/>
      <c r="X58" s="1"/>
      <c r="Y58" s="1"/>
      <c r="Z58" s="1"/>
      <c r="AA58" s="1"/>
      <c r="AB58" s="1"/>
      <c r="AC58" s="1"/>
      <c r="AD58" s="1"/>
      <c r="AE58" s="1"/>
      <c r="AF58" s="1"/>
      <c r="AG58" s="1"/>
      <c r="AH58" s="1"/>
    </row>
    <row r="59" spans="1:34" x14ac:dyDescent="0.35">
      <c r="A59" s="3"/>
      <c r="B59" s="5"/>
      <c r="C59" s="269"/>
      <c r="D59" s="141" t="s">
        <v>1007</v>
      </c>
      <c r="E59" s="141" t="s">
        <v>1007</v>
      </c>
      <c r="F59" s="141" t="s">
        <v>1007</v>
      </c>
      <c r="G59" s="278"/>
      <c r="H59" s="279"/>
      <c r="I59" s="279"/>
      <c r="J59" s="280"/>
      <c r="K59" s="141" t="s">
        <v>1007</v>
      </c>
      <c r="L59" s="65"/>
      <c r="M59" s="65"/>
      <c r="N59" s="65"/>
      <c r="O59" s="65"/>
      <c r="P59" s="65"/>
      <c r="Q59" s="7"/>
      <c r="R59" s="4"/>
      <c r="S59" s="1"/>
      <c r="T59" s="1"/>
      <c r="U59" s="1"/>
      <c r="V59" s="1"/>
      <c r="W59" s="1"/>
      <c r="X59" s="1"/>
      <c r="Y59" s="1"/>
      <c r="Z59" s="1"/>
      <c r="AA59" s="1"/>
      <c r="AB59" s="1"/>
      <c r="AC59" s="1"/>
      <c r="AD59" s="1"/>
      <c r="AE59" s="1"/>
      <c r="AF59" s="1"/>
      <c r="AG59" s="1"/>
      <c r="AH59" s="1"/>
    </row>
    <row r="60" spans="1:34" x14ac:dyDescent="0.35">
      <c r="A60" s="3"/>
      <c r="B60" s="5"/>
      <c r="C60" s="269"/>
      <c r="D60" s="141" t="s">
        <v>1007</v>
      </c>
      <c r="E60" s="141" t="s">
        <v>1007</v>
      </c>
      <c r="F60" s="141" t="s">
        <v>1007</v>
      </c>
      <c r="G60" s="278"/>
      <c r="H60" s="279"/>
      <c r="I60" s="279"/>
      <c r="J60" s="280"/>
      <c r="K60" s="141" t="s">
        <v>1007</v>
      </c>
      <c r="L60" s="65"/>
      <c r="M60" s="65"/>
      <c r="N60" s="65"/>
      <c r="O60" s="65"/>
      <c r="P60" s="65"/>
      <c r="Q60" s="7"/>
      <c r="R60" s="4"/>
      <c r="S60" s="1"/>
      <c r="T60" s="1"/>
      <c r="U60" s="1"/>
      <c r="V60" s="1"/>
      <c r="W60" s="1"/>
      <c r="X60" s="1"/>
      <c r="Y60" s="1"/>
      <c r="Z60" s="1"/>
      <c r="AA60" s="1"/>
      <c r="AB60" s="1"/>
      <c r="AC60" s="1"/>
      <c r="AD60" s="1"/>
      <c r="AE60" s="1"/>
      <c r="AF60" s="1"/>
      <c r="AG60" s="1"/>
      <c r="AH60" s="1"/>
    </row>
    <row r="61" spans="1:34" x14ac:dyDescent="0.35">
      <c r="A61" s="3"/>
      <c r="B61" s="5"/>
      <c r="C61" s="269"/>
      <c r="D61" s="141" t="s">
        <v>1007</v>
      </c>
      <c r="E61" s="141" t="s">
        <v>1007</v>
      </c>
      <c r="F61" s="141" t="s">
        <v>1007</v>
      </c>
      <c r="G61" s="278"/>
      <c r="H61" s="279"/>
      <c r="I61" s="279"/>
      <c r="J61" s="280"/>
      <c r="K61" s="141" t="s">
        <v>1007</v>
      </c>
      <c r="L61" s="65"/>
      <c r="M61" s="65"/>
      <c r="N61" s="65"/>
      <c r="O61" s="65"/>
      <c r="P61" s="65"/>
      <c r="Q61" s="7"/>
      <c r="R61" s="4"/>
      <c r="S61" s="1"/>
      <c r="T61" s="1"/>
      <c r="U61" s="1"/>
      <c r="V61" s="1"/>
      <c r="W61" s="1"/>
      <c r="X61" s="1"/>
      <c r="Y61" s="1"/>
      <c r="Z61" s="1"/>
      <c r="AA61" s="1"/>
      <c r="AB61" s="1"/>
      <c r="AC61" s="1"/>
      <c r="AD61" s="1"/>
      <c r="AE61" s="1"/>
      <c r="AF61" s="1"/>
      <c r="AG61" s="1"/>
      <c r="AH61" s="1"/>
    </row>
    <row r="62" spans="1:34" x14ac:dyDescent="0.35">
      <c r="A62" s="3"/>
      <c r="B62" s="5"/>
      <c r="C62" s="269"/>
      <c r="D62" s="141" t="s">
        <v>1007</v>
      </c>
      <c r="E62" s="141" t="s">
        <v>1007</v>
      </c>
      <c r="F62" s="141" t="s">
        <v>1007</v>
      </c>
      <c r="G62" s="278"/>
      <c r="H62" s="279"/>
      <c r="I62" s="279"/>
      <c r="J62" s="280"/>
      <c r="K62" s="141" t="s">
        <v>1007</v>
      </c>
      <c r="L62" s="65"/>
      <c r="M62" s="65"/>
      <c r="N62" s="65"/>
      <c r="O62" s="65"/>
      <c r="P62" s="65"/>
      <c r="Q62" s="7"/>
      <c r="R62" s="4"/>
      <c r="S62" s="1"/>
      <c r="T62" s="1"/>
      <c r="U62" s="1"/>
      <c r="V62" s="1"/>
      <c r="W62" s="1"/>
      <c r="X62" s="1"/>
      <c r="Y62" s="1"/>
      <c r="Z62" s="1"/>
      <c r="AA62" s="1"/>
      <c r="AB62" s="1"/>
      <c r="AC62" s="1"/>
      <c r="AD62" s="1"/>
      <c r="AE62" s="1"/>
      <c r="AF62" s="1"/>
      <c r="AG62" s="1"/>
      <c r="AH62" s="1"/>
    </row>
    <row r="63" spans="1:34" x14ac:dyDescent="0.35">
      <c r="A63" s="3"/>
      <c r="B63" s="5"/>
      <c r="C63" s="269"/>
      <c r="D63" s="141" t="s">
        <v>1007</v>
      </c>
      <c r="E63" s="141" t="s">
        <v>1007</v>
      </c>
      <c r="F63" s="141" t="s">
        <v>1007</v>
      </c>
      <c r="G63" s="278"/>
      <c r="H63" s="279"/>
      <c r="I63" s="279"/>
      <c r="J63" s="280"/>
      <c r="K63" s="141" t="s">
        <v>1007</v>
      </c>
      <c r="L63" s="65"/>
      <c r="M63" s="65"/>
      <c r="N63" s="65"/>
      <c r="O63" s="65"/>
      <c r="P63" s="65"/>
      <c r="Q63" s="7"/>
      <c r="R63" s="4"/>
      <c r="S63" s="1"/>
      <c r="T63" s="1"/>
      <c r="U63" s="1"/>
      <c r="V63" s="1"/>
      <c r="W63" s="1"/>
      <c r="X63" s="1"/>
      <c r="Y63" s="1"/>
      <c r="Z63" s="1"/>
      <c r="AA63" s="1"/>
      <c r="AB63" s="1"/>
      <c r="AC63" s="1"/>
      <c r="AD63" s="1"/>
      <c r="AE63" s="1"/>
      <c r="AF63" s="1"/>
      <c r="AG63" s="1"/>
      <c r="AH63" s="1"/>
    </row>
    <row r="64" spans="1:34" x14ac:dyDescent="0.35">
      <c r="A64" s="3"/>
      <c r="B64" s="5"/>
      <c r="C64" s="269"/>
      <c r="D64" s="141" t="s">
        <v>1007</v>
      </c>
      <c r="E64" s="141" t="s">
        <v>1007</v>
      </c>
      <c r="F64" s="141" t="s">
        <v>1007</v>
      </c>
      <c r="G64" s="278"/>
      <c r="H64" s="279"/>
      <c r="I64" s="279"/>
      <c r="J64" s="280"/>
      <c r="K64" s="141" t="s">
        <v>1007</v>
      </c>
      <c r="L64" s="65"/>
      <c r="M64" s="65"/>
      <c r="N64" s="65"/>
      <c r="O64" s="65"/>
      <c r="P64" s="65"/>
      <c r="Q64" s="7"/>
      <c r="R64" s="4"/>
      <c r="S64" s="1"/>
      <c r="T64" s="1"/>
      <c r="U64" s="1"/>
      <c r="V64" s="1"/>
      <c r="W64" s="1"/>
      <c r="X64" s="1"/>
      <c r="Y64" s="1"/>
      <c r="Z64" s="1"/>
      <c r="AA64" s="1"/>
      <c r="AB64" s="1"/>
      <c r="AC64" s="1"/>
      <c r="AD64" s="1"/>
      <c r="AE64" s="1"/>
      <c r="AF64" s="1"/>
      <c r="AG64" s="1"/>
      <c r="AH64" s="1"/>
    </row>
    <row r="65" spans="1:34" x14ac:dyDescent="0.35">
      <c r="A65" s="3"/>
      <c r="B65" s="5"/>
      <c r="C65" s="269"/>
      <c r="D65" s="141" t="s">
        <v>1007</v>
      </c>
      <c r="E65" s="141" t="s">
        <v>1007</v>
      </c>
      <c r="F65" s="141" t="s">
        <v>1007</v>
      </c>
      <c r="G65" s="278"/>
      <c r="H65" s="279"/>
      <c r="I65" s="279"/>
      <c r="J65" s="280"/>
      <c r="K65" s="141" t="s">
        <v>1007</v>
      </c>
      <c r="L65" s="65"/>
      <c r="M65" s="65"/>
      <c r="N65" s="65"/>
      <c r="O65" s="65"/>
      <c r="P65" s="65"/>
      <c r="Q65" s="7"/>
      <c r="R65" s="4"/>
      <c r="S65" s="1"/>
      <c r="T65" s="1"/>
      <c r="U65" s="1"/>
      <c r="V65" s="1"/>
      <c r="W65" s="1"/>
      <c r="X65" s="1"/>
      <c r="Y65" s="1"/>
      <c r="Z65" s="1"/>
      <c r="AA65" s="1"/>
      <c r="AB65" s="1"/>
      <c r="AC65" s="1"/>
      <c r="AD65" s="1"/>
      <c r="AE65" s="1"/>
      <c r="AF65" s="1"/>
      <c r="AG65" s="1"/>
      <c r="AH65" s="1"/>
    </row>
    <row r="66" spans="1:34" x14ac:dyDescent="0.35">
      <c r="A66" s="3"/>
      <c r="B66" s="5"/>
      <c r="C66" s="270"/>
      <c r="D66" s="141" t="s">
        <v>1007</v>
      </c>
      <c r="E66" s="141" t="s">
        <v>1007</v>
      </c>
      <c r="F66" s="141" t="s">
        <v>1007</v>
      </c>
      <c r="G66" s="278"/>
      <c r="H66" s="279"/>
      <c r="I66" s="279"/>
      <c r="J66" s="280"/>
      <c r="K66" s="141" t="s">
        <v>1007</v>
      </c>
      <c r="L66" s="65"/>
      <c r="M66" s="65"/>
      <c r="N66" s="65"/>
      <c r="O66" s="65"/>
      <c r="P66" s="65"/>
      <c r="Q66" s="7"/>
      <c r="R66" s="4"/>
      <c r="S66" s="1"/>
      <c r="T66" s="1"/>
      <c r="U66" s="1"/>
      <c r="V66" s="1"/>
      <c r="W66" s="1"/>
      <c r="X66" s="1"/>
      <c r="Y66" s="1"/>
      <c r="Z66" s="1"/>
      <c r="AA66" s="1"/>
      <c r="AB66" s="1"/>
      <c r="AC66" s="1"/>
      <c r="AD66" s="1"/>
      <c r="AE66" s="1"/>
      <c r="AF66" s="1"/>
      <c r="AG66" s="1"/>
      <c r="AH66" s="1"/>
    </row>
    <row r="67" spans="1:34" x14ac:dyDescent="0.35">
      <c r="A67" s="3"/>
      <c r="B67" s="5"/>
      <c r="C67" s="47"/>
      <c r="D67" s="47"/>
      <c r="F67" s="59" t="s">
        <v>1261</v>
      </c>
      <c r="G67" s="289">
        <f>SUM(G57:J66)</f>
        <v>0</v>
      </c>
      <c r="H67" s="289"/>
      <c r="I67" s="289"/>
      <c r="J67" s="289"/>
      <c r="K67" s="47"/>
      <c r="L67" s="47"/>
      <c r="M67" s="47"/>
      <c r="N67" s="47"/>
      <c r="O67" s="47"/>
      <c r="P67" s="47"/>
      <c r="Q67" s="7"/>
      <c r="R67" s="4"/>
      <c r="S67" s="1"/>
      <c r="T67" s="1"/>
      <c r="U67" s="1"/>
      <c r="V67" s="1"/>
      <c r="W67" s="1"/>
      <c r="X67" s="1"/>
      <c r="Y67" s="1"/>
      <c r="Z67" s="1"/>
      <c r="AA67" s="1"/>
      <c r="AB67" s="1"/>
      <c r="AC67" s="1"/>
      <c r="AD67" s="1"/>
      <c r="AE67" s="1"/>
      <c r="AF67" s="1"/>
      <c r="AG67" s="1"/>
      <c r="AH67" s="1"/>
    </row>
    <row r="68" spans="1:34" x14ac:dyDescent="0.35">
      <c r="A68" s="3"/>
      <c r="B68" s="5"/>
      <c r="C68" s="47"/>
      <c r="D68" s="47"/>
      <c r="E68" s="47"/>
      <c r="F68" s="47"/>
      <c r="G68" s="47"/>
      <c r="H68" s="47"/>
      <c r="I68" s="47"/>
      <c r="J68" s="47"/>
      <c r="K68" s="47"/>
      <c r="L68" s="47"/>
      <c r="M68" s="47"/>
      <c r="N68" s="47"/>
      <c r="O68" s="47"/>
      <c r="P68" s="47"/>
      <c r="Q68" s="7"/>
      <c r="R68" s="4"/>
      <c r="S68" s="1"/>
      <c r="T68" s="1"/>
      <c r="U68" s="1"/>
      <c r="V68" s="1"/>
      <c r="W68" s="1"/>
      <c r="X68" s="1"/>
      <c r="Y68" s="1"/>
      <c r="Z68" s="1"/>
      <c r="AA68" s="1"/>
      <c r="AB68" s="1"/>
      <c r="AC68" s="1"/>
      <c r="AD68" s="1"/>
      <c r="AE68" s="1"/>
      <c r="AF68" s="1"/>
      <c r="AG68" s="1"/>
      <c r="AH68" s="1"/>
    </row>
    <row r="69" spans="1:34" x14ac:dyDescent="0.35">
      <c r="A69" s="3"/>
      <c r="B69" s="5"/>
      <c r="C69" s="268" t="str">
        <f>IF(C18="Vælg",'Drop down'!$P$8,C18)</f>
        <v>Select</v>
      </c>
      <c r="D69" s="141" t="s">
        <v>1007</v>
      </c>
      <c r="E69" s="141" t="s">
        <v>1007</v>
      </c>
      <c r="F69" s="141" t="s">
        <v>1007</v>
      </c>
      <c r="G69" s="278"/>
      <c r="H69" s="279"/>
      <c r="I69" s="279"/>
      <c r="J69" s="280"/>
      <c r="K69" s="141" t="s">
        <v>1007</v>
      </c>
      <c r="L69" s="65"/>
      <c r="M69" s="65"/>
      <c r="N69" s="65"/>
      <c r="O69" s="65"/>
      <c r="P69" s="65"/>
      <c r="Q69" s="7"/>
      <c r="R69" s="4"/>
      <c r="S69" s="1"/>
      <c r="T69" s="1"/>
      <c r="U69" s="1"/>
      <c r="V69" s="1"/>
      <c r="W69" s="1"/>
      <c r="X69" s="1"/>
      <c r="Y69" s="1"/>
      <c r="Z69" s="1"/>
      <c r="AA69" s="1"/>
      <c r="AB69" s="1"/>
      <c r="AC69" s="1"/>
      <c r="AD69" s="1"/>
      <c r="AE69" s="1"/>
      <c r="AF69" s="1"/>
      <c r="AG69" s="1"/>
      <c r="AH69" s="1"/>
    </row>
    <row r="70" spans="1:34" x14ac:dyDescent="0.35">
      <c r="A70" s="3"/>
      <c r="B70" s="5"/>
      <c r="C70" s="269"/>
      <c r="D70" s="141" t="s">
        <v>1007</v>
      </c>
      <c r="E70" s="141" t="s">
        <v>1007</v>
      </c>
      <c r="F70" s="141" t="s">
        <v>1007</v>
      </c>
      <c r="G70" s="278"/>
      <c r="H70" s="279"/>
      <c r="I70" s="279"/>
      <c r="J70" s="280"/>
      <c r="K70" s="141" t="s">
        <v>1007</v>
      </c>
      <c r="L70" s="65"/>
      <c r="M70" s="65"/>
      <c r="N70" s="65"/>
      <c r="O70" s="65"/>
      <c r="P70" s="65"/>
      <c r="Q70" s="7"/>
      <c r="R70" s="4"/>
      <c r="S70" s="1"/>
      <c r="T70" s="1"/>
      <c r="U70" s="1"/>
      <c r="V70" s="1"/>
      <c r="W70" s="1"/>
      <c r="X70" s="1"/>
      <c r="Y70" s="1"/>
      <c r="Z70" s="1"/>
      <c r="AA70" s="1"/>
      <c r="AB70" s="1"/>
      <c r="AC70" s="1"/>
      <c r="AD70" s="1"/>
      <c r="AE70" s="1"/>
      <c r="AF70" s="1"/>
      <c r="AG70" s="1"/>
      <c r="AH70" s="1"/>
    </row>
    <row r="71" spans="1:34" x14ac:dyDescent="0.35">
      <c r="A71" s="3"/>
      <c r="B71" s="5"/>
      <c r="C71" s="269"/>
      <c r="D71" s="141" t="s">
        <v>1007</v>
      </c>
      <c r="E71" s="141" t="s">
        <v>1007</v>
      </c>
      <c r="F71" s="141" t="s">
        <v>1007</v>
      </c>
      <c r="G71" s="278"/>
      <c r="H71" s="279"/>
      <c r="I71" s="279"/>
      <c r="J71" s="280"/>
      <c r="K71" s="141" t="s">
        <v>1007</v>
      </c>
      <c r="L71" s="65"/>
      <c r="M71" s="65"/>
      <c r="N71" s="65"/>
      <c r="O71" s="65"/>
      <c r="P71" s="65"/>
      <c r="Q71" s="7"/>
      <c r="R71" s="4"/>
      <c r="S71" s="1"/>
      <c r="T71" s="1"/>
      <c r="U71" s="1"/>
      <c r="V71" s="1"/>
      <c r="W71" s="1"/>
      <c r="X71" s="1"/>
      <c r="Y71" s="1"/>
      <c r="Z71" s="1"/>
      <c r="AA71" s="1"/>
      <c r="AB71" s="1"/>
      <c r="AC71" s="1"/>
      <c r="AD71" s="1"/>
      <c r="AE71" s="1"/>
      <c r="AF71" s="1"/>
      <c r="AG71" s="1"/>
      <c r="AH71" s="1"/>
    </row>
    <row r="72" spans="1:34" x14ac:dyDescent="0.35">
      <c r="A72" s="3"/>
      <c r="B72" s="5"/>
      <c r="C72" s="269"/>
      <c r="D72" s="141" t="s">
        <v>1007</v>
      </c>
      <c r="E72" s="141" t="s">
        <v>1007</v>
      </c>
      <c r="F72" s="141" t="s">
        <v>1007</v>
      </c>
      <c r="G72" s="278"/>
      <c r="H72" s="279"/>
      <c r="I72" s="279"/>
      <c r="J72" s="280"/>
      <c r="K72" s="141" t="s">
        <v>1007</v>
      </c>
      <c r="L72" s="65"/>
      <c r="M72" s="65"/>
      <c r="N72" s="65"/>
      <c r="O72" s="65"/>
      <c r="P72" s="65"/>
      <c r="Q72" s="7"/>
      <c r="R72" s="4"/>
      <c r="S72" s="1"/>
      <c r="T72" s="1"/>
      <c r="U72" s="1"/>
      <c r="V72" s="1"/>
      <c r="W72" s="1"/>
      <c r="X72" s="1"/>
      <c r="Y72" s="1"/>
      <c r="Z72" s="1"/>
      <c r="AA72" s="1"/>
      <c r="AB72" s="1"/>
      <c r="AC72" s="1"/>
      <c r="AD72" s="1"/>
      <c r="AE72" s="1"/>
      <c r="AF72" s="1"/>
      <c r="AG72" s="1"/>
      <c r="AH72" s="1"/>
    </row>
    <row r="73" spans="1:34" x14ac:dyDescent="0.35">
      <c r="A73" s="3"/>
      <c r="B73" s="5"/>
      <c r="C73" s="269"/>
      <c r="D73" s="141" t="s">
        <v>1007</v>
      </c>
      <c r="E73" s="141" t="s">
        <v>1007</v>
      </c>
      <c r="F73" s="141" t="s">
        <v>1007</v>
      </c>
      <c r="G73" s="278"/>
      <c r="H73" s="279"/>
      <c r="I73" s="279"/>
      <c r="J73" s="280"/>
      <c r="K73" s="141" t="s">
        <v>1007</v>
      </c>
      <c r="L73" s="65"/>
      <c r="M73" s="65"/>
      <c r="N73" s="65"/>
      <c r="O73" s="65"/>
      <c r="P73" s="65"/>
      <c r="Q73" s="7"/>
      <c r="R73" s="4"/>
      <c r="S73" s="1"/>
      <c r="T73" s="1"/>
      <c r="U73" s="1"/>
      <c r="V73" s="1"/>
      <c r="W73" s="1"/>
      <c r="X73" s="1"/>
      <c r="Y73" s="1"/>
      <c r="Z73" s="1"/>
      <c r="AA73" s="1"/>
      <c r="AB73" s="1"/>
      <c r="AC73" s="1"/>
      <c r="AD73" s="1"/>
      <c r="AE73" s="1"/>
      <c r="AF73" s="1"/>
      <c r="AG73" s="1"/>
      <c r="AH73" s="1"/>
    </row>
    <row r="74" spans="1:34" x14ac:dyDescent="0.35">
      <c r="A74" s="3"/>
      <c r="B74" s="5"/>
      <c r="C74" s="269"/>
      <c r="D74" s="141" t="s">
        <v>1007</v>
      </c>
      <c r="E74" s="141" t="s">
        <v>1007</v>
      </c>
      <c r="F74" s="141" t="s">
        <v>1007</v>
      </c>
      <c r="G74" s="278"/>
      <c r="H74" s="279"/>
      <c r="I74" s="279"/>
      <c r="J74" s="280"/>
      <c r="K74" s="141" t="s">
        <v>1007</v>
      </c>
      <c r="L74" s="65"/>
      <c r="M74" s="65"/>
      <c r="N74" s="65"/>
      <c r="O74" s="65"/>
      <c r="P74" s="65"/>
      <c r="Q74" s="7"/>
      <c r="R74" s="4"/>
      <c r="S74" s="1"/>
      <c r="T74" s="1"/>
      <c r="U74" s="1"/>
      <c r="V74" s="1"/>
      <c r="W74" s="1"/>
      <c r="X74" s="1"/>
      <c r="Y74" s="1"/>
      <c r="Z74" s="1"/>
      <c r="AA74" s="1"/>
      <c r="AB74" s="1"/>
      <c r="AC74" s="1"/>
      <c r="AD74" s="1"/>
      <c r="AE74" s="1"/>
      <c r="AF74" s="1"/>
      <c r="AG74" s="1"/>
      <c r="AH74" s="1"/>
    </row>
    <row r="75" spans="1:34" x14ac:dyDescent="0.35">
      <c r="A75" s="3"/>
      <c r="B75" s="5"/>
      <c r="C75" s="269"/>
      <c r="D75" s="141" t="s">
        <v>1007</v>
      </c>
      <c r="E75" s="141" t="s">
        <v>1007</v>
      </c>
      <c r="F75" s="141" t="s">
        <v>1007</v>
      </c>
      <c r="G75" s="278"/>
      <c r="H75" s="279"/>
      <c r="I75" s="279"/>
      <c r="J75" s="280"/>
      <c r="K75" s="141" t="s">
        <v>1007</v>
      </c>
      <c r="L75" s="65"/>
      <c r="M75" s="65"/>
      <c r="N75" s="65"/>
      <c r="O75" s="65"/>
      <c r="P75" s="65"/>
      <c r="Q75" s="7"/>
      <c r="R75" s="4"/>
      <c r="S75" s="1"/>
      <c r="T75" s="1"/>
      <c r="U75" s="1"/>
      <c r="V75" s="1"/>
      <c r="W75" s="1"/>
      <c r="X75" s="1"/>
      <c r="Y75" s="1"/>
      <c r="Z75" s="1"/>
      <c r="AA75" s="1"/>
      <c r="AB75" s="1"/>
      <c r="AC75" s="1"/>
      <c r="AD75" s="1"/>
      <c r="AE75" s="1"/>
      <c r="AF75" s="1"/>
      <c r="AG75" s="1"/>
      <c r="AH75" s="1"/>
    </row>
    <row r="76" spans="1:34" x14ac:dyDescent="0.35">
      <c r="A76" s="3"/>
      <c r="B76" s="5"/>
      <c r="C76" s="269"/>
      <c r="D76" s="141" t="s">
        <v>1007</v>
      </c>
      <c r="E76" s="141" t="s">
        <v>1007</v>
      </c>
      <c r="F76" s="141" t="s">
        <v>1007</v>
      </c>
      <c r="G76" s="278"/>
      <c r="H76" s="279"/>
      <c r="I76" s="279"/>
      <c r="J76" s="280"/>
      <c r="K76" s="141" t="s">
        <v>1007</v>
      </c>
      <c r="L76" s="65"/>
      <c r="M76" s="65"/>
      <c r="N76" s="65"/>
      <c r="O76" s="65"/>
      <c r="P76" s="65"/>
      <c r="Q76" s="7"/>
      <c r="R76" s="4"/>
      <c r="S76" s="1"/>
      <c r="T76" s="1"/>
      <c r="U76" s="1"/>
      <c r="V76" s="1"/>
      <c r="W76" s="1"/>
      <c r="X76" s="1"/>
      <c r="Y76" s="1"/>
      <c r="Z76" s="1"/>
      <c r="AA76" s="1"/>
      <c r="AB76" s="1"/>
      <c r="AC76" s="1"/>
      <c r="AD76" s="1"/>
      <c r="AE76" s="1"/>
      <c r="AF76" s="1"/>
      <c r="AG76" s="1"/>
      <c r="AH76" s="1"/>
    </row>
    <row r="77" spans="1:34" x14ac:dyDescent="0.35">
      <c r="A77" s="3"/>
      <c r="B77" s="5"/>
      <c r="C77" s="269"/>
      <c r="D77" s="141" t="s">
        <v>1007</v>
      </c>
      <c r="E77" s="141" t="s">
        <v>1007</v>
      </c>
      <c r="F77" s="141" t="s">
        <v>1007</v>
      </c>
      <c r="G77" s="278"/>
      <c r="H77" s="279"/>
      <c r="I77" s="279"/>
      <c r="J77" s="280"/>
      <c r="K77" s="141" t="s">
        <v>1007</v>
      </c>
      <c r="L77" s="65"/>
      <c r="M77" s="65"/>
      <c r="N77" s="65"/>
      <c r="O77" s="65"/>
      <c r="P77" s="65"/>
      <c r="Q77" s="7"/>
      <c r="R77" s="4"/>
      <c r="S77" s="1"/>
      <c r="T77" s="1"/>
      <c r="U77" s="1"/>
      <c r="V77" s="1"/>
      <c r="W77" s="1"/>
      <c r="X77" s="1"/>
      <c r="Y77" s="1"/>
      <c r="Z77" s="1"/>
      <c r="AA77" s="1"/>
      <c r="AB77" s="1"/>
      <c r="AC77" s="1"/>
      <c r="AD77" s="1"/>
      <c r="AE77" s="1"/>
      <c r="AF77" s="1"/>
      <c r="AG77" s="1"/>
      <c r="AH77" s="1"/>
    </row>
    <row r="78" spans="1:34" x14ac:dyDescent="0.35">
      <c r="A78" s="3"/>
      <c r="B78" s="5"/>
      <c r="C78" s="270"/>
      <c r="D78" s="141" t="s">
        <v>1007</v>
      </c>
      <c r="E78" s="141" t="s">
        <v>1007</v>
      </c>
      <c r="F78" s="141" t="s">
        <v>1007</v>
      </c>
      <c r="G78" s="278"/>
      <c r="H78" s="279"/>
      <c r="I78" s="279"/>
      <c r="J78" s="280"/>
      <c r="K78" s="141" t="s">
        <v>1007</v>
      </c>
      <c r="L78" s="65"/>
      <c r="M78" s="65"/>
      <c r="N78" s="65"/>
      <c r="O78" s="65"/>
      <c r="P78" s="65"/>
      <c r="Q78" s="7"/>
      <c r="R78" s="4"/>
      <c r="S78" s="1"/>
      <c r="T78" s="1"/>
      <c r="U78" s="1"/>
      <c r="V78" s="1"/>
      <c r="W78" s="1"/>
      <c r="X78" s="1"/>
      <c r="Y78" s="1"/>
      <c r="Z78" s="1"/>
      <c r="AA78" s="1"/>
      <c r="AB78" s="1"/>
      <c r="AC78" s="1"/>
      <c r="AD78" s="1"/>
      <c r="AE78" s="1"/>
      <c r="AF78" s="1"/>
      <c r="AG78" s="1"/>
      <c r="AH78" s="1"/>
    </row>
    <row r="79" spans="1:34" x14ac:dyDescent="0.35">
      <c r="A79" s="3"/>
      <c r="B79" s="5"/>
      <c r="C79" s="47"/>
      <c r="D79" s="47"/>
      <c r="F79" s="59" t="s">
        <v>1261</v>
      </c>
      <c r="G79" s="291">
        <f>SUM(G69:J78)</f>
        <v>0</v>
      </c>
      <c r="H79" s="292"/>
      <c r="I79" s="292"/>
      <c r="J79" s="293"/>
      <c r="K79" s="47"/>
      <c r="L79" s="47"/>
      <c r="M79" s="47"/>
      <c r="N79" s="47"/>
      <c r="O79" s="47"/>
      <c r="P79" s="47"/>
      <c r="Q79" s="7"/>
      <c r="R79" s="4"/>
      <c r="S79" s="1"/>
      <c r="T79" s="1"/>
      <c r="U79" s="1"/>
      <c r="V79" s="1"/>
      <c r="W79" s="1"/>
      <c r="X79" s="1"/>
      <c r="Y79" s="1"/>
      <c r="Z79" s="1"/>
      <c r="AA79" s="1"/>
      <c r="AB79" s="1"/>
      <c r="AC79" s="1"/>
      <c r="AD79" s="1"/>
      <c r="AE79" s="1"/>
      <c r="AF79" s="1"/>
      <c r="AG79" s="1"/>
      <c r="AH79" s="1"/>
    </row>
    <row r="80" spans="1:34" x14ac:dyDescent="0.35">
      <c r="A80" s="3"/>
      <c r="B80" s="5"/>
      <c r="C80" s="47"/>
      <c r="D80" s="47"/>
      <c r="E80" s="47"/>
      <c r="F80" s="47"/>
      <c r="G80" s="47"/>
      <c r="H80" s="47"/>
      <c r="I80" s="47"/>
      <c r="J80" s="47"/>
      <c r="K80" s="47"/>
      <c r="L80" s="47"/>
      <c r="M80" s="47"/>
      <c r="N80" s="47"/>
      <c r="O80" s="47"/>
      <c r="P80" s="47"/>
      <c r="Q80" s="7"/>
      <c r="R80" s="4"/>
      <c r="S80" s="1"/>
      <c r="T80" s="1"/>
      <c r="U80" s="1"/>
      <c r="V80" s="1"/>
      <c r="W80" s="1"/>
      <c r="X80" s="1"/>
      <c r="Y80" s="1"/>
      <c r="Z80" s="1"/>
      <c r="AA80" s="1"/>
      <c r="AB80" s="1"/>
      <c r="AC80" s="1"/>
      <c r="AD80" s="1"/>
      <c r="AE80" s="1"/>
      <c r="AF80" s="1"/>
      <c r="AG80" s="1"/>
      <c r="AH80" s="1"/>
    </row>
    <row r="81" spans="1:34" x14ac:dyDescent="0.35">
      <c r="A81" s="3"/>
      <c r="B81" s="5"/>
      <c r="C81" s="268" t="str">
        <f>IF(C19="Vælg",'Drop down'!$P$8,C19)</f>
        <v>Select</v>
      </c>
      <c r="D81" s="141" t="s">
        <v>1007</v>
      </c>
      <c r="E81" s="141" t="s">
        <v>1007</v>
      </c>
      <c r="F81" s="141" t="s">
        <v>1007</v>
      </c>
      <c r="G81" s="278"/>
      <c r="H81" s="279"/>
      <c r="I81" s="279"/>
      <c r="J81" s="280"/>
      <c r="K81" s="141" t="s">
        <v>1007</v>
      </c>
      <c r="L81" s="65"/>
      <c r="M81" s="65"/>
      <c r="N81" s="65"/>
      <c r="O81" s="65"/>
      <c r="P81" s="65"/>
      <c r="Q81" s="7"/>
      <c r="R81" s="4"/>
      <c r="S81" s="1"/>
      <c r="T81" s="1"/>
      <c r="U81" s="1"/>
      <c r="V81" s="1"/>
      <c r="W81" s="1"/>
      <c r="X81" s="1"/>
      <c r="Y81" s="1"/>
      <c r="Z81" s="1"/>
      <c r="AA81" s="1"/>
      <c r="AB81" s="1"/>
      <c r="AC81" s="1"/>
      <c r="AD81" s="1"/>
      <c r="AE81" s="1"/>
      <c r="AF81" s="1"/>
      <c r="AG81" s="1"/>
      <c r="AH81" s="1"/>
    </row>
    <row r="82" spans="1:34" x14ac:dyDescent="0.35">
      <c r="A82" s="3"/>
      <c r="B82" s="5"/>
      <c r="C82" s="269"/>
      <c r="D82" s="141" t="s">
        <v>1007</v>
      </c>
      <c r="E82" s="141" t="s">
        <v>1007</v>
      </c>
      <c r="F82" s="141" t="s">
        <v>1007</v>
      </c>
      <c r="G82" s="278"/>
      <c r="H82" s="279"/>
      <c r="I82" s="279"/>
      <c r="J82" s="280"/>
      <c r="K82" s="141" t="s">
        <v>1007</v>
      </c>
      <c r="L82" s="65"/>
      <c r="M82" s="65"/>
      <c r="N82" s="65"/>
      <c r="O82" s="65"/>
      <c r="P82" s="65"/>
      <c r="Q82" s="7"/>
      <c r="R82" s="4"/>
      <c r="S82" s="1"/>
      <c r="T82" s="1"/>
      <c r="U82" s="1"/>
      <c r="V82" s="1"/>
      <c r="W82" s="1"/>
      <c r="X82" s="1"/>
      <c r="Y82" s="1"/>
      <c r="Z82" s="1"/>
      <c r="AA82" s="1"/>
      <c r="AB82" s="1"/>
      <c r="AC82" s="1"/>
      <c r="AD82" s="1"/>
      <c r="AE82" s="1"/>
      <c r="AF82" s="1"/>
      <c r="AG82" s="1"/>
      <c r="AH82" s="1"/>
    </row>
    <row r="83" spans="1:34" x14ac:dyDescent="0.35">
      <c r="A83" s="3"/>
      <c r="B83" s="5"/>
      <c r="C83" s="269"/>
      <c r="D83" s="141" t="s">
        <v>1007</v>
      </c>
      <c r="E83" s="141" t="s">
        <v>1007</v>
      </c>
      <c r="F83" s="141" t="s">
        <v>1007</v>
      </c>
      <c r="G83" s="278"/>
      <c r="H83" s="279"/>
      <c r="I83" s="279"/>
      <c r="J83" s="280"/>
      <c r="K83" s="141" t="s">
        <v>1007</v>
      </c>
      <c r="L83" s="65"/>
      <c r="M83" s="65"/>
      <c r="N83" s="65"/>
      <c r="O83" s="65"/>
      <c r="P83" s="65"/>
      <c r="Q83" s="7"/>
      <c r="R83" s="4"/>
      <c r="S83" s="1"/>
      <c r="T83" s="1"/>
      <c r="U83" s="1"/>
      <c r="V83" s="1"/>
      <c r="W83" s="1"/>
      <c r="X83" s="1"/>
      <c r="Y83" s="1"/>
      <c r="Z83" s="1"/>
      <c r="AA83" s="1"/>
      <c r="AB83" s="1"/>
      <c r="AC83" s="1"/>
      <c r="AD83" s="1"/>
      <c r="AE83" s="1"/>
      <c r="AF83" s="1"/>
      <c r="AG83" s="1"/>
      <c r="AH83" s="1"/>
    </row>
    <row r="84" spans="1:34" x14ac:dyDescent="0.35">
      <c r="A84" s="3"/>
      <c r="B84" s="5"/>
      <c r="C84" s="269"/>
      <c r="D84" s="141" t="s">
        <v>1007</v>
      </c>
      <c r="E84" s="141" t="s">
        <v>1007</v>
      </c>
      <c r="F84" s="141" t="s">
        <v>1007</v>
      </c>
      <c r="G84" s="278"/>
      <c r="H84" s="279"/>
      <c r="I84" s="279"/>
      <c r="J84" s="280"/>
      <c r="K84" s="141" t="s">
        <v>1007</v>
      </c>
      <c r="L84" s="65"/>
      <c r="M84" s="65"/>
      <c r="N84" s="65"/>
      <c r="O84" s="65"/>
      <c r="P84" s="65"/>
      <c r="Q84" s="7"/>
      <c r="R84" s="4"/>
      <c r="S84" s="1"/>
      <c r="T84" s="1"/>
      <c r="U84" s="1"/>
      <c r="V84" s="1"/>
      <c r="W84" s="1"/>
      <c r="X84" s="1"/>
      <c r="Y84" s="1"/>
      <c r="Z84" s="1"/>
      <c r="AA84" s="1"/>
      <c r="AB84" s="1"/>
      <c r="AC84" s="1"/>
      <c r="AD84" s="1"/>
      <c r="AE84" s="1"/>
      <c r="AF84" s="1"/>
      <c r="AG84" s="1"/>
      <c r="AH84" s="1"/>
    </row>
    <row r="85" spans="1:34" x14ac:dyDescent="0.35">
      <c r="A85" s="3"/>
      <c r="B85" s="5"/>
      <c r="C85" s="269"/>
      <c r="D85" s="141" t="s">
        <v>1007</v>
      </c>
      <c r="E85" s="141" t="s">
        <v>1007</v>
      </c>
      <c r="F85" s="141" t="s">
        <v>1007</v>
      </c>
      <c r="G85" s="278"/>
      <c r="H85" s="279"/>
      <c r="I85" s="279"/>
      <c r="J85" s="280"/>
      <c r="K85" s="141" t="s">
        <v>1007</v>
      </c>
      <c r="L85" s="65"/>
      <c r="M85" s="65"/>
      <c r="N85" s="65"/>
      <c r="O85" s="65"/>
      <c r="P85" s="65"/>
      <c r="Q85" s="7"/>
      <c r="R85" s="4"/>
      <c r="S85" s="1"/>
      <c r="T85" s="1"/>
      <c r="U85" s="1"/>
      <c r="V85" s="1"/>
      <c r="W85" s="1"/>
      <c r="X85" s="1"/>
      <c r="Y85" s="1"/>
      <c r="Z85" s="1"/>
      <c r="AA85" s="1"/>
      <c r="AB85" s="1"/>
      <c r="AC85" s="1"/>
      <c r="AD85" s="1"/>
      <c r="AE85" s="1"/>
      <c r="AF85" s="1"/>
      <c r="AG85" s="1"/>
      <c r="AH85" s="1"/>
    </row>
    <row r="86" spans="1:34" x14ac:dyDescent="0.35">
      <c r="A86" s="3"/>
      <c r="B86" s="5"/>
      <c r="C86" s="269"/>
      <c r="D86" s="141" t="s">
        <v>1007</v>
      </c>
      <c r="E86" s="141" t="s">
        <v>1007</v>
      </c>
      <c r="F86" s="141" t="s">
        <v>1007</v>
      </c>
      <c r="G86" s="278"/>
      <c r="H86" s="279"/>
      <c r="I86" s="279"/>
      <c r="J86" s="280"/>
      <c r="K86" s="141" t="s">
        <v>1007</v>
      </c>
      <c r="L86" s="65"/>
      <c r="M86" s="65"/>
      <c r="N86" s="65"/>
      <c r="O86" s="65"/>
      <c r="P86" s="65"/>
      <c r="Q86" s="7"/>
      <c r="R86" s="4"/>
      <c r="S86" s="1"/>
      <c r="T86" s="1"/>
      <c r="U86" s="1"/>
      <c r="V86" s="1"/>
      <c r="W86" s="1"/>
      <c r="X86" s="1"/>
      <c r="Y86" s="1"/>
      <c r="Z86" s="1"/>
      <c r="AA86" s="1"/>
      <c r="AB86" s="1"/>
      <c r="AC86" s="1"/>
      <c r="AD86" s="1"/>
      <c r="AE86" s="1"/>
      <c r="AF86" s="1"/>
      <c r="AG86" s="1"/>
      <c r="AH86" s="1"/>
    </row>
    <row r="87" spans="1:34" x14ac:dyDescent="0.35">
      <c r="A87" s="3"/>
      <c r="B87" s="5"/>
      <c r="C87" s="269"/>
      <c r="D87" s="141" t="s">
        <v>1007</v>
      </c>
      <c r="E87" s="141" t="s">
        <v>1007</v>
      </c>
      <c r="F87" s="141" t="s">
        <v>1007</v>
      </c>
      <c r="G87" s="278"/>
      <c r="H87" s="279"/>
      <c r="I87" s="279"/>
      <c r="J87" s="280"/>
      <c r="K87" s="141" t="s">
        <v>1007</v>
      </c>
      <c r="L87" s="65"/>
      <c r="M87" s="65"/>
      <c r="N87" s="65"/>
      <c r="O87" s="65"/>
      <c r="P87" s="65"/>
      <c r="Q87" s="7"/>
      <c r="R87" s="4"/>
      <c r="S87" s="1"/>
      <c r="T87" s="1"/>
      <c r="U87" s="1"/>
      <c r="V87" s="1"/>
      <c r="W87" s="1"/>
      <c r="X87" s="1"/>
      <c r="Y87" s="1"/>
      <c r="Z87" s="1"/>
      <c r="AA87" s="1"/>
      <c r="AB87" s="1"/>
      <c r="AC87" s="1"/>
      <c r="AD87" s="1"/>
      <c r="AE87" s="1"/>
      <c r="AF87" s="1"/>
      <c r="AG87" s="1"/>
      <c r="AH87" s="1"/>
    </row>
    <row r="88" spans="1:34" x14ac:dyDescent="0.35">
      <c r="A88" s="3"/>
      <c r="B88" s="5"/>
      <c r="C88" s="269"/>
      <c r="D88" s="141" t="s">
        <v>1007</v>
      </c>
      <c r="E88" s="141" t="s">
        <v>1007</v>
      </c>
      <c r="F88" s="141" t="s">
        <v>1007</v>
      </c>
      <c r="G88" s="278"/>
      <c r="H88" s="279"/>
      <c r="I88" s="279"/>
      <c r="J88" s="280"/>
      <c r="K88" s="141" t="s">
        <v>1007</v>
      </c>
      <c r="L88" s="65"/>
      <c r="M88" s="65"/>
      <c r="N88" s="65"/>
      <c r="O88" s="65"/>
      <c r="P88" s="65"/>
      <c r="Q88" s="7"/>
      <c r="R88" s="4"/>
      <c r="S88" s="1"/>
      <c r="T88" s="1"/>
      <c r="U88" s="1"/>
      <c r="V88" s="1"/>
      <c r="W88" s="1"/>
      <c r="X88" s="1"/>
      <c r="Y88" s="1"/>
      <c r="Z88" s="1"/>
      <c r="AA88" s="1"/>
      <c r="AB88" s="1"/>
      <c r="AC88" s="1"/>
      <c r="AD88" s="1"/>
      <c r="AE88" s="1"/>
      <c r="AF88" s="1"/>
      <c r="AG88" s="1"/>
      <c r="AH88" s="1"/>
    </row>
    <row r="89" spans="1:34" x14ac:dyDescent="0.35">
      <c r="A89" s="3"/>
      <c r="B89" s="5"/>
      <c r="C89" s="269"/>
      <c r="D89" s="141" t="s">
        <v>1007</v>
      </c>
      <c r="E89" s="141" t="s">
        <v>1007</v>
      </c>
      <c r="F89" s="141" t="s">
        <v>1007</v>
      </c>
      <c r="G89" s="278"/>
      <c r="H89" s="279"/>
      <c r="I89" s="279"/>
      <c r="J89" s="280"/>
      <c r="K89" s="141" t="s">
        <v>1007</v>
      </c>
      <c r="L89" s="65"/>
      <c r="M89" s="65"/>
      <c r="N89" s="65"/>
      <c r="O89" s="65"/>
      <c r="P89" s="65"/>
      <c r="Q89" s="7"/>
      <c r="R89" s="4"/>
      <c r="S89" s="1"/>
      <c r="T89" s="1"/>
      <c r="U89" s="1"/>
      <c r="V89" s="1"/>
      <c r="W89" s="1"/>
      <c r="X89" s="1"/>
      <c r="Y89" s="1"/>
      <c r="Z89" s="1"/>
      <c r="AA89" s="1"/>
      <c r="AB89" s="1"/>
      <c r="AC89" s="1"/>
      <c r="AD89" s="1"/>
      <c r="AE89" s="1"/>
      <c r="AF89" s="1"/>
      <c r="AG89" s="1"/>
      <c r="AH89" s="1"/>
    </row>
    <row r="90" spans="1:34" x14ac:dyDescent="0.35">
      <c r="A90" s="3"/>
      <c r="B90" s="5"/>
      <c r="C90" s="270"/>
      <c r="D90" s="141" t="s">
        <v>1007</v>
      </c>
      <c r="E90" s="141" t="s">
        <v>1007</v>
      </c>
      <c r="F90" s="141" t="s">
        <v>1007</v>
      </c>
      <c r="G90" s="278"/>
      <c r="H90" s="279"/>
      <c r="I90" s="279"/>
      <c r="J90" s="280"/>
      <c r="K90" s="141" t="s">
        <v>1007</v>
      </c>
      <c r="L90" s="65"/>
      <c r="M90" s="65"/>
      <c r="N90" s="65"/>
      <c r="O90" s="65"/>
      <c r="P90" s="65"/>
      <c r="Q90" s="7"/>
      <c r="R90" s="4"/>
      <c r="S90" s="1"/>
      <c r="T90" s="1"/>
      <c r="U90" s="1"/>
      <c r="V90" s="1"/>
      <c r="W90" s="1"/>
      <c r="X90" s="1"/>
      <c r="Y90" s="1"/>
      <c r="Z90" s="1"/>
      <c r="AA90" s="1"/>
      <c r="AB90" s="1"/>
      <c r="AC90" s="1"/>
      <c r="AD90" s="1"/>
      <c r="AE90" s="1"/>
      <c r="AF90" s="1"/>
      <c r="AG90" s="1"/>
      <c r="AH90" s="1"/>
    </row>
    <row r="91" spans="1:34" x14ac:dyDescent="0.35">
      <c r="A91" s="3"/>
      <c r="B91" s="5"/>
      <c r="C91" s="47"/>
      <c r="D91" s="47"/>
      <c r="F91" s="59" t="s">
        <v>1261</v>
      </c>
      <c r="G91" s="289">
        <f>SUM(G81:J90)</f>
        <v>0</v>
      </c>
      <c r="H91" s="289"/>
      <c r="I91" s="289"/>
      <c r="J91" s="289"/>
      <c r="K91" s="47"/>
      <c r="L91" s="47"/>
      <c r="M91" s="47"/>
      <c r="N91" s="47"/>
      <c r="O91" s="47"/>
      <c r="P91" s="47"/>
      <c r="Q91" s="7"/>
      <c r="R91" s="4"/>
      <c r="S91" s="1"/>
      <c r="T91" s="1"/>
      <c r="U91" s="1"/>
      <c r="V91" s="1"/>
      <c r="W91" s="1"/>
      <c r="X91" s="1"/>
      <c r="Y91" s="1"/>
      <c r="Z91" s="1"/>
      <c r="AA91" s="1"/>
      <c r="AB91" s="1"/>
      <c r="AC91" s="1"/>
      <c r="AD91" s="1"/>
      <c r="AE91" s="1"/>
      <c r="AF91" s="1"/>
      <c r="AG91" s="1"/>
      <c r="AH91" s="1"/>
    </row>
    <row r="92" spans="1:34" x14ac:dyDescent="0.35">
      <c r="A92" s="3"/>
      <c r="B92" s="5"/>
      <c r="C92" s="47"/>
      <c r="D92" s="47"/>
      <c r="E92" s="47"/>
      <c r="F92" s="47"/>
      <c r="G92" s="47"/>
      <c r="H92" s="47"/>
      <c r="I92" s="47"/>
      <c r="J92" s="47"/>
      <c r="K92" s="47"/>
      <c r="L92" s="47"/>
      <c r="M92" s="47"/>
      <c r="N92" s="47"/>
      <c r="O92" s="47"/>
      <c r="P92" s="47"/>
      <c r="Q92" s="7"/>
      <c r="R92" s="4"/>
      <c r="S92" s="1"/>
      <c r="T92" s="1"/>
      <c r="U92" s="1"/>
      <c r="V92" s="1"/>
      <c r="W92" s="1"/>
      <c r="X92" s="1"/>
      <c r="Y92" s="1"/>
      <c r="Z92" s="1"/>
      <c r="AA92" s="1"/>
      <c r="AB92" s="1"/>
      <c r="AC92" s="1"/>
      <c r="AD92" s="1"/>
      <c r="AE92" s="1"/>
      <c r="AF92" s="1"/>
      <c r="AG92" s="1"/>
      <c r="AH92" s="1"/>
    </row>
    <row r="93" spans="1:34" x14ac:dyDescent="0.35">
      <c r="A93" s="3"/>
      <c r="B93" s="5"/>
      <c r="C93" s="268" t="str">
        <f>IF(C20="Vælg",'Drop down'!$P$8,C20)</f>
        <v>Select</v>
      </c>
      <c r="D93" s="141" t="s">
        <v>1007</v>
      </c>
      <c r="E93" s="141" t="s">
        <v>1007</v>
      </c>
      <c r="F93" s="141" t="s">
        <v>1007</v>
      </c>
      <c r="G93" s="278"/>
      <c r="H93" s="279"/>
      <c r="I93" s="279"/>
      <c r="J93" s="280"/>
      <c r="K93" s="141" t="s">
        <v>1007</v>
      </c>
      <c r="L93" s="65"/>
      <c r="M93" s="65"/>
      <c r="N93" s="65"/>
      <c r="O93" s="65"/>
      <c r="P93" s="65"/>
      <c r="Q93" s="7"/>
      <c r="R93" s="4"/>
      <c r="S93" s="1"/>
      <c r="T93" s="1"/>
      <c r="U93" s="1"/>
      <c r="V93" s="1"/>
      <c r="W93" s="1"/>
      <c r="X93" s="1"/>
      <c r="Y93" s="1"/>
      <c r="Z93" s="1"/>
      <c r="AA93" s="1"/>
      <c r="AB93" s="1"/>
      <c r="AC93" s="1"/>
      <c r="AD93" s="1"/>
      <c r="AE93" s="1"/>
      <c r="AF93" s="1"/>
      <c r="AG93" s="1"/>
      <c r="AH93" s="1"/>
    </row>
    <row r="94" spans="1:34" x14ac:dyDescent="0.35">
      <c r="A94" s="3"/>
      <c r="B94" s="5"/>
      <c r="C94" s="269"/>
      <c r="D94" s="141" t="s">
        <v>1007</v>
      </c>
      <c r="E94" s="141" t="s">
        <v>1007</v>
      </c>
      <c r="F94" s="141" t="s">
        <v>1007</v>
      </c>
      <c r="G94" s="278"/>
      <c r="H94" s="279"/>
      <c r="I94" s="279"/>
      <c r="J94" s="280"/>
      <c r="K94" s="141" t="s">
        <v>1007</v>
      </c>
      <c r="L94" s="65"/>
      <c r="M94" s="65"/>
      <c r="N94" s="65"/>
      <c r="O94" s="65"/>
      <c r="P94" s="65"/>
      <c r="Q94" s="7"/>
      <c r="R94" s="4"/>
      <c r="S94" s="1"/>
      <c r="T94" s="1"/>
      <c r="U94" s="1"/>
      <c r="V94" s="1"/>
      <c r="W94" s="1"/>
      <c r="X94" s="1"/>
      <c r="Y94" s="1"/>
      <c r="Z94" s="1"/>
      <c r="AA94" s="1"/>
      <c r="AB94" s="1"/>
      <c r="AC94" s="1"/>
      <c r="AD94" s="1"/>
      <c r="AE94" s="1"/>
      <c r="AF94" s="1"/>
      <c r="AG94" s="1"/>
      <c r="AH94" s="1"/>
    </row>
    <row r="95" spans="1:34" x14ac:dyDescent="0.35">
      <c r="A95" s="3"/>
      <c r="B95" s="5"/>
      <c r="C95" s="269"/>
      <c r="D95" s="141" t="s">
        <v>1007</v>
      </c>
      <c r="E95" s="141" t="s">
        <v>1007</v>
      </c>
      <c r="F95" s="141" t="s">
        <v>1007</v>
      </c>
      <c r="G95" s="278"/>
      <c r="H95" s="279"/>
      <c r="I95" s="279"/>
      <c r="J95" s="280"/>
      <c r="K95" s="141" t="s">
        <v>1007</v>
      </c>
      <c r="L95" s="65"/>
      <c r="M95" s="65"/>
      <c r="N95" s="65"/>
      <c r="O95" s="65"/>
      <c r="P95" s="65"/>
      <c r="Q95" s="7"/>
      <c r="R95" s="4"/>
      <c r="S95" s="1"/>
      <c r="T95" s="1"/>
      <c r="U95" s="1"/>
      <c r="V95" s="1"/>
      <c r="W95" s="1"/>
      <c r="X95" s="1"/>
      <c r="Y95" s="1"/>
      <c r="Z95" s="1"/>
      <c r="AA95" s="1"/>
      <c r="AB95" s="1"/>
      <c r="AC95" s="1"/>
      <c r="AD95" s="1"/>
      <c r="AE95" s="1"/>
      <c r="AF95" s="1"/>
      <c r="AG95" s="1"/>
      <c r="AH95" s="1"/>
    </row>
    <row r="96" spans="1:34" x14ac:dyDescent="0.35">
      <c r="A96" s="3"/>
      <c r="B96" s="5"/>
      <c r="C96" s="269"/>
      <c r="D96" s="141" t="s">
        <v>1007</v>
      </c>
      <c r="E96" s="141" t="s">
        <v>1007</v>
      </c>
      <c r="F96" s="141" t="s">
        <v>1007</v>
      </c>
      <c r="G96" s="278"/>
      <c r="H96" s="279"/>
      <c r="I96" s="279"/>
      <c r="J96" s="280"/>
      <c r="K96" s="141" t="s">
        <v>1007</v>
      </c>
      <c r="L96" s="65"/>
      <c r="M96" s="65"/>
      <c r="N96" s="65"/>
      <c r="O96" s="65"/>
      <c r="P96" s="65"/>
      <c r="Q96" s="7"/>
      <c r="R96" s="4"/>
      <c r="S96" s="1"/>
      <c r="T96" s="1"/>
      <c r="U96" s="1"/>
      <c r="V96" s="1"/>
      <c r="W96" s="1"/>
      <c r="X96" s="1"/>
      <c r="Y96" s="1"/>
      <c r="Z96" s="1"/>
      <c r="AA96" s="1"/>
      <c r="AB96" s="1"/>
      <c r="AC96" s="1"/>
      <c r="AD96" s="1"/>
      <c r="AE96" s="1"/>
      <c r="AF96" s="1"/>
      <c r="AG96" s="1"/>
      <c r="AH96" s="1"/>
    </row>
    <row r="97" spans="1:34" x14ac:dyDescent="0.35">
      <c r="A97" s="3"/>
      <c r="B97" s="5"/>
      <c r="C97" s="269"/>
      <c r="D97" s="141" t="s">
        <v>1007</v>
      </c>
      <c r="E97" s="141" t="s">
        <v>1007</v>
      </c>
      <c r="F97" s="141" t="s">
        <v>1007</v>
      </c>
      <c r="G97" s="278"/>
      <c r="H97" s="279"/>
      <c r="I97" s="279"/>
      <c r="J97" s="280"/>
      <c r="K97" s="141" t="s">
        <v>1007</v>
      </c>
      <c r="L97" s="65"/>
      <c r="M97" s="65"/>
      <c r="N97" s="65"/>
      <c r="O97" s="65"/>
      <c r="P97" s="65"/>
      <c r="Q97" s="7"/>
      <c r="R97" s="4"/>
      <c r="S97" s="1"/>
      <c r="T97" s="1"/>
      <c r="U97" s="1"/>
      <c r="V97" s="1"/>
      <c r="W97" s="1"/>
      <c r="X97" s="1"/>
      <c r="Y97" s="1"/>
      <c r="Z97" s="1"/>
      <c r="AA97" s="1"/>
      <c r="AB97" s="1"/>
      <c r="AC97" s="1"/>
      <c r="AD97" s="1"/>
      <c r="AE97" s="1"/>
      <c r="AF97" s="1"/>
      <c r="AG97" s="1"/>
      <c r="AH97" s="1"/>
    </row>
    <row r="98" spans="1:34" x14ac:dyDescent="0.35">
      <c r="A98" s="3"/>
      <c r="B98" s="5"/>
      <c r="C98" s="269"/>
      <c r="D98" s="141" t="s">
        <v>1007</v>
      </c>
      <c r="E98" s="141" t="s">
        <v>1007</v>
      </c>
      <c r="F98" s="141" t="s">
        <v>1007</v>
      </c>
      <c r="G98" s="278"/>
      <c r="H98" s="279"/>
      <c r="I98" s="279"/>
      <c r="J98" s="280"/>
      <c r="K98" s="141" t="s">
        <v>1007</v>
      </c>
      <c r="L98" s="65"/>
      <c r="M98" s="65"/>
      <c r="N98" s="65"/>
      <c r="O98" s="65"/>
      <c r="P98" s="65"/>
      <c r="Q98" s="7"/>
      <c r="R98" s="4"/>
      <c r="S98" s="1"/>
      <c r="T98" s="1"/>
      <c r="U98" s="1"/>
      <c r="V98" s="1"/>
      <c r="W98" s="1"/>
      <c r="X98" s="1"/>
      <c r="Y98" s="1"/>
      <c r="Z98" s="1"/>
      <c r="AA98" s="1"/>
      <c r="AB98" s="1"/>
      <c r="AC98" s="1"/>
      <c r="AD98" s="1"/>
      <c r="AE98" s="1"/>
      <c r="AF98" s="1"/>
      <c r="AG98" s="1"/>
      <c r="AH98" s="1"/>
    </row>
    <row r="99" spans="1:34" x14ac:dyDescent="0.35">
      <c r="A99" s="3"/>
      <c r="B99" s="5"/>
      <c r="C99" s="269"/>
      <c r="D99" s="141" t="s">
        <v>1007</v>
      </c>
      <c r="E99" s="141" t="s">
        <v>1007</v>
      </c>
      <c r="F99" s="141" t="s">
        <v>1007</v>
      </c>
      <c r="G99" s="278"/>
      <c r="H99" s="279"/>
      <c r="I99" s="279"/>
      <c r="J99" s="280"/>
      <c r="K99" s="141" t="s">
        <v>1007</v>
      </c>
      <c r="L99" s="65"/>
      <c r="M99" s="65"/>
      <c r="N99" s="65"/>
      <c r="O99" s="65"/>
      <c r="P99" s="65"/>
      <c r="Q99" s="7"/>
      <c r="R99" s="4"/>
      <c r="S99" s="1"/>
      <c r="T99" s="1"/>
      <c r="U99" s="1"/>
      <c r="V99" s="1"/>
      <c r="W99" s="1"/>
      <c r="X99" s="1"/>
      <c r="Y99" s="1"/>
      <c r="Z99" s="1"/>
      <c r="AA99" s="1"/>
      <c r="AB99" s="1"/>
      <c r="AC99" s="1"/>
      <c r="AD99" s="1"/>
      <c r="AE99" s="1"/>
      <c r="AF99" s="1"/>
      <c r="AG99" s="1"/>
      <c r="AH99" s="1"/>
    </row>
    <row r="100" spans="1:34" x14ac:dyDescent="0.35">
      <c r="A100" s="3"/>
      <c r="B100" s="5"/>
      <c r="C100" s="269"/>
      <c r="D100" s="141" t="s">
        <v>1007</v>
      </c>
      <c r="E100" s="141" t="s">
        <v>1007</v>
      </c>
      <c r="F100" s="141" t="s">
        <v>1007</v>
      </c>
      <c r="G100" s="278"/>
      <c r="H100" s="279"/>
      <c r="I100" s="279"/>
      <c r="J100" s="280"/>
      <c r="K100" s="141" t="s">
        <v>1007</v>
      </c>
      <c r="L100" s="65"/>
      <c r="M100" s="65"/>
      <c r="N100" s="65"/>
      <c r="O100" s="65"/>
      <c r="P100" s="65"/>
      <c r="Q100" s="7"/>
      <c r="R100" s="4"/>
      <c r="S100" s="1"/>
      <c r="T100" s="1"/>
      <c r="U100" s="1"/>
      <c r="V100" s="1"/>
      <c r="W100" s="1"/>
      <c r="X100" s="1"/>
      <c r="Y100" s="1"/>
      <c r="Z100" s="1"/>
      <c r="AA100" s="1"/>
      <c r="AB100" s="1"/>
      <c r="AC100" s="1"/>
      <c r="AD100" s="1"/>
      <c r="AE100" s="1"/>
      <c r="AF100" s="1"/>
      <c r="AG100" s="1"/>
      <c r="AH100" s="1"/>
    </row>
    <row r="101" spans="1:34" x14ac:dyDescent="0.35">
      <c r="A101" s="3"/>
      <c r="B101" s="5"/>
      <c r="C101" s="269"/>
      <c r="D101" s="141" t="s">
        <v>1007</v>
      </c>
      <c r="E101" s="141" t="s">
        <v>1007</v>
      </c>
      <c r="F101" s="141" t="s">
        <v>1007</v>
      </c>
      <c r="G101" s="278"/>
      <c r="H101" s="279"/>
      <c r="I101" s="279"/>
      <c r="J101" s="280"/>
      <c r="K101" s="141" t="s">
        <v>1007</v>
      </c>
      <c r="L101" s="65"/>
      <c r="M101" s="65"/>
      <c r="N101" s="65"/>
      <c r="O101" s="65"/>
      <c r="P101" s="65"/>
      <c r="Q101" s="7"/>
      <c r="R101" s="4"/>
      <c r="S101" s="1"/>
      <c r="T101" s="1"/>
      <c r="U101" s="1"/>
      <c r="V101" s="1"/>
      <c r="W101" s="1"/>
      <c r="X101" s="1"/>
      <c r="Y101" s="1"/>
      <c r="Z101" s="1"/>
      <c r="AA101" s="1"/>
      <c r="AB101" s="1"/>
      <c r="AC101" s="1"/>
      <c r="AD101" s="1"/>
      <c r="AE101" s="1"/>
      <c r="AF101" s="1"/>
      <c r="AG101" s="1"/>
      <c r="AH101" s="1"/>
    </row>
    <row r="102" spans="1:34" x14ac:dyDescent="0.35">
      <c r="A102" s="3"/>
      <c r="B102" s="5"/>
      <c r="C102" s="270"/>
      <c r="D102" s="141" t="s">
        <v>1007</v>
      </c>
      <c r="E102" s="141" t="s">
        <v>1007</v>
      </c>
      <c r="F102" s="141" t="s">
        <v>1007</v>
      </c>
      <c r="G102" s="278"/>
      <c r="H102" s="279"/>
      <c r="I102" s="279"/>
      <c r="J102" s="280"/>
      <c r="K102" s="141" t="s">
        <v>1007</v>
      </c>
      <c r="L102" s="65"/>
      <c r="M102" s="65"/>
      <c r="N102" s="65"/>
      <c r="O102" s="65"/>
      <c r="P102" s="65"/>
      <c r="Q102" s="7"/>
      <c r="R102" s="4"/>
      <c r="S102" s="1"/>
      <c r="T102" s="1"/>
      <c r="U102" s="1"/>
      <c r="V102" s="1"/>
      <c r="W102" s="1"/>
      <c r="X102" s="1"/>
      <c r="Y102" s="1"/>
      <c r="Z102" s="1"/>
      <c r="AA102" s="1"/>
      <c r="AB102" s="1"/>
      <c r="AC102" s="1"/>
      <c r="AD102" s="1"/>
      <c r="AE102" s="1"/>
      <c r="AF102" s="1"/>
      <c r="AG102" s="1"/>
      <c r="AH102" s="1"/>
    </row>
    <row r="103" spans="1:34" x14ac:dyDescent="0.35">
      <c r="A103" s="3"/>
      <c r="B103" s="5"/>
      <c r="C103" s="47"/>
      <c r="D103" s="47"/>
      <c r="F103" s="59" t="s">
        <v>1261</v>
      </c>
      <c r="G103" s="289">
        <f>SUM(G93:J102)</f>
        <v>0</v>
      </c>
      <c r="H103" s="289"/>
      <c r="I103" s="289"/>
      <c r="J103" s="289"/>
      <c r="K103" s="47"/>
      <c r="L103" s="47"/>
      <c r="M103" s="47"/>
      <c r="N103" s="47"/>
      <c r="O103" s="47"/>
      <c r="P103" s="47"/>
      <c r="Q103" s="7"/>
      <c r="R103" s="4"/>
      <c r="S103" s="1"/>
      <c r="T103" s="1"/>
      <c r="U103" s="1"/>
      <c r="V103" s="1"/>
      <c r="W103" s="1"/>
      <c r="X103" s="1"/>
      <c r="Y103" s="1"/>
      <c r="Z103" s="1"/>
      <c r="AA103" s="1"/>
      <c r="AB103" s="1"/>
      <c r="AC103" s="1"/>
      <c r="AD103" s="1"/>
      <c r="AE103" s="1"/>
      <c r="AF103" s="1"/>
      <c r="AG103" s="1"/>
      <c r="AH103" s="1"/>
    </row>
    <row r="104" spans="1:34" x14ac:dyDescent="0.35">
      <c r="A104" s="3"/>
      <c r="B104" s="5"/>
      <c r="C104" s="6"/>
      <c r="D104" s="6"/>
      <c r="E104" s="6"/>
      <c r="F104" s="6"/>
      <c r="G104" s="6"/>
      <c r="H104" s="6"/>
      <c r="I104" s="6"/>
      <c r="J104" s="6"/>
      <c r="K104" s="6"/>
      <c r="L104" s="6"/>
      <c r="M104" s="6"/>
      <c r="N104" s="6"/>
      <c r="O104" s="6"/>
      <c r="P104" s="6"/>
      <c r="Q104" s="7"/>
      <c r="R104" s="4"/>
      <c r="S104" s="1"/>
      <c r="T104" s="1"/>
      <c r="U104" s="1"/>
      <c r="V104" s="1"/>
      <c r="W104" s="1"/>
      <c r="X104" s="1"/>
      <c r="Y104" s="1"/>
      <c r="Z104" s="1"/>
      <c r="AA104" s="1"/>
      <c r="AB104" s="1"/>
      <c r="AC104" s="1"/>
      <c r="AD104" s="1"/>
      <c r="AE104" s="1"/>
      <c r="AF104" s="1"/>
      <c r="AG104" s="1"/>
      <c r="AH104" s="1"/>
    </row>
    <row r="105" spans="1:34" x14ac:dyDescent="0.35">
      <c r="A105" s="3"/>
      <c r="B105" s="5"/>
      <c r="C105" s="268" t="str">
        <f>IF(C21="Vælg",'Drop down'!$P$8,C21)</f>
        <v>Select</v>
      </c>
      <c r="D105" s="141" t="s">
        <v>1007</v>
      </c>
      <c r="E105" s="141" t="s">
        <v>1007</v>
      </c>
      <c r="F105" s="141" t="s">
        <v>1007</v>
      </c>
      <c r="G105" s="278"/>
      <c r="H105" s="279"/>
      <c r="I105" s="279"/>
      <c r="J105" s="280"/>
      <c r="K105" s="141" t="s">
        <v>1007</v>
      </c>
      <c r="L105" s="65"/>
      <c r="M105" s="65"/>
      <c r="N105" s="65"/>
      <c r="O105" s="65"/>
      <c r="P105" s="65"/>
      <c r="Q105" s="7"/>
      <c r="R105" s="4"/>
      <c r="S105" s="1"/>
      <c r="T105" s="1"/>
      <c r="U105" s="1"/>
      <c r="V105" s="1"/>
      <c r="W105" s="1"/>
      <c r="X105" s="1"/>
      <c r="Y105" s="1"/>
      <c r="Z105" s="1"/>
      <c r="AA105" s="1"/>
      <c r="AB105" s="1"/>
      <c r="AC105" s="1"/>
      <c r="AD105" s="1"/>
      <c r="AE105" s="1"/>
      <c r="AF105" s="1"/>
      <c r="AG105" s="1"/>
      <c r="AH105" s="1"/>
    </row>
    <row r="106" spans="1:34" x14ac:dyDescent="0.35">
      <c r="A106" s="3"/>
      <c r="B106" s="5"/>
      <c r="C106" s="269"/>
      <c r="D106" s="141" t="s">
        <v>1007</v>
      </c>
      <c r="E106" s="141" t="s">
        <v>1007</v>
      </c>
      <c r="F106" s="141" t="s">
        <v>1007</v>
      </c>
      <c r="G106" s="278"/>
      <c r="H106" s="279"/>
      <c r="I106" s="279"/>
      <c r="J106" s="280"/>
      <c r="K106" s="141" t="s">
        <v>1007</v>
      </c>
      <c r="L106" s="65"/>
      <c r="M106" s="65"/>
      <c r="N106" s="65"/>
      <c r="O106" s="65"/>
      <c r="P106" s="65"/>
      <c r="Q106" s="7"/>
      <c r="R106" s="4"/>
      <c r="S106" s="1"/>
      <c r="T106" s="1"/>
      <c r="U106" s="1"/>
      <c r="V106" s="1"/>
      <c r="W106" s="1"/>
      <c r="X106" s="1"/>
      <c r="Y106" s="1"/>
      <c r="Z106" s="1"/>
      <c r="AA106" s="1"/>
      <c r="AB106" s="1"/>
      <c r="AC106" s="1"/>
      <c r="AD106" s="1"/>
      <c r="AE106" s="1"/>
      <c r="AF106" s="1"/>
      <c r="AG106" s="1"/>
      <c r="AH106" s="1"/>
    </row>
    <row r="107" spans="1:34" x14ac:dyDescent="0.35">
      <c r="A107" s="3"/>
      <c r="B107" s="5"/>
      <c r="C107" s="269"/>
      <c r="D107" s="141" t="s">
        <v>1007</v>
      </c>
      <c r="E107" s="141" t="s">
        <v>1007</v>
      </c>
      <c r="F107" s="141" t="s">
        <v>1007</v>
      </c>
      <c r="G107" s="278"/>
      <c r="H107" s="279"/>
      <c r="I107" s="279"/>
      <c r="J107" s="280"/>
      <c r="K107" s="141" t="s">
        <v>1007</v>
      </c>
      <c r="L107" s="65"/>
      <c r="M107" s="65"/>
      <c r="N107" s="65"/>
      <c r="O107" s="65"/>
      <c r="P107" s="65"/>
      <c r="Q107" s="7"/>
      <c r="R107" s="4"/>
      <c r="S107" s="1"/>
      <c r="T107" s="1"/>
      <c r="U107" s="1"/>
      <c r="V107" s="1"/>
      <c r="W107" s="1"/>
      <c r="X107" s="1"/>
      <c r="Y107" s="1"/>
      <c r="Z107" s="1"/>
      <c r="AA107" s="1"/>
      <c r="AB107" s="1"/>
      <c r="AC107" s="1"/>
      <c r="AD107" s="1"/>
      <c r="AE107" s="1"/>
      <c r="AF107" s="1"/>
      <c r="AG107" s="1"/>
      <c r="AH107" s="1"/>
    </row>
    <row r="108" spans="1:34" x14ac:dyDescent="0.35">
      <c r="A108" s="3"/>
      <c r="B108" s="5"/>
      <c r="C108" s="269"/>
      <c r="D108" s="141" t="s">
        <v>1007</v>
      </c>
      <c r="E108" s="141" t="s">
        <v>1007</v>
      </c>
      <c r="F108" s="141" t="s">
        <v>1007</v>
      </c>
      <c r="G108" s="278"/>
      <c r="H108" s="279"/>
      <c r="I108" s="279"/>
      <c r="J108" s="280"/>
      <c r="K108" s="141" t="s">
        <v>1007</v>
      </c>
      <c r="L108" s="65"/>
      <c r="M108" s="65"/>
      <c r="N108" s="65"/>
      <c r="O108" s="65"/>
      <c r="P108" s="65"/>
      <c r="Q108" s="7"/>
      <c r="R108" s="4"/>
      <c r="S108" s="1"/>
      <c r="T108" s="1"/>
      <c r="U108" s="1"/>
      <c r="V108" s="1"/>
      <c r="W108" s="1"/>
      <c r="X108" s="1"/>
      <c r="Y108" s="1"/>
      <c r="Z108" s="1"/>
      <c r="AA108" s="1"/>
      <c r="AB108" s="1"/>
      <c r="AC108" s="1"/>
      <c r="AD108" s="1"/>
      <c r="AE108" s="1"/>
      <c r="AF108" s="1"/>
      <c r="AG108" s="1"/>
      <c r="AH108" s="1"/>
    </row>
    <row r="109" spans="1:34" x14ac:dyDescent="0.35">
      <c r="A109" s="3"/>
      <c r="B109" s="5"/>
      <c r="C109" s="269"/>
      <c r="D109" s="141" t="s">
        <v>1007</v>
      </c>
      <c r="E109" s="141" t="s">
        <v>1007</v>
      </c>
      <c r="F109" s="141" t="s">
        <v>1007</v>
      </c>
      <c r="G109" s="278"/>
      <c r="H109" s="279"/>
      <c r="I109" s="279"/>
      <c r="J109" s="280"/>
      <c r="K109" s="141" t="s">
        <v>1007</v>
      </c>
      <c r="L109" s="65"/>
      <c r="M109" s="65"/>
      <c r="N109" s="65"/>
      <c r="O109" s="65"/>
      <c r="P109" s="65"/>
      <c r="Q109" s="7"/>
      <c r="R109" s="4"/>
      <c r="S109" s="1"/>
      <c r="T109" s="1"/>
      <c r="U109" s="1"/>
      <c r="V109" s="1"/>
      <c r="W109" s="1"/>
      <c r="X109" s="1"/>
      <c r="Y109" s="1"/>
      <c r="Z109" s="1"/>
      <c r="AA109" s="1"/>
      <c r="AB109" s="1"/>
      <c r="AC109" s="1"/>
      <c r="AD109" s="1"/>
      <c r="AE109" s="1"/>
      <c r="AF109" s="1"/>
      <c r="AG109" s="1"/>
      <c r="AH109" s="1"/>
    </row>
    <row r="110" spans="1:34" x14ac:dyDescent="0.35">
      <c r="A110" s="3"/>
      <c r="B110" s="5"/>
      <c r="C110" s="269"/>
      <c r="D110" s="141" t="s">
        <v>1007</v>
      </c>
      <c r="E110" s="141" t="s">
        <v>1007</v>
      </c>
      <c r="F110" s="141" t="s">
        <v>1007</v>
      </c>
      <c r="G110" s="278"/>
      <c r="H110" s="279"/>
      <c r="I110" s="279"/>
      <c r="J110" s="280"/>
      <c r="K110" s="141" t="s">
        <v>1007</v>
      </c>
      <c r="L110" s="65"/>
      <c r="M110" s="65"/>
      <c r="N110" s="65"/>
      <c r="O110" s="65"/>
      <c r="P110" s="65"/>
      <c r="Q110" s="7"/>
      <c r="R110" s="4"/>
      <c r="S110" s="1"/>
      <c r="T110" s="1"/>
      <c r="U110" s="1"/>
      <c r="V110" s="1"/>
      <c r="W110" s="1"/>
      <c r="X110" s="1"/>
      <c r="Y110" s="1"/>
      <c r="Z110" s="1"/>
      <c r="AA110" s="1"/>
      <c r="AB110" s="1"/>
      <c r="AC110" s="1"/>
      <c r="AD110" s="1"/>
      <c r="AE110" s="1"/>
      <c r="AF110" s="1"/>
      <c r="AG110" s="1"/>
      <c r="AH110" s="1"/>
    </row>
    <row r="111" spans="1:34" x14ac:dyDescent="0.35">
      <c r="A111" s="3"/>
      <c r="B111" s="5"/>
      <c r="C111" s="269"/>
      <c r="D111" s="141" t="s">
        <v>1007</v>
      </c>
      <c r="E111" s="141" t="s">
        <v>1007</v>
      </c>
      <c r="F111" s="141" t="s">
        <v>1007</v>
      </c>
      <c r="G111" s="278"/>
      <c r="H111" s="279"/>
      <c r="I111" s="279"/>
      <c r="J111" s="280"/>
      <c r="K111" s="141" t="s">
        <v>1007</v>
      </c>
      <c r="L111" s="65"/>
      <c r="M111" s="65"/>
      <c r="N111" s="65"/>
      <c r="O111" s="65"/>
      <c r="P111" s="65"/>
      <c r="Q111" s="7"/>
      <c r="R111" s="4"/>
      <c r="S111" s="1"/>
      <c r="T111" s="1"/>
      <c r="U111" s="1"/>
      <c r="V111" s="1"/>
      <c r="W111" s="1"/>
      <c r="X111" s="1"/>
      <c r="Y111" s="1"/>
      <c r="Z111" s="1"/>
      <c r="AA111" s="1"/>
      <c r="AB111" s="1"/>
      <c r="AC111" s="1"/>
      <c r="AD111" s="1"/>
      <c r="AE111" s="1"/>
      <c r="AF111" s="1"/>
      <c r="AG111" s="1"/>
      <c r="AH111" s="1"/>
    </row>
    <row r="112" spans="1:34" x14ac:dyDescent="0.35">
      <c r="A112" s="3"/>
      <c r="B112" s="5"/>
      <c r="C112" s="269"/>
      <c r="D112" s="141" t="s">
        <v>1007</v>
      </c>
      <c r="E112" s="141" t="s">
        <v>1007</v>
      </c>
      <c r="F112" s="141" t="s">
        <v>1007</v>
      </c>
      <c r="G112" s="278"/>
      <c r="H112" s="279"/>
      <c r="I112" s="279"/>
      <c r="J112" s="280"/>
      <c r="K112" s="141" t="s">
        <v>1007</v>
      </c>
      <c r="L112" s="65"/>
      <c r="M112" s="65"/>
      <c r="N112" s="65"/>
      <c r="O112" s="65"/>
      <c r="P112" s="65"/>
      <c r="Q112" s="7"/>
      <c r="R112" s="4"/>
      <c r="S112" s="1"/>
      <c r="T112" s="1"/>
      <c r="U112" s="1"/>
      <c r="V112" s="1"/>
      <c r="W112" s="1"/>
      <c r="X112" s="1"/>
      <c r="Y112" s="1"/>
      <c r="Z112" s="1"/>
      <c r="AA112" s="1"/>
      <c r="AB112" s="1"/>
      <c r="AC112" s="1"/>
      <c r="AD112" s="1"/>
      <c r="AE112" s="1"/>
      <c r="AF112" s="1"/>
      <c r="AG112" s="1"/>
      <c r="AH112" s="1"/>
    </row>
    <row r="113" spans="1:34" x14ac:dyDescent="0.35">
      <c r="A113" s="3"/>
      <c r="B113" s="5"/>
      <c r="C113" s="269"/>
      <c r="D113" s="141" t="s">
        <v>1007</v>
      </c>
      <c r="E113" s="141" t="s">
        <v>1007</v>
      </c>
      <c r="F113" s="141" t="s">
        <v>1007</v>
      </c>
      <c r="G113" s="278"/>
      <c r="H113" s="279"/>
      <c r="I113" s="279"/>
      <c r="J113" s="280"/>
      <c r="K113" s="141" t="s">
        <v>1007</v>
      </c>
      <c r="L113" s="65"/>
      <c r="M113" s="65"/>
      <c r="N113" s="65"/>
      <c r="O113" s="65"/>
      <c r="P113" s="65"/>
      <c r="Q113" s="7"/>
      <c r="R113" s="4"/>
      <c r="S113" s="1"/>
      <c r="T113" s="1"/>
      <c r="U113" s="1"/>
      <c r="V113" s="1"/>
      <c r="W113" s="1"/>
      <c r="X113" s="1"/>
      <c r="Y113" s="1"/>
      <c r="Z113" s="1"/>
      <c r="AA113" s="1"/>
      <c r="AB113" s="1"/>
      <c r="AC113" s="1"/>
      <c r="AD113" s="1"/>
      <c r="AE113" s="1"/>
      <c r="AF113" s="1"/>
      <c r="AG113" s="1"/>
      <c r="AH113" s="1"/>
    </row>
    <row r="114" spans="1:34" x14ac:dyDescent="0.35">
      <c r="A114" s="3"/>
      <c r="B114" s="5"/>
      <c r="C114" s="270"/>
      <c r="D114" s="141" t="s">
        <v>1007</v>
      </c>
      <c r="E114" s="141" t="s">
        <v>1007</v>
      </c>
      <c r="F114" s="141" t="s">
        <v>1007</v>
      </c>
      <c r="G114" s="278"/>
      <c r="H114" s="279"/>
      <c r="I114" s="279"/>
      <c r="J114" s="280"/>
      <c r="K114" s="141" t="s">
        <v>1007</v>
      </c>
      <c r="L114" s="65"/>
      <c r="M114" s="65"/>
      <c r="N114" s="65"/>
      <c r="O114" s="65"/>
      <c r="P114" s="65"/>
      <c r="Q114" s="7"/>
      <c r="R114" s="4"/>
      <c r="S114" s="1"/>
      <c r="T114" s="1"/>
      <c r="U114" s="1"/>
      <c r="V114" s="1"/>
      <c r="W114" s="1"/>
      <c r="X114" s="1"/>
      <c r="Y114" s="1"/>
      <c r="Z114" s="1"/>
      <c r="AA114" s="1"/>
      <c r="AB114" s="1"/>
      <c r="AC114" s="1"/>
      <c r="AD114" s="1"/>
      <c r="AE114" s="1"/>
      <c r="AF114" s="1"/>
      <c r="AG114" s="1"/>
      <c r="AH114" s="1"/>
    </row>
    <row r="115" spans="1:34" x14ac:dyDescent="0.35">
      <c r="A115" s="3"/>
      <c r="B115" s="5"/>
      <c r="C115" s="47"/>
      <c r="D115" s="47"/>
      <c r="F115" s="59" t="s">
        <v>1261</v>
      </c>
      <c r="G115" s="289">
        <f>SUM(G105:J114)</f>
        <v>0</v>
      </c>
      <c r="H115" s="289"/>
      <c r="I115" s="289"/>
      <c r="J115" s="289"/>
      <c r="K115" s="47"/>
      <c r="L115" s="6"/>
      <c r="M115" s="6"/>
      <c r="N115" s="6"/>
      <c r="O115" s="6"/>
      <c r="P115" s="6"/>
      <c r="Q115" s="7"/>
      <c r="R115" s="4"/>
      <c r="S115" s="1"/>
      <c r="T115" s="1"/>
      <c r="U115" s="1"/>
      <c r="V115" s="1"/>
      <c r="W115" s="1"/>
      <c r="X115" s="1"/>
      <c r="Y115" s="1"/>
      <c r="Z115" s="1"/>
      <c r="AA115" s="1"/>
      <c r="AB115" s="1"/>
      <c r="AC115" s="1"/>
      <c r="AD115" s="1"/>
      <c r="AE115" s="1"/>
      <c r="AF115" s="1"/>
      <c r="AG115" s="1"/>
      <c r="AH115" s="1"/>
    </row>
    <row r="116" spans="1:34" x14ac:dyDescent="0.35">
      <c r="A116" s="3"/>
      <c r="B116" s="5"/>
      <c r="C116" s="47"/>
      <c r="D116" s="47"/>
      <c r="E116" s="47"/>
      <c r="F116" s="47"/>
      <c r="G116" s="47"/>
      <c r="H116" s="47"/>
      <c r="I116" s="47"/>
      <c r="J116" s="47"/>
      <c r="K116" s="47"/>
      <c r="L116" s="6"/>
      <c r="M116" s="6"/>
      <c r="N116" s="6"/>
      <c r="O116" s="6"/>
      <c r="P116" s="6"/>
      <c r="Q116" s="7"/>
      <c r="R116" s="4"/>
      <c r="S116" s="1"/>
      <c r="T116" s="1"/>
      <c r="U116" s="1"/>
      <c r="V116" s="1"/>
      <c r="W116" s="1"/>
      <c r="X116" s="1"/>
      <c r="Y116" s="1"/>
      <c r="Z116" s="1"/>
      <c r="AA116" s="1"/>
      <c r="AB116" s="1"/>
      <c r="AC116" s="1"/>
      <c r="AD116" s="1"/>
      <c r="AE116" s="1"/>
      <c r="AF116" s="1"/>
      <c r="AG116" s="1"/>
      <c r="AH116" s="1"/>
    </row>
    <row r="117" spans="1:34" x14ac:dyDescent="0.35">
      <c r="A117" s="3"/>
      <c r="B117" s="5"/>
      <c r="C117" s="268" t="str">
        <f>IF(C22="Vælg",'Drop down'!$P$8,C22)</f>
        <v>Select</v>
      </c>
      <c r="D117" s="141" t="s">
        <v>1007</v>
      </c>
      <c r="E117" s="141" t="s">
        <v>1007</v>
      </c>
      <c r="F117" s="141" t="s">
        <v>1007</v>
      </c>
      <c r="G117" s="278"/>
      <c r="H117" s="279"/>
      <c r="I117" s="279"/>
      <c r="J117" s="280"/>
      <c r="K117" s="141" t="s">
        <v>1007</v>
      </c>
      <c r="L117" s="65"/>
      <c r="M117" s="65"/>
      <c r="N117" s="65"/>
      <c r="O117" s="65"/>
      <c r="P117" s="65"/>
      <c r="Q117" s="7"/>
      <c r="R117" s="4"/>
      <c r="S117" s="1"/>
      <c r="T117" s="1"/>
      <c r="U117" s="1"/>
      <c r="V117" s="1"/>
      <c r="W117" s="1"/>
      <c r="X117" s="1"/>
      <c r="Y117" s="1"/>
      <c r="Z117" s="1"/>
      <c r="AA117" s="1"/>
      <c r="AB117" s="1"/>
      <c r="AC117" s="1"/>
      <c r="AD117" s="1"/>
      <c r="AE117" s="1"/>
      <c r="AF117" s="1"/>
      <c r="AG117" s="1"/>
      <c r="AH117" s="1"/>
    </row>
    <row r="118" spans="1:34" x14ac:dyDescent="0.35">
      <c r="A118" s="3"/>
      <c r="B118" s="5"/>
      <c r="C118" s="269"/>
      <c r="D118" s="141" t="s">
        <v>1007</v>
      </c>
      <c r="E118" s="141" t="s">
        <v>1007</v>
      </c>
      <c r="F118" s="141" t="s">
        <v>1007</v>
      </c>
      <c r="G118" s="278"/>
      <c r="H118" s="279"/>
      <c r="I118" s="279"/>
      <c r="J118" s="280"/>
      <c r="K118" s="141" t="s">
        <v>1007</v>
      </c>
      <c r="L118" s="65"/>
      <c r="M118" s="65"/>
      <c r="N118" s="65"/>
      <c r="O118" s="65"/>
      <c r="P118" s="65"/>
      <c r="Q118" s="7"/>
      <c r="R118" s="4"/>
      <c r="S118" s="1"/>
      <c r="T118" s="1"/>
      <c r="U118" s="1"/>
      <c r="V118" s="1"/>
      <c r="W118" s="1"/>
      <c r="X118" s="1"/>
      <c r="Y118" s="1"/>
      <c r="Z118" s="1"/>
      <c r="AA118" s="1"/>
      <c r="AB118" s="1"/>
      <c r="AC118" s="1"/>
      <c r="AD118" s="1"/>
      <c r="AE118" s="1"/>
      <c r="AF118" s="1"/>
      <c r="AG118" s="1"/>
      <c r="AH118" s="1"/>
    </row>
    <row r="119" spans="1:34" x14ac:dyDescent="0.35">
      <c r="A119" s="3"/>
      <c r="B119" s="5"/>
      <c r="C119" s="269"/>
      <c r="D119" s="141" t="s">
        <v>1007</v>
      </c>
      <c r="E119" s="141" t="s">
        <v>1007</v>
      </c>
      <c r="F119" s="141" t="s">
        <v>1007</v>
      </c>
      <c r="G119" s="278"/>
      <c r="H119" s="279"/>
      <c r="I119" s="279"/>
      <c r="J119" s="280"/>
      <c r="K119" s="141" t="s">
        <v>1007</v>
      </c>
      <c r="L119" s="65"/>
      <c r="M119" s="65"/>
      <c r="N119" s="65"/>
      <c r="O119" s="65"/>
      <c r="P119" s="65"/>
      <c r="Q119" s="7"/>
      <c r="R119" s="4"/>
      <c r="S119" s="1"/>
      <c r="T119" s="1"/>
      <c r="U119" s="1"/>
      <c r="V119" s="1"/>
      <c r="W119" s="1"/>
      <c r="X119" s="1"/>
      <c r="Y119" s="1"/>
      <c r="Z119" s="1"/>
      <c r="AA119" s="1"/>
      <c r="AB119" s="1"/>
      <c r="AC119" s="1"/>
      <c r="AD119" s="1"/>
      <c r="AE119" s="1"/>
      <c r="AF119" s="1"/>
      <c r="AG119" s="1"/>
      <c r="AH119" s="1"/>
    </row>
    <row r="120" spans="1:34" x14ac:dyDescent="0.35">
      <c r="A120" s="3"/>
      <c r="B120" s="5"/>
      <c r="C120" s="269"/>
      <c r="D120" s="141" t="s">
        <v>1007</v>
      </c>
      <c r="E120" s="141" t="s">
        <v>1007</v>
      </c>
      <c r="F120" s="141" t="s">
        <v>1007</v>
      </c>
      <c r="G120" s="278"/>
      <c r="H120" s="279"/>
      <c r="I120" s="279"/>
      <c r="J120" s="280"/>
      <c r="K120" s="141" t="s">
        <v>1007</v>
      </c>
      <c r="L120" s="65"/>
      <c r="M120" s="65"/>
      <c r="N120" s="65"/>
      <c r="O120" s="65"/>
      <c r="P120" s="65"/>
      <c r="Q120" s="7"/>
      <c r="R120" s="4"/>
      <c r="S120" s="1"/>
      <c r="T120" s="1"/>
      <c r="U120" s="1"/>
      <c r="V120" s="1"/>
      <c r="W120" s="1"/>
      <c r="X120" s="1"/>
      <c r="Y120" s="1"/>
      <c r="Z120" s="1"/>
      <c r="AA120" s="1"/>
      <c r="AB120" s="1"/>
      <c r="AC120" s="1"/>
      <c r="AD120" s="1"/>
      <c r="AE120" s="1"/>
      <c r="AF120" s="1"/>
      <c r="AG120" s="1"/>
      <c r="AH120" s="1"/>
    </row>
    <row r="121" spans="1:34" x14ac:dyDescent="0.35">
      <c r="A121" s="3"/>
      <c r="B121" s="5"/>
      <c r="C121" s="269"/>
      <c r="D121" s="141" t="s">
        <v>1007</v>
      </c>
      <c r="E121" s="141" t="s">
        <v>1007</v>
      </c>
      <c r="F121" s="141" t="s">
        <v>1007</v>
      </c>
      <c r="G121" s="278"/>
      <c r="H121" s="279"/>
      <c r="I121" s="279"/>
      <c r="J121" s="280"/>
      <c r="K121" s="141" t="s">
        <v>1007</v>
      </c>
      <c r="L121" s="65"/>
      <c r="M121" s="65"/>
      <c r="N121" s="65"/>
      <c r="O121" s="65"/>
      <c r="P121" s="65"/>
      <c r="Q121" s="7"/>
      <c r="R121" s="4"/>
      <c r="S121" s="1"/>
      <c r="T121" s="1"/>
      <c r="U121" s="1"/>
      <c r="V121" s="1"/>
      <c r="W121" s="1"/>
      <c r="X121" s="1"/>
      <c r="Y121" s="1"/>
      <c r="Z121" s="1"/>
      <c r="AA121" s="1"/>
      <c r="AB121" s="1"/>
      <c r="AC121" s="1"/>
      <c r="AD121" s="1"/>
      <c r="AE121" s="1"/>
      <c r="AF121" s="1"/>
      <c r="AG121" s="1"/>
      <c r="AH121" s="1"/>
    </row>
    <row r="122" spans="1:34" x14ac:dyDescent="0.35">
      <c r="A122" s="3"/>
      <c r="B122" s="5"/>
      <c r="C122" s="269"/>
      <c r="D122" s="141" t="s">
        <v>1007</v>
      </c>
      <c r="E122" s="141" t="s">
        <v>1007</v>
      </c>
      <c r="F122" s="141" t="s">
        <v>1007</v>
      </c>
      <c r="G122" s="278"/>
      <c r="H122" s="279"/>
      <c r="I122" s="279"/>
      <c r="J122" s="280"/>
      <c r="K122" s="141" t="s">
        <v>1007</v>
      </c>
      <c r="L122" s="65"/>
      <c r="M122" s="65"/>
      <c r="N122" s="65"/>
      <c r="O122" s="65"/>
      <c r="P122" s="65"/>
      <c r="Q122" s="7"/>
      <c r="R122" s="4"/>
      <c r="S122" s="1"/>
      <c r="T122" s="1"/>
      <c r="U122" s="1"/>
      <c r="V122" s="1"/>
      <c r="W122" s="1"/>
      <c r="X122" s="1"/>
      <c r="Y122" s="1"/>
      <c r="Z122" s="1"/>
      <c r="AA122" s="1"/>
      <c r="AB122" s="1"/>
      <c r="AC122" s="1"/>
      <c r="AD122" s="1"/>
      <c r="AE122" s="1"/>
      <c r="AF122" s="1"/>
      <c r="AG122" s="1"/>
      <c r="AH122" s="1"/>
    </row>
    <row r="123" spans="1:34" x14ac:dyDescent="0.35">
      <c r="A123" s="3"/>
      <c r="B123" s="5"/>
      <c r="C123" s="269"/>
      <c r="D123" s="141" t="s">
        <v>1007</v>
      </c>
      <c r="E123" s="141" t="s">
        <v>1007</v>
      </c>
      <c r="F123" s="141" t="s">
        <v>1007</v>
      </c>
      <c r="G123" s="278"/>
      <c r="H123" s="279"/>
      <c r="I123" s="279"/>
      <c r="J123" s="280"/>
      <c r="K123" s="141" t="s">
        <v>1007</v>
      </c>
      <c r="L123" s="65"/>
      <c r="M123" s="65"/>
      <c r="N123" s="65"/>
      <c r="O123" s="65"/>
      <c r="P123" s="65"/>
      <c r="Q123" s="7"/>
      <c r="R123" s="4"/>
      <c r="S123" s="1"/>
      <c r="T123" s="1"/>
      <c r="U123" s="1"/>
      <c r="V123" s="1"/>
      <c r="W123" s="1"/>
      <c r="X123" s="1"/>
      <c r="Y123" s="1"/>
      <c r="Z123" s="1"/>
      <c r="AA123" s="1"/>
      <c r="AB123" s="1"/>
      <c r="AC123" s="1"/>
      <c r="AD123" s="1"/>
      <c r="AE123" s="1"/>
      <c r="AF123" s="1"/>
      <c r="AG123" s="1"/>
      <c r="AH123" s="1"/>
    </row>
    <row r="124" spans="1:34" x14ac:dyDescent="0.35">
      <c r="A124" s="3"/>
      <c r="B124" s="5"/>
      <c r="C124" s="269"/>
      <c r="D124" s="141" t="s">
        <v>1007</v>
      </c>
      <c r="E124" s="141" t="s">
        <v>1007</v>
      </c>
      <c r="F124" s="141" t="s">
        <v>1007</v>
      </c>
      <c r="G124" s="278"/>
      <c r="H124" s="279"/>
      <c r="I124" s="279"/>
      <c r="J124" s="280"/>
      <c r="K124" s="141" t="s">
        <v>1007</v>
      </c>
      <c r="L124" s="65"/>
      <c r="M124" s="65"/>
      <c r="N124" s="65"/>
      <c r="O124" s="65"/>
      <c r="P124" s="65"/>
      <c r="Q124" s="7"/>
      <c r="R124" s="4"/>
      <c r="S124" s="1"/>
      <c r="T124" s="1"/>
      <c r="U124" s="1"/>
      <c r="V124" s="1"/>
      <c r="W124" s="1"/>
      <c r="X124" s="1"/>
      <c r="Y124" s="1"/>
      <c r="Z124" s="1"/>
      <c r="AA124" s="1"/>
      <c r="AB124" s="1"/>
      <c r="AC124" s="1"/>
      <c r="AD124" s="1"/>
      <c r="AE124" s="1"/>
      <c r="AF124" s="1"/>
      <c r="AG124" s="1"/>
      <c r="AH124" s="1"/>
    </row>
    <row r="125" spans="1:34" x14ac:dyDescent="0.35">
      <c r="A125" s="3"/>
      <c r="B125" s="5"/>
      <c r="C125" s="269"/>
      <c r="D125" s="141" t="s">
        <v>1007</v>
      </c>
      <c r="E125" s="141" t="s">
        <v>1007</v>
      </c>
      <c r="F125" s="141" t="s">
        <v>1007</v>
      </c>
      <c r="G125" s="278"/>
      <c r="H125" s="279"/>
      <c r="I125" s="279"/>
      <c r="J125" s="280"/>
      <c r="K125" s="141" t="s">
        <v>1007</v>
      </c>
      <c r="L125" s="65"/>
      <c r="M125" s="65"/>
      <c r="N125" s="65"/>
      <c r="O125" s="65"/>
      <c r="P125" s="65"/>
      <c r="Q125" s="7"/>
      <c r="R125" s="4"/>
      <c r="S125" s="1"/>
      <c r="T125" s="1"/>
      <c r="U125" s="1"/>
      <c r="V125" s="1"/>
      <c r="W125" s="1"/>
      <c r="X125" s="1"/>
      <c r="Y125" s="1"/>
      <c r="Z125" s="1"/>
      <c r="AA125" s="1"/>
      <c r="AB125" s="1"/>
      <c r="AC125" s="1"/>
      <c r="AD125" s="1"/>
      <c r="AE125" s="1"/>
      <c r="AF125" s="1"/>
      <c r="AG125" s="1"/>
      <c r="AH125" s="1"/>
    </row>
    <row r="126" spans="1:34" x14ac:dyDescent="0.35">
      <c r="A126" s="3"/>
      <c r="B126" s="5"/>
      <c r="C126" s="270"/>
      <c r="D126" s="141" t="s">
        <v>1007</v>
      </c>
      <c r="E126" s="141" t="s">
        <v>1007</v>
      </c>
      <c r="F126" s="141" t="s">
        <v>1007</v>
      </c>
      <c r="G126" s="278"/>
      <c r="H126" s="279"/>
      <c r="I126" s="279"/>
      <c r="J126" s="280"/>
      <c r="K126" s="141" t="s">
        <v>1007</v>
      </c>
      <c r="L126" s="65"/>
      <c r="M126" s="65"/>
      <c r="N126" s="65"/>
      <c r="O126" s="65"/>
      <c r="P126" s="65"/>
      <c r="Q126" s="7"/>
      <c r="R126" s="4"/>
      <c r="S126" s="1"/>
      <c r="T126" s="1"/>
      <c r="U126" s="1"/>
      <c r="V126" s="1"/>
      <c r="W126" s="1"/>
      <c r="X126" s="1"/>
      <c r="Y126" s="1"/>
      <c r="Z126" s="1"/>
      <c r="AA126" s="1"/>
      <c r="AB126" s="1"/>
      <c r="AC126" s="1"/>
      <c r="AD126" s="1"/>
      <c r="AE126" s="1"/>
      <c r="AF126" s="1"/>
      <c r="AG126" s="1"/>
      <c r="AH126" s="1"/>
    </row>
    <row r="127" spans="1:34" x14ac:dyDescent="0.35">
      <c r="A127" s="3"/>
      <c r="B127" s="5"/>
      <c r="C127" s="47"/>
      <c r="D127" s="47"/>
      <c r="F127" s="59" t="s">
        <v>1261</v>
      </c>
      <c r="G127" s="289">
        <f>SUM(G117:J126)</f>
        <v>0</v>
      </c>
      <c r="H127" s="289"/>
      <c r="I127" s="289"/>
      <c r="J127" s="289"/>
      <c r="K127" s="47"/>
      <c r="L127" s="6"/>
      <c r="M127" s="6"/>
      <c r="N127" s="6"/>
      <c r="O127" s="6"/>
      <c r="P127" s="6"/>
      <c r="Q127" s="7"/>
      <c r="R127" s="4"/>
      <c r="S127" s="1"/>
      <c r="T127" s="1"/>
      <c r="U127" s="1"/>
      <c r="V127" s="1"/>
      <c r="W127" s="1"/>
      <c r="X127" s="1"/>
      <c r="Y127" s="1"/>
      <c r="Z127" s="1"/>
      <c r="AA127" s="1"/>
      <c r="AB127" s="1"/>
      <c r="AC127" s="1"/>
      <c r="AD127" s="1"/>
      <c r="AE127" s="1"/>
      <c r="AF127" s="1"/>
      <c r="AG127" s="1"/>
      <c r="AH127" s="1"/>
    </row>
    <row r="128" spans="1:34" x14ac:dyDescent="0.35">
      <c r="A128" s="3"/>
      <c r="B128" s="5"/>
      <c r="C128" s="47"/>
      <c r="D128" s="47"/>
      <c r="E128" s="47"/>
      <c r="F128" s="47"/>
      <c r="G128" s="47"/>
      <c r="H128" s="47"/>
      <c r="I128" s="47"/>
      <c r="J128" s="47"/>
      <c r="K128" s="47"/>
      <c r="L128" s="6"/>
      <c r="M128" s="6"/>
      <c r="N128" s="6"/>
      <c r="O128" s="6"/>
      <c r="P128" s="6"/>
      <c r="Q128" s="7"/>
      <c r="R128" s="4"/>
      <c r="S128" s="1"/>
      <c r="T128" s="1"/>
      <c r="U128" s="1"/>
      <c r="V128" s="1"/>
      <c r="W128" s="1"/>
      <c r="X128" s="1"/>
      <c r="Y128" s="1"/>
      <c r="Z128" s="1"/>
      <c r="AA128" s="1"/>
      <c r="AB128" s="1"/>
      <c r="AC128" s="1"/>
      <c r="AD128" s="1"/>
      <c r="AE128" s="1"/>
      <c r="AF128" s="1"/>
      <c r="AG128" s="1"/>
      <c r="AH128" s="1"/>
    </row>
    <row r="129" spans="1:34" x14ac:dyDescent="0.35">
      <c r="A129" s="3"/>
      <c r="B129" s="5"/>
      <c r="C129" s="268" t="str">
        <f>IF(C23="Vælg",'Drop down'!$P$8,C23)</f>
        <v>Select</v>
      </c>
      <c r="D129" s="141" t="s">
        <v>1007</v>
      </c>
      <c r="E129" s="141" t="s">
        <v>1007</v>
      </c>
      <c r="F129" s="141" t="s">
        <v>1007</v>
      </c>
      <c r="G129" s="278"/>
      <c r="H129" s="279"/>
      <c r="I129" s="279"/>
      <c r="J129" s="280"/>
      <c r="K129" s="141" t="s">
        <v>1007</v>
      </c>
      <c r="L129" s="65"/>
      <c r="M129" s="65"/>
      <c r="N129" s="65"/>
      <c r="O129" s="65"/>
      <c r="P129" s="65"/>
      <c r="Q129" s="7"/>
      <c r="R129" s="4"/>
      <c r="S129" s="1"/>
      <c r="T129" s="1"/>
      <c r="U129" s="1"/>
      <c r="V129" s="1"/>
      <c r="W129" s="1"/>
      <c r="X129" s="1"/>
      <c r="Y129" s="1"/>
      <c r="Z129" s="1"/>
      <c r="AA129" s="1"/>
      <c r="AB129" s="1"/>
      <c r="AC129" s="1"/>
      <c r="AD129" s="1"/>
      <c r="AE129" s="1"/>
      <c r="AF129" s="1"/>
      <c r="AG129" s="1"/>
      <c r="AH129" s="1"/>
    </row>
    <row r="130" spans="1:34" x14ac:dyDescent="0.35">
      <c r="A130" s="3"/>
      <c r="B130" s="5"/>
      <c r="C130" s="269"/>
      <c r="D130" s="141" t="s">
        <v>1007</v>
      </c>
      <c r="E130" s="141" t="s">
        <v>1007</v>
      </c>
      <c r="F130" s="141" t="s">
        <v>1007</v>
      </c>
      <c r="G130" s="278"/>
      <c r="H130" s="279"/>
      <c r="I130" s="279"/>
      <c r="J130" s="280"/>
      <c r="K130" s="141" t="s">
        <v>1007</v>
      </c>
      <c r="L130" s="65"/>
      <c r="M130" s="65"/>
      <c r="N130" s="65"/>
      <c r="O130" s="65"/>
      <c r="P130" s="65"/>
      <c r="Q130" s="7"/>
      <c r="R130" s="4"/>
      <c r="S130" s="1"/>
      <c r="T130" s="1"/>
      <c r="U130" s="1"/>
      <c r="V130" s="1"/>
      <c r="W130" s="1"/>
      <c r="X130" s="1"/>
      <c r="Y130" s="1"/>
      <c r="Z130" s="1"/>
      <c r="AA130" s="1"/>
      <c r="AB130" s="1"/>
      <c r="AC130" s="1"/>
      <c r="AD130" s="1"/>
      <c r="AE130" s="1"/>
      <c r="AF130" s="1"/>
      <c r="AG130" s="1"/>
      <c r="AH130" s="1"/>
    </row>
    <row r="131" spans="1:34" x14ac:dyDescent="0.35">
      <c r="A131" s="3"/>
      <c r="B131" s="5"/>
      <c r="C131" s="269"/>
      <c r="D131" s="141" t="s">
        <v>1007</v>
      </c>
      <c r="E131" s="141" t="s">
        <v>1007</v>
      </c>
      <c r="F131" s="141" t="s">
        <v>1007</v>
      </c>
      <c r="G131" s="278"/>
      <c r="H131" s="279"/>
      <c r="I131" s="279"/>
      <c r="J131" s="280"/>
      <c r="K131" s="141" t="s">
        <v>1007</v>
      </c>
      <c r="L131" s="65"/>
      <c r="M131" s="65"/>
      <c r="N131" s="65"/>
      <c r="O131" s="65"/>
      <c r="P131" s="65"/>
      <c r="Q131" s="7"/>
      <c r="R131" s="4"/>
      <c r="S131" s="1"/>
      <c r="T131" s="1"/>
      <c r="U131" s="1"/>
      <c r="V131" s="1"/>
      <c r="W131" s="1"/>
      <c r="X131" s="1"/>
      <c r="Y131" s="1"/>
      <c r="Z131" s="1"/>
      <c r="AA131" s="1"/>
      <c r="AB131" s="1"/>
      <c r="AC131" s="1"/>
      <c r="AD131" s="1"/>
      <c r="AE131" s="1"/>
      <c r="AF131" s="1"/>
      <c r="AG131" s="1"/>
      <c r="AH131" s="1"/>
    </row>
    <row r="132" spans="1:34" x14ac:dyDescent="0.35">
      <c r="A132" s="3"/>
      <c r="B132" s="5"/>
      <c r="C132" s="269"/>
      <c r="D132" s="141" t="s">
        <v>1007</v>
      </c>
      <c r="E132" s="141" t="s">
        <v>1007</v>
      </c>
      <c r="F132" s="141" t="s">
        <v>1007</v>
      </c>
      <c r="G132" s="278"/>
      <c r="H132" s="279"/>
      <c r="I132" s="279"/>
      <c r="J132" s="280"/>
      <c r="K132" s="141" t="s">
        <v>1007</v>
      </c>
      <c r="L132" s="65"/>
      <c r="M132" s="65"/>
      <c r="N132" s="65"/>
      <c r="O132" s="65"/>
      <c r="P132" s="65"/>
      <c r="Q132" s="7"/>
      <c r="R132" s="4"/>
      <c r="S132" s="1"/>
      <c r="T132" s="1"/>
      <c r="U132" s="1"/>
      <c r="V132" s="1"/>
      <c r="W132" s="1"/>
      <c r="X132" s="1"/>
      <c r="Y132" s="1"/>
      <c r="Z132" s="1"/>
      <c r="AA132" s="1"/>
      <c r="AB132" s="1"/>
      <c r="AC132" s="1"/>
      <c r="AD132" s="1"/>
      <c r="AE132" s="1"/>
      <c r="AF132" s="1"/>
      <c r="AG132" s="1"/>
      <c r="AH132" s="1"/>
    </row>
    <row r="133" spans="1:34" x14ac:dyDescent="0.35">
      <c r="A133" s="3"/>
      <c r="B133" s="5"/>
      <c r="C133" s="269"/>
      <c r="D133" s="141" t="s">
        <v>1007</v>
      </c>
      <c r="E133" s="141" t="s">
        <v>1007</v>
      </c>
      <c r="F133" s="141" t="s">
        <v>1007</v>
      </c>
      <c r="G133" s="278"/>
      <c r="H133" s="279"/>
      <c r="I133" s="279"/>
      <c r="J133" s="280"/>
      <c r="K133" s="141" t="s">
        <v>1007</v>
      </c>
      <c r="L133" s="65"/>
      <c r="M133" s="65"/>
      <c r="N133" s="65"/>
      <c r="O133" s="65"/>
      <c r="P133" s="65"/>
      <c r="Q133" s="7"/>
      <c r="R133" s="4"/>
      <c r="S133" s="1"/>
      <c r="T133" s="1"/>
      <c r="U133" s="1"/>
      <c r="V133" s="1"/>
      <c r="W133" s="1"/>
      <c r="X133" s="1"/>
      <c r="Y133" s="1"/>
      <c r="Z133" s="1"/>
      <c r="AA133" s="1"/>
      <c r="AB133" s="1"/>
      <c r="AC133" s="1"/>
      <c r="AD133" s="1"/>
      <c r="AE133" s="1"/>
      <c r="AF133" s="1"/>
      <c r="AG133" s="1"/>
      <c r="AH133" s="1"/>
    </row>
    <row r="134" spans="1:34" x14ac:dyDescent="0.35">
      <c r="A134" s="3"/>
      <c r="B134" s="5"/>
      <c r="C134" s="269"/>
      <c r="D134" s="141" t="s">
        <v>1007</v>
      </c>
      <c r="E134" s="141" t="s">
        <v>1007</v>
      </c>
      <c r="F134" s="141" t="s">
        <v>1007</v>
      </c>
      <c r="G134" s="278"/>
      <c r="H134" s="279"/>
      <c r="I134" s="279"/>
      <c r="J134" s="280"/>
      <c r="K134" s="141" t="s">
        <v>1007</v>
      </c>
      <c r="L134" s="65"/>
      <c r="M134" s="65"/>
      <c r="N134" s="65"/>
      <c r="O134" s="65"/>
      <c r="P134" s="65"/>
      <c r="Q134" s="7"/>
      <c r="R134" s="4"/>
      <c r="S134" s="1"/>
      <c r="T134" s="1"/>
      <c r="U134" s="1"/>
      <c r="V134" s="1"/>
      <c r="W134" s="1"/>
      <c r="X134" s="1"/>
      <c r="Y134" s="1"/>
      <c r="Z134" s="1"/>
      <c r="AA134" s="1"/>
      <c r="AB134" s="1"/>
      <c r="AC134" s="1"/>
      <c r="AD134" s="1"/>
      <c r="AE134" s="1"/>
      <c r="AF134" s="1"/>
      <c r="AG134" s="1"/>
      <c r="AH134" s="1"/>
    </row>
    <row r="135" spans="1:34" x14ac:dyDescent="0.35">
      <c r="A135" s="3"/>
      <c r="B135" s="5"/>
      <c r="C135" s="269"/>
      <c r="D135" s="141" t="s">
        <v>1007</v>
      </c>
      <c r="E135" s="141" t="s">
        <v>1007</v>
      </c>
      <c r="F135" s="141" t="s">
        <v>1007</v>
      </c>
      <c r="G135" s="278"/>
      <c r="H135" s="279"/>
      <c r="I135" s="279"/>
      <c r="J135" s="280"/>
      <c r="K135" s="141" t="s">
        <v>1007</v>
      </c>
      <c r="L135" s="65"/>
      <c r="M135" s="65"/>
      <c r="N135" s="65"/>
      <c r="O135" s="65"/>
      <c r="P135" s="65"/>
      <c r="Q135" s="7"/>
      <c r="R135" s="4"/>
      <c r="S135" s="1"/>
      <c r="T135" s="1"/>
      <c r="U135" s="1"/>
      <c r="V135" s="1"/>
      <c r="W135" s="1"/>
      <c r="X135" s="1"/>
      <c r="Y135" s="1"/>
      <c r="Z135" s="1"/>
      <c r="AA135" s="1"/>
      <c r="AB135" s="1"/>
      <c r="AC135" s="1"/>
      <c r="AD135" s="1"/>
      <c r="AE135" s="1"/>
      <c r="AF135" s="1"/>
      <c r="AG135" s="1"/>
      <c r="AH135" s="1"/>
    </row>
    <row r="136" spans="1:34" x14ac:dyDescent="0.35">
      <c r="A136" s="3"/>
      <c r="B136" s="5"/>
      <c r="C136" s="269"/>
      <c r="D136" s="141" t="s">
        <v>1007</v>
      </c>
      <c r="E136" s="141" t="s">
        <v>1007</v>
      </c>
      <c r="F136" s="141" t="s">
        <v>1007</v>
      </c>
      <c r="G136" s="278"/>
      <c r="H136" s="279"/>
      <c r="I136" s="279"/>
      <c r="J136" s="280"/>
      <c r="K136" s="141" t="s">
        <v>1007</v>
      </c>
      <c r="L136" s="65"/>
      <c r="M136" s="65"/>
      <c r="N136" s="65"/>
      <c r="O136" s="65"/>
      <c r="P136" s="65"/>
      <c r="Q136" s="7"/>
      <c r="R136" s="4"/>
      <c r="S136" s="1"/>
      <c r="T136" s="1"/>
      <c r="U136" s="1"/>
      <c r="V136" s="1"/>
      <c r="W136" s="1"/>
      <c r="X136" s="1"/>
      <c r="Y136" s="1"/>
      <c r="Z136" s="1"/>
      <c r="AA136" s="1"/>
      <c r="AB136" s="1"/>
      <c r="AC136" s="1"/>
      <c r="AD136" s="1"/>
      <c r="AE136" s="1"/>
      <c r="AF136" s="1"/>
      <c r="AG136" s="1"/>
      <c r="AH136" s="1"/>
    </row>
    <row r="137" spans="1:34" x14ac:dyDescent="0.35">
      <c r="A137" s="3"/>
      <c r="B137" s="5"/>
      <c r="C137" s="269"/>
      <c r="D137" s="141" t="s">
        <v>1007</v>
      </c>
      <c r="E137" s="141" t="s">
        <v>1007</v>
      </c>
      <c r="F137" s="141" t="s">
        <v>1007</v>
      </c>
      <c r="G137" s="278"/>
      <c r="H137" s="279"/>
      <c r="I137" s="279"/>
      <c r="J137" s="280"/>
      <c r="K137" s="141" t="s">
        <v>1007</v>
      </c>
      <c r="L137" s="65"/>
      <c r="M137" s="65"/>
      <c r="N137" s="65"/>
      <c r="O137" s="65"/>
      <c r="P137" s="65"/>
      <c r="Q137" s="7"/>
      <c r="R137" s="4"/>
      <c r="S137" s="1"/>
      <c r="T137" s="1"/>
      <c r="U137" s="1"/>
      <c r="V137" s="1"/>
      <c r="W137" s="1"/>
      <c r="X137" s="1"/>
      <c r="Y137" s="1"/>
      <c r="Z137" s="1"/>
      <c r="AA137" s="1"/>
      <c r="AB137" s="1"/>
      <c r="AC137" s="1"/>
      <c r="AD137" s="1"/>
      <c r="AE137" s="1"/>
      <c r="AF137" s="1"/>
      <c r="AG137" s="1"/>
      <c r="AH137" s="1"/>
    </row>
    <row r="138" spans="1:34" x14ac:dyDescent="0.35">
      <c r="A138" s="3"/>
      <c r="B138" s="5"/>
      <c r="C138" s="270"/>
      <c r="D138" s="141" t="s">
        <v>1007</v>
      </c>
      <c r="E138" s="141" t="s">
        <v>1007</v>
      </c>
      <c r="F138" s="141" t="s">
        <v>1007</v>
      </c>
      <c r="G138" s="278"/>
      <c r="H138" s="279"/>
      <c r="I138" s="279"/>
      <c r="J138" s="280"/>
      <c r="K138" s="141" t="s">
        <v>1007</v>
      </c>
      <c r="L138" s="65"/>
      <c r="M138" s="65"/>
      <c r="N138" s="65"/>
      <c r="O138" s="65"/>
      <c r="P138" s="65"/>
      <c r="Q138" s="7"/>
      <c r="R138" s="4"/>
      <c r="S138" s="1"/>
      <c r="T138" s="1"/>
      <c r="U138" s="1"/>
      <c r="V138" s="1"/>
      <c r="W138" s="1"/>
      <c r="X138" s="1"/>
      <c r="Y138" s="1"/>
      <c r="Z138" s="1"/>
      <c r="AA138" s="1"/>
      <c r="AB138" s="1"/>
      <c r="AC138" s="1"/>
      <c r="AD138" s="1"/>
      <c r="AE138" s="1"/>
      <c r="AF138" s="1"/>
      <c r="AG138" s="1"/>
      <c r="AH138" s="1"/>
    </row>
    <row r="139" spans="1:34" x14ac:dyDescent="0.35">
      <c r="A139" s="3"/>
      <c r="B139" s="5"/>
      <c r="C139" s="47"/>
      <c r="D139" s="47"/>
      <c r="F139" s="59" t="s">
        <v>1261</v>
      </c>
      <c r="G139" s="289">
        <f>SUM(G129:J138)</f>
        <v>0</v>
      </c>
      <c r="H139" s="289"/>
      <c r="I139" s="289"/>
      <c r="J139" s="289"/>
      <c r="K139" s="47"/>
      <c r="L139" s="6"/>
      <c r="M139" s="6"/>
      <c r="N139" s="6"/>
      <c r="O139" s="6"/>
      <c r="P139" s="6"/>
      <c r="Q139" s="7"/>
      <c r="R139" s="4"/>
      <c r="S139" s="1"/>
      <c r="T139" s="1"/>
      <c r="U139" s="1"/>
      <c r="V139" s="1"/>
      <c r="W139" s="1"/>
      <c r="X139" s="1"/>
      <c r="Y139" s="1"/>
      <c r="Z139" s="1"/>
      <c r="AA139" s="1"/>
      <c r="AB139" s="1"/>
      <c r="AC139" s="1"/>
      <c r="AD139" s="1"/>
      <c r="AE139" s="1"/>
      <c r="AF139" s="1"/>
      <c r="AG139" s="1"/>
      <c r="AH139" s="1"/>
    </row>
    <row r="140" spans="1:34" x14ac:dyDescent="0.35">
      <c r="A140" s="3"/>
      <c r="B140" s="5"/>
      <c r="C140" s="47"/>
      <c r="D140" s="47"/>
      <c r="E140" s="47"/>
      <c r="F140" s="47"/>
      <c r="G140" s="47"/>
      <c r="H140" s="47"/>
      <c r="I140" s="47"/>
      <c r="J140" s="47"/>
      <c r="K140" s="47"/>
      <c r="L140" s="6"/>
      <c r="M140" s="6"/>
      <c r="N140" s="6"/>
      <c r="O140" s="6"/>
      <c r="P140" s="6"/>
      <c r="Q140" s="7"/>
      <c r="R140" s="4"/>
      <c r="S140" s="1"/>
      <c r="T140" s="1"/>
      <c r="U140" s="1"/>
      <c r="V140" s="1"/>
      <c r="W140" s="1"/>
      <c r="X140" s="1"/>
      <c r="Y140" s="1"/>
      <c r="Z140" s="1"/>
      <c r="AA140" s="1"/>
      <c r="AB140" s="1"/>
      <c r="AC140" s="1"/>
      <c r="AD140" s="1"/>
      <c r="AE140" s="1"/>
      <c r="AF140" s="1"/>
      <c r="AG140" s="1"/>
      <c r="AH140" s="1"/>
    </row>
    <row r="141" spans="1:34" x14ac:dyDescent="0.35">
      <c r="A141" s="3"/>
      <c r="B141" s="5"/>
      <c r="C141" s="268" t="str">
        <f>IF(C24="Vælg",'Drop down'!$P$8,C24)</f>
        <v>Select</v>
      </c>
      <c r="D141" s="141" t="s">
        <v>1007</v>
      </c>
      <c r="E141" s="141" t="s">
        <v>1007</v>
      </c>
      <c r="F141" s="141" t="s">
        <v>1007</v>
      </c>
      <c r="G141" s="278"/>
      <c r="H141" s="279"/>
      <c r="I141" s="279"/>
      <c r="J141" s="280"/>
      <c r="K141" s="141" t="s">
        <v>1007</v>
      </c>
      <c r="L141" s="65"/>
      <c r="M141" s="65"/>
      <c r="N141" s="65"/>
      <c r="O141" s="65"/>
      <c r="P141" s="65"/>
      <c r="Q141" s="7"/>
      <c r="R141" s="4"/>
      <c r="S141" s="1"/>
      <c r="T141" s="1"/>
      <c r="U141" s="1"/>
      <c r="V141" s="1"/>
      <c r="W141" s="1"/>
      <c r="X141" s="1"/>
      <c r="Y141" s="1"/>
      <c r="Z141" s="1"/>
      <c r="AA141" s="1"/>
      <c r="AB141" s="1"/>
      <c r="AC141" s="1"/>
      <c r="AD141" s="1"/>
      <c r="AE141" s="1"/>
      <c r="AF141" s="1"/>
      <c r="AG141" s="1"/>
      <c r="AH141" s="1"/>
    </row>
    <row r="142" spans="1:34" x14ac:dyDescent="0.35">
      <c r="A142" s="3"/>
      <c r="B142" s="5"/>
      <c r="C142" s="269"/>
      <c r="D142" s="141" t="s">
        <v>1007</v>
      </c>
      <c r="E142" s="141" t="s">
        <v>1007</v>
      </c>
      <c r="F142" s="141" t="s">
        <v>1007</v>
      </c>
      <c r="G142" s="278"/>
      <c r="H142" s="279"/>
      <c r="I142" s="279"/>
      <c r="J142" s="280"/>
      <c r="K142" s="141" t="s">
        <v>1007</v>
      </c>
      <c r="L142" s="65"/>
      <c r="M142" s="65"/>
      <c r="N142" s="65"/>
      <c r="O142" s="65"/>
      <c r="P142" s="65"/>
      <c r="Q142" s="7"/>
      <c r="R142" s="4"/>
      <c r="S142" s="1"/>
      <c r="T142" s="1"/>
      <c r="U142" s="1"/>
      <c r="V142" s="1"/>
      <c r="W142" s="1"/>
      <c r="X142" s="1"/>
      <c r="Y142" s="1"/>
      <c r="Z142" s="1"/>
      <c r="AA142" s="1"/>
      <c r="AB142" s="1"/>
      <c r="AC142" s="1"/>
      <c r="AD142" s="1"/>
      <c r="AE142" s="1"/>
      <c r="AF142" s="1"/>
      <c r="AG142" s="1"/>
      <c r="AH142" s="1"/>
    </row>
    <row r="143" spans="1:34" x14ac:dyDescent="0.35">
      <c r="A143" s="3"/>
      <c r="B143" s="5"/>
      <c r="C143" s="269"/>
      <c r="D143" s="141" t="s">
        <v>1007</v>
      </c>
      <c r="E143" s="141" t="s">
        <v>1007</v>
      </c>
      <c r="F143" s="141" t="s">
        <v>1007</v>
      </c>
      <c r="G143" s="278"/>
      <c r="H143" s="279"/>
      <c r="I143" s="279"/>
      <c r="J143" s="280"/>
      <c r="K143" s="141" t="s">
        <v>1007</v>
      </c>
      <c r="L143" s="65"/>
      <c r="M143" s="65"/>
      <c r="N143" s="65"/>
      <c r="O143" s="65"/>
      <c r="P143" s="65"/>
      <c r="Q143" s="7"/>
      <c r="R143" s="4"/>
      <c r="S143" s="1"/>
      <c r="T143" s="1"/>
      <c r="U143" s="1"/>
      <c r="V143" s="1"/>
      <c r="W143" s="1"/>
      <c r="X143" s="1"/>
      <c r="Y143" s="1"/>
      <c r="Z143" s="1"/>
      <c r="AA143" s="1"/>
      <c r="AB143" s="1"/>
      <c r="AC143" s="1"/>
      <c r="AD143" s="1"/>
      <c r="AE143" s="1"/>
      <c r="AF143" s="1"/>
      <c r="AG143" s="1"/>
      <c r="AH143" s="1"/>
    </row>
    <row r="144" spans="1:34" x14ac:dyDescent="0.35">
      <c r="A144" s="3"/>
      <c r="B144" s="5"/>
      <c r="C144" s="269"/>
      <c r="D144" s="141" t="s">
        <v>1007</v>
      </c>
      <c r="E144" s="141" t="s">
        <v>1007</v>
      </c>
      <c r="F144" s="141" t="s">
        <v>1007</v>
      </c>
      <c r="G144" s="278"/>
      <c r="H144" s="279"/>
      <c r="I144" s="279"/>
      <c r="J144" s="280"/>
      <c r="K144" s="141" t="s">
        <v>1007</v>
      </c>
      <c r="L144" s="65"/>
      <c r="M144" s="65"/>
      <c r="N144" s="65"/>
      <c r="O144" s="65"/>
      <c r="P144" s="65"/>
      <c r="Q144" s="7"/>
      <c r="R144" s="4"/>
      <c r="S144" s="1"/>
      <c r="T144" s="1"/>
      <c r="U144" s="1"/>
      <c r="V144" s="1"/>
      <c r="W144" s="1"/>
      <c r="X144" s="1"/>
      <c r="Y144" s="1"/>
      <c r="Z144" s="1"/>
      <c r="AA144" s="1"/>
      <c r="AB144" s="1"/>
      <c r="AC144" s="1"/>
      <c r="AD144" s="1"/>
      <c r="AE144" s="1"/>
      <c r="AF144" s="1"/>
      <c r="AG144" s="1"/>
      <c r="AH144" s="1"/>
    </row>
    <row r="145" spans="1:34" x14ac:dyDescent="0.35">
      <c r="A145" s="3"/>
      <c r="B145" s="5"/>
      <c r="C145" s="269"/>
      <c r="D145" s="141" t="s">
        <v>1007</v>
      </c>
      <c r="E145" s="141" t="s">
        <v>1007</v>
      </c>
      <c r="F145" s="141" t="s">
        <v>1007</v>
      </c>
      <c r="G145" s="278"/>
      <c r="H145" s="279"/>
      <c r="I145" s="279"/>
      <c r="J145" s="280"/>
      <c r="K145" s="141" t="s">
        <v>1007</v>
      </c>
      <c r="L145" s="65"/>
      <c r="M145" s="65"/>
      <c r="N145" s="65"/>
      <c r="O145" s="65"/>
      <c r="P145" s="65"/>
      <c r="Q145" s="7"/>
      <c r="R145" s="4"/>
      <c r="S145" s="1"/>
      <c r="T145" s="1"/>
      <c r="U145" s="1"/>
      <c r="V145" s="1"/>
      <c r="W145" s="1"/>
      <c r="X145" s="1"/>
      <c r="Y145" s="1"/>
      <c r="Z145" s="1"/>
      <c r="AA145" s="1"/>
      <c r="AB145" s="1"/>
      <c r="AC145" s="1"/>
      <c r="AD145" s="1"/>
      <c r="AE145" s="1"/>
      <c r="AF145" s="1"/>
      <c r="AG145" s="1"/>
      <c r="AH145" s="1"/>
    </row>
    <row r="146" spans="1:34" x14ac:dyDescent="0.35">
      <c r="A146" s="3"/>
      <c r="B146" s="5"/>
      <c r="C146" s="269"/>
      <c r="D146" s="141" t="s">
        <v>1007</v>
      </c>
      <c r="E146" s="141" t="s">
        <v>1007</v>
      </c>
      <c r="F146" s="141" t="s">
        <v>1007</v>
      </c>
      <c r="G146" s="278"/>
      <c r="H146" s="279"/>
      <c r="I146" s="279"/>
      <c r="J146" s="280"/>
      <c r="K146" s="141" t="s">
        <v>1007</v>
      </c>
      <c r="L146" s="65"/>
      <c r="M146" s="65"/>
      <c r="N146" s="65"/>
      <c r="O146" s="65"/>
      <c r="P146" s="65"/>
      <c r="Q146" s="7"/>
      <c r="R146" s="4"/>
      <c r="S146" s="1"/>
      <c r="T146" s="1"/>
      <c r="U146" s="1"/>
      <c r="V146" s="1"/>
      <c r="W146" s="1"/>
      <c r="X146" s="1"/>
      <c r="Y146" s="1"/>
      <c r="Z146" s="1"/>
      <c r="AA146" s="1"/>
      <c r="AB146" s="1"/>
      <c r="AC146" s="1"/>
      <c r="AD146" s="1"/>
      <c r="AE146" s="1"/>
      <c r="AF146" s="1"/>
      <c r="AG146" s="1"/>
      <c r="AH146" s="1"/>
    </row>
    <row r="147" spans="1:34" x14ac:dyDescent="0.35">
      <c r="A147" s="3"/>
      <c r="B147" s="5"/>
      <c r="C147" s="269"/>
      <c r="D147" s="141" t="s">
        <v>1007</v>
      </c>
      <c r="E147" s="141" t="s">
        <v>1007</v>
      </c>
      <c r="F147" s="141" t="s">
        <v>1007</v>
      </c>
      <c r="G147" s="278"/>
      <c r="H147" s="279"/>
      <c r="I147" s="279"/>
      <c r="J147" s="280"/>
      <c r="K147" s="141" t="s">
        <v>1007</v>
      </c>
      <c r="L147" s="65"/>
      <c r="M147" s="65"/>
      <c r="N147" s="65"/>
      <c r="O147" s="65"/>
      <c r="P147" s="65"/>
      <c r="Q147" s="7"/>
      <c r="R147" s="4"/>
      <c r="S147" s="1"/>
      <c r="T147" s="1"/>
      <c r="U147" s="1"/>
      <c r="V147" s="1"/>
      <c r="W147" s="1"/>
      <c r="X147" s="1"/>
      <c r="Y147" s="1"/>
      <c r="Z147" s="1"/>
      <c r="AA147" s="1"/>
      <c r="AB147" s="1"/>
      <c r="AC147" s="1"/>
      <c r="AD147" s="1"/>
      <c r="AE147" s="1"/>
      <c r="AF147" s="1"/>
      <c r="AG147" s="1"/>
      <c r="AH147" s="1"/>
    </row>
    <row r="148" spans="1:34" x14ac:dyDescent="0.35">
      <c r="A148" s="3"/>
      <c r="B148" s="5"/>
      <c r="C148" s="269"/>
      <c r="D148" s="141" t="s">
        <v>1007</v>
      </c>
      <c r="E148" s="141" t="s">
        <v>1007</v>
      </c>
      <c r="F148" s="141" t="s">
        <v>1007</v>
      </c>
      <c r="G148" s="278"/>
      <c r="H148" s="279"/>
      <c r="I148" s="279"/>
      <c r="J148" s="280"/>
      <c r="K148" s="141" t="s">
        <v>1007</v>
      </c>
      <c r="L148" s="65"/>
      <c r="M148" s="65"/>
      <c r="N148" s="65"/>
      <c r="O148" s="65"/>
      <c r="P148" s="65"/>
      <c r="Q148" s="7"/>
      <c r="R148" s="4"/>
      <c r="S148" s="1"/>
      <c r="T148" s="1"/>
      <c r="U148" s="1"/>
      <c r="V148" s="1"/>
      <c r="W148" s="1"/>
      <c r="X148" s="1"/>
      <c r="Y148" s="1"/>
      <c r="Z148" s="1"/>
      <c r="AA148" s="1"/>
      <c r="AB148" s="1"/>
      <c r="AC148" s="1"/>
      <c r="AD148" s="1"/>
      <c r="AE148" s="1"/>
      <c r="AF148" s="1"/>
      <c r="AG148" s="1"/>
      <c r="AH148" s="1"/>
    </row>
    <row r="149" spans="1:34" x14ac:dyDescent="0.35">
      <c r="A149" s="3"/>
      <c r="B149" s="5"/>
      <c r="C149" s="269"/>
      <c r="D149" s="141" t="s">
        <v>1007</v>
      </c>
      <c r="E149" s="141" t="s">
        <v>1007</v>
      </c>
      <c r="F149" s="141" t="s">
        <v>1007</v>
      </c>
      <c r="G149" s="278"/>
      <c r="H149" s="279"/>
      <c r="I149" s="279"/>
      <c r="J149" s="280"/>
      <c r="K149" s="141" t="s">
        <v>1007</v>
      </c>
      <c r="L149" s="65"/>
      <c r="M149" s="65"/>
      <c r="N149" s="65"/>
      <c r="O149" s="65"/>
      <c r="P149" s="65"/>
      <c r="Q149" s="7"/>
      <c r="R149" s="4"/>
      <c r="S149" s="1"/>
      <c r="T149" s="1"/>
      <c r="U149" s="1"/>
      <c r="V149" s="1"/>
      <c r="W149" s="1"/>
      <c r="X149" s="1"/>
      <c r="Y149" s="1"/>
      <c r="Z149" s="1"/>
      <c r="AA149" s="1"/>
      <c r="AB149" s="1"/>
      <c r="AC149" s="1"/>
      <c r="AD149" s="1"/>
      <c r="AE149" s="1"/>
      <c r="AF149" s="1"/>
      <c r="AG149" s="1"/>
      <c r="AH149" s="1"/>
    </row>
    <row r="150" spans="1:34" x14ac:dyDescent="0.35">
      <c r="A150" s="3"/>
      <c r="B150" s="5"/>
      <c r="C150" s="270"/>
      <c r="D150" s="141" t="s">
        <v>1007</v>
      </c>
      <c r="E150" s="141" t="s">
        <v>1007</v>
      </c>
      <c r="F150" s="141" t="s">
        <v>1007</v>
      </c>
      <c r="G150" s="278"/>
      <c r="H150" s="279"/>
      <c r="I150" s="279"/>
      <c r="J150" s="280"/>
      <c r="K150" s="141" t="s">
        <v>1007</v>
      </c>
      <c r="L150" s="65"/>
      <c r="M150" s="65"/>
      <c r="N150" s="65"/>
      <c r="O150" s="65"/>
      <c r="P150" s="65"/>
      <c r="Q150" s="7"/>
      <c r="R150" s="4"/>
      <c r="S150" s="1"/>
      <c r="T150" s="1"/>
      <c r="U150" s="1"/>
      <c r="V150" s="1"/>
      <c r="W150" s="1"/>
      <c r="X150" s="1"/>
      <c r="Y150" s="1"/>
      <c r="Z150" s="1"/>
      <c r="AA150" s="1"/>
      <c r="AB150" s="1"/>
      <c r="AC150" s="1"/>
      <c r="AD150" s="1"/>
      <c r="AE150" s="1"/>
      <c r="AF150" s="1"/>
      <c r="AG150" s="1"/>
      <c r="AH150" s="1"/>
    </row>
    <row r="151" spans="1:34" x14ac:dyDescent="0.35">
      <c r="A151" s="3"/>
      <c r="B151" s="5"/>
      <c r="C151" s="47"/>
      <c r="D151" s="47"/>
      <c r="F151" s="59" t="s">
        <v>1261</v>
      </c>
      <c r="G151" s="289">
        <f>SUM(G141:J150)</f>
        <v>0</v>
      </c>
      <c r="H151" s="289"/>
      <c r="I151" s="289"/>
      <c r="J151" s="289"/>
      <c r="K151" s="47"/>
      <c r="L151" s="6"/>
      <c r="M151" s="6"/>
      <c r="N151" s="6"/>
      <c r="O151" s="6"/>
      <c r="P151" s="6"/>
      <c r="Q151" s="7"/>
      <c r="R151" s="4"/>
      <c r="S151" s="1"/>
      <c r="T151" s="1"/>
      <c r="U151" s="1"/>
      <c r="V151" s="1"/>
      <c r="W151" s="1"/>
      <c r="X151" s="1"/>
      <c r="Y151" s="1"/>
      <c r="Z151" s="1"/>
      <c r="AA151" s="1"/>
      <c r="AB151" s="1"/>
      <c r="AC151" s="1"/>
      <c r="AD151" s="1"/>
      <c r="AE151" s="1"/>
      <c r="AF151" s="1"/>
      <c r="AG151" s="1"/>
      <c r="AH151" s="1"/>
    </row>
    <row r="152" spans="1:34" x14ac:dyDescent="0.35">
      <c r="A152" s="3"/>
      <c r="B152" s="5"/>
      <c r="C152" s="47"/>
      <c r="D152" s="47"/>
      <c r="E152" s="47"/>
      <c r="F152" s="47"/>
      <c r="G152" s="47"/>
      <c r="H152" s="47"/>
      <c r="I152" s="47"/>
      <c r="J152" s="47"/>
      <c r="K152" s="47"/>
      <c r="L152" s="6"/>
      <c r="M152" s="6"/>
      <c r="N152" s="6"/>
      <c r="O152" s="6"/>
      <c r="P152" s="6"/>
      <c r="Q152" s="7"/>
      <c r="R152" s="4"/>
      <c r="S152" s="1"/>
      <c r="T152" s="1"/>
      <c r="U152" s="1"/>
      <c r="V152" s="1"/>
      <c r="W152" s="1"/>
      <c r="X152" s="1"/>
      <c r="Y152" s="1"/>
      <c r="Z152" s="1"/>
      <c r="AA152" s="1"/>
      <c r="AB152" s="1"/>
      <c r="AC152" s="1"/>
      <c r="AD152" s="1"/>
      <c r="AE152" s="1"/>
      <c r="AF152" s="1"/>
      <c r="AG152" s="1"/>
      <c r="AH152" s="1"/>
    </row>
    <row r="153" spans="1:34" x14ac:dyDescent="0.35">
      <c r="A153" s="3"/>
      <c r="B153" s="5"/>
      <c r="C153" s="268" t="str">
        <f>IF(C25="Vælg",'Drop down'!$P$8,C25)</f>
        <v>Select</v>
      </c>
      <c r="D153" s="141" t="s">
        <v>1007</v>
      </c>
      <c r="E153" s="141" t="s">
        <v>1007</v>
      </c>
      <c r="F153" s="141" t="s">
        <v>1007</v>
      </c>
      <c r="G153" s="278"/>
      <c r="H153" s="279"/>
      <c r="I153" s="279"/>
      <c r="J153" s="280"/>
      <c r="K153" s="141" t="s">
        <v>1007</v>
      </c>
      <c r="L153" s="65"/>
      <c r="M153" s="65"/>
      <c r="N153" s="65"/>
      <c r="O153" s="65"/>
      <c r="P153" s="65"/>
      <c r="Q153" s="7"/>
      <c r="R153" s="4"/>
      <c r="S153" s="1"/>
      <c r="T153" s="1"/>
      <c r="U153" s="1"/>
      <c r="V153" s="1"/>
      <c r="W153" s="1"/>
      <c r="X153" s="1"/>
      <c r="Y153" s="1"/>
      <c r="Z153" s="1"/>
      <c r="AA153" s="1"/>
      <c r="AB153" s="1"/>
      <c r="AC153" s="1"/>
      <c r="AD153" s="1"/>
      <c r="AE153" s="1"/>
      <c r="AF153" s="1"/>
      <c r="AG153" s="1"/>
      <c r="AH153" s="1"/>
    </row>
    <row r="154" spans="1:34" x14ac:dyDescent="0.35">
      <c r="A154" s="3"/>
      <c r="B154" s="5"/>
      <c r="C154" s="269"/>
      <c r="D154" s="141" t="s">
        <v>1007</v>
      </c>
      <c r="E154" s="141" t="s">
        <v>1007</v>
      </c>
      <c r="F154" s="141" t="s">
        <v>1007</v>
      </c>
      <c r="G154" s="278"/>
      <c r="H154" s="279"/>
      <c r="I154" s="279"/>
      <c r="J154" s="280"/>
      <c r="K154" s="141" t="s">
        <v>1007</v>
      </c>
      <c r="L154" s="65"/>
      <c r="M154" s="65"/>
      <c r="N154" s="65"/>
      <c r="O154" s="65"/>
      <c r="P154" s="65"/>
      <c r="Q154" s="7"/>
      <c r="R154" s="4"/>
      <c r="S154" s="1"/>
      <c r="T154" s="1"/>
      <c r="U154" s="1"/>
      <c r="V154" s="1"/>
      <c r="W154" s="1"/>
      <c r="X154" s="1"/>
      <c r="Y154" s="1"/>
      <c r="Z154" s="1"/>
      <c r="AA154" s="1"/>
      <c r="AB154" s="1"/>
      <c r="AC154" s="1"/>
      <c r="AD154" s="1"/>
      <c r="AE154" s="1"/>
      <c r="AF154" s="1"/>
      <c r="AG154" s="1"/>
      <c r="AH154" s="1"/>
    </row>
    <row r="155" spans="1:34" x14ac:dyDescent="0.35">
      <c r="A155" s="3"/>
      <c r="B155" s="5"/>
      <c r="C155" s="269"/>
      <c r="D155" s="141" t="s">
        <v>1007</v>
      </c>
      <c r="E155" s="141" t="s">
        <v>1007</v>
      </c>
      <c r="F155" s="141" t="s">
        <v>1007</v>
      </c>
      <c r="G155" s="278"/>
      <c r="H155" s="279"/>
      <c r="I155" s="279"/>
      <c r="J155" s="280"/>
      <c r="K155" s="141" t="s">
        <v>1007</v>
      </c>
      <c r="L155" s="65"/>
      <c r="M155" s="65"/>
      <c r="N155" s="65"/>
      <c r="O155" s="65"/>
      <c r="P155" s="65"/>
      <c r="Q155" s="7"/>
      <c r="R155" s="4"/>
      <c r="S155" s="1"/>
      <c r="T155" s="1"/>
      <c r="U155" s="1"/>
      <c r="V155" s="1"/>
      <c r="W155" s="1"/>
      <c r="X155" s="1"/>
      <c r="Y155" s="1"/>
      <c r="Z155" s="1"/>
      <c r="AA155" s="1"/>
      <c r="AB155" s="1"/>
      <c r="AC155" s="1"/>
      <c r="AD155" s="1"/>
      <c r="AE155" s="1"/>
      <c r="AF155" s="1"/>
      <c r="AG155" s="1"/>
      <c r="AH155" s="1"/>
    </row>
    <row r="156" spans="1:34" x14ac:dyDescent="0.35">
      <c r="A156" s="3"/>
      <c r="B156" s="5"/>
      <c r="C156" s="269"/>
      <c r="D156" s="141" t="s">
        <v>1007</v>
      </c>
      <c r="E156" s="141" t="s">
        <v>1007</v>
      </c>
      <c r="F156" s="141" t="s">
        <v>1007</v>
      </c>
      <c r="G156" s="278"/>
      <c r="H156" s="279"/>
      <c r="I156" s="279"/>
      <c r="J156" s="280"/>
      <c r="K156" s="141" t="s">
        <v>1007</v>
      </c>
      <c r="L156" s="65"/>
      <c r="M156" s="65"/>
      <c r="N156" s="65"/>
      <c r="O156" s="65"/>
      <c r="P156" s="65"/>
      <c r="Q156" s="7"/>
      <c r="R156" s="4"/>
      <c r="S156" s="1"/>
      <c r="T156" s="1"/>
      <c r="U156" s="1"/>
      <c r="V156" s="1"/>
      <c r="W156" s="1"/>
      <c r="X156" s="1"/>
      <c r="Y156" s="1"/>
      <c r="Z156" s="1"/>
      <c r="AA156" s="1"/>
      <c r="AB156" s="1"/>
      <c r="AC156" s="1"/>
      <c r="AD156" s="1"/>
      <c r="AE156" s="1"/>
      <c r="AF156" s="1"/>
      <c r="AG156" s="1"/>
      <c r="AH156" s="1"/>
    </row>
    <row r="157" spans="1:34" x14ac:dyDescent="0.35">
      <c r="A157" s="3"/>
      <c r="B157" s="5"/>
      <c r="C157" s="269"/>
      <c r="D157" s="141" t="s">
        <v>1007</v>
      </c>
      <c r="E157" s="141" t="s">
        <v>1007</v>
      </c>
      <c r="F157" s="141" t="s">
        <v>1007</v>
      </c>
      <c r="G157" s="278"/>
      <c r="H157" s="279"/>
      <c r="I157" s="279"/>
      <c r="J157" s="280"/>
      <c r="K157" s="141" t="s">
        <v>1007</v>
      </c>
      <c r="L157" s="65"/>
      <c r="M157" s="65"/>
      <c r="N157" s="65"/>
      <c r="O157" s="65"/>
      <c r="P157" s="65"/>
      <c r="Q157" s="7"/>
      <c r="R157" s="4"/>
      <c r="S157" s="1"/>
      <c r="T157" s="1"/>
      <c r="U157" s="1"/>
      <c r="V157" s="1"/>
      <c r="W157" s="1"/>
      <c r="X157" s="1"/>
      <c r="Y157" s="1"/>
      <c r="Z157" s="1"/>
      <c r="AA157" s="1"/>
      <c r="AB157" s="1"/>
      <c r="AC157" s="1"/>
      <c r="AD157" s="1"/>
      <c r="AE157" s="1"/>
      <c r="AF157" s="1"/>
      <c r="AG157" s="1"/>
      <c r="AH157" s="1"/>
    </row>
    <row r="158" spans="1:34" x14ac:dyDescent="0.35">
      <c r="A158" s="3"/>
      <c r="B158" s="5"/>
      <c r="C158" s="269"/>
      <c r="D158" s="141" t="s">
        <v>1007</v>
      </c>
      <c r="E158" s="141" t="s">
        <v>1007</v>
      </c>
      <c r="F158" s="141" t="s">
        <v>1007</v>
      </c>
      <c r="G158" s="278"/>
      <c r="H158" s="279"/>
      <c r="I158" s="279"/>
      <c r="J158" s="280"/>
      <c r="K158" s="141" t="s">
        <v>1007</v>
      </c>
      <c r="L158" s="65"/>
      <c r="M158" s="65"/>
      <c r="N158" s="65"/>
      <c r="O158" s="65"/>
      <c r="P158" s="65"/>
      <c r="Q158" s="7"/>
      <c r="R158" s="4"/>
      <c r="S158" s="1"/>
      <c r="T158" s="1"/>
      <c r="U158" s="1"/>
      <c r="V158" s="1"/>
      <c r="W158" s="1"/>
      <c r="X158" s="1"/>
      <c r="Y158" s="1"/>
      <c r="Z158" s="1"/>
      <c r="AA158" s="1"/>
      <c r="AB158" s="1"/>
      <c r="AC158" s="1"/>
      <c r="AD158" s="1"/>
      <c r="AE158" s="1"/>
      <c r="AF158" s="1"/>
      <c r="AG158" s="1"/>
      <c r="AH158" s="1"/>
    </row>
    <row r="159" spans="1:34" x14ac:dyDescent="0.35">
      <c r="A159" s="3"/>
      <c r="B159" s="5"/>
      <c r="C159" s="269"/>
      <c r="D159" s="141" t="s">
        <v>1007</v>
      </c>
      <c r="E159" s="141" t="s">
        <v>1007</v>
      </c>
      <c r="F159" s="141" t="s">
        <v>1007</v>
      </c>
      <c r="G159" s="278"/>
      <c r="H159" s="279"/>
      <c r="I159" s="279"/>
      <c r="J159" s="280"/>
      <c r="K159" s="141" t="s">
        <v>1007</v>
      </c>
      <c r="L159" s="65"/>
      <c r="M159" s="65"/>
      <c r="N159" s="65"/>
      <c r="O159" s="65"/>
      <c r="P159" s="65"/>
      <c r="Q159" s="7"/>
      <c r="R159" s="4"/>
      <c r="S159" s="1"/>
      <c r="T159" s="1"/>
      <c r="U159" s="1"/>
      <c r="V159" s="1"/>
      <c r="W159" s="1"/>
      <c r="X159" s="1"/>
      <c r="Y159" s="1"/>
      <c r="Z159" s="1"/>
      <c r="AA159" s="1"/>
      <c r="AB159" s="1"/>
      <c r="AC159" s="1"/>
      <c r="AD159" s="1"/>
      <c r="AE159" s="1"/>
      <c r="AF159" s="1"/>
      <c r="AG159" s="1"/>
      <c r="AH159" s="1"/>
    </row>
    <row r="160" spans="1:34" x14ac:dyDescent="0.35">
      <c r="A160" s="3"/>
      <c r="B160" s="5"/>
      <c r="C160" s="269"/>
      <c r="D160" s="141" t="s">
        <v>1007</v>
      </c>
      <c r="E160" s="141" t="s">
        <v>1007</v>
      </c>
      <c r="F160" s="141" t="s">
        <v>1007</v>
      </c>
      <c r="G160" s="278"/>
      <c r="H160" s="279"/>
      <c r="I160" s="279"/>
      <c r="J160" s="280"/>
      <c r="K160" s="141" t="s">
        <v>1007</v>
      </c>
      <c r="L160" s="65"/>
      <c r="M160" s="65"/>
      <c r="N160" s="65"/>
      <c r="O160" s="65"/>
      <c r="P160" s="65"/>
      <c r="Q160" s="7"/>
      <c r="R160" s="4"/>
      <c r="S160" s="1"/>
      <c r="T160" s="1"/>
      <c r="U160" s="1"/>
      <c r="V160" s="1"/>
      <c r="W160" s="1"/>
      <c r="X160" s="1"/>
      <c r="Y160" s="1"/>
      <c r="Z160" s="1"/>
      <c r="AA160" s="1"/>
      <c r="AB160" s="1"/>
      <c r="AC160" s="1"/>
      <c r="AD160" s="1"/>
      <c r="AE160" s="1"/>
      <c r="AF160" s="1"/>
      <c r="AG160" s="1"/>
      <c r="AH160" s="1"/>
    </row>
    <row r="161" spans="1:34" x14ac:dyDescent="0.35">
      <c r="A161" s="3"/>
      <c r="B161" s="5"/>
      <c r="C161" s="269"/>
      <c r="D161" s="141" t="s">
        <v>1007</v>
      </c>
      <c r="E161" s="141" t="s">
        <v>1007</v>
      </c>
      <c r="F161" s="141" t="s">
        <v>1007</v>
      </c>
      <c r="G161" s="278"/>
      <c r="H161" s="279"/>
      <c r="I161" s="279"/>
      <c r="J161" s="280"/>
      <c r="K161" s="141" t="s">
        <v>1007</v>
      </c>
      <c r="L161" s="65"/>
      <c r="M161" s="65"/>
      <c r="N161" s="65"/>
      <c r="O161" s="65"/>
      <c r="P161" s="65"/>
      <c r="Q161" s="7"/>
      <c r="R161" s="4"/>
      <c r="S161" s="1"/>
      <c r="T161" s="1"/>
      <c r="U161" s="1"/>
      <c r="V161" s="1"/>
      <c r="W161" s="1"/>
      <c r="X161" s="1"/>
      <c r="Y161" s="1"/>
      <c r="Z161" s="1"/>
      <c r="AA161" s="1"/>
      <c r="AB161" s="1"/>
      <c r="AC161" s="1"/>
      <c r="AD161" s="1"/>
      <c r="AE161" s="1"/>
      <c r="AF161" s="1"/>
      <c r="AG161" s="1"/>
      <c r="AH161" s="1"/>
    </row>
    <row r="162" spans="1:34" x14ac:dyDescent="0.35">
      <c r="A162" s="3"/>
      <c r="B162" s="5"/>
      <c r="C162" s="270"/>
      <c r="D162" s="141" t="s">
        <v>1007</v>
      </c>
      <c r="E162" s="141" t="s">
        <v>1007</v>
      </c>
      <c r="F162" s="141" t="s">
        <v>1007</v>
      </c>
      <c r="G162" s="278"/>
      <c r="H162" s="279"/>
      <c r="I162" s="279"/>
      <c r="J162" s="280"/>
      <c r="K162" s="141" t="s">
        <v>1007</v>
      </c>
      <c r="L162" s="65"/>
      <c r="M162" s="65"/>
      <c r="N162" s="65"/>
      <c r="O162" s="65"/>
      <c r="P162" s="65"/>
      <c r="Q162" s="7"/>
      <c r="R162" s="4"/>
      <c r="S162" s="1"/>
      <c r="T162" s="1"/>
      <c r="U162" s="1"/>
      <c r="V162" s="1"/>
      <c r="W162" s="1"/>
      <c r="X162" s="1"/>
      <c r="Y162" s="1"/>
      <c r="Z162" s="1"/>
      <c r="AA162" s="1"/>
      <c r="AB162" s="1"/>
      <c r="AC162" s="1"/>
      <c r="AD162" s="1"/>
      <c r="AE162" s="1"/>
      <c r="AF162" s="1"/>
      <c r="AG162" s="1"/>
      <c r="AH162" s="1"/>
    </row>
    <row r="163" spans="1:34" x14ac:dyDescent="0.35">
      <c r="A163" s="3"/>
      <c r="B163" s="5"/>
      <c r="C163" s="47"/>
      <c r="D163" s="47"/>
      <c r="F163" s="59" t="s">
        <v>1261</v>
      </c>
      <c r="G163" s="289">
        <f>SUM(G153:J162)</f>
        <v>0</v>
      </c>
      <c r="H163" s="289"/>
      <c r="I163" s="289"/>
      <c r="J163" s="289"/>
      <c r="K163" s="47"/>
      <c r="L163" s="6"/>
      <c r="M163" s="6"/>
      <c r="N163" s="6"/>
      <c r="O163" s="6"/>
      <c r="P163" s="6"/>
      <c r="Q163" s="7"/>
      <c r="R163" s="4"/>
      <c r="S163" s="1"/>
      <c r="T163" s="1"/>
      <c r="U163" s="1"/>
      <c r="V163" s="1"/>
      <c r="W163" s="1"/>
      <c r="X163" s="1"/>
      <c r="Y163" s="1"/>
      <c r="Z163" s="1"/>
      <c r="AA163" s="1"/>
      <c r="AB163" s="1"/>
      <c r="AC163" s="1"/>
      <c r="AD163" s="1"/>
      <c r="AE163" s="1"/>
      <c r="AF163" s="1"/>
      <c r="AG163" s="1"/>
      <c r="AH163" s="1"/>
    </row>
    <row r="164" spans="1:34" x14ac:dyDescent="0.35">
      <c r="A164" s="3"/>
      <c r="B164" s="5"/>
      <c r="C164" s="6"/>
      <c r="D164" s="6"/>
      <c r="E164" s="6"/>
      <c r="F164" s="6"/>
      <c r="G164" s="6"/>
      <c r="H164" s="6"/>
      <c r="I164" s="6"/>
      <c r="J164" s="6"/>
      <c r="K164" s="6"/>
      <c r="L164" s="6"/>
      <c r="M164" s="6"/>
      <c r="N164" s="6"/>
      <c r="O164" s="6"/>
      <c r="P164" s="6"/>
      <c r="Q164" s="7"/>
      <c r="R164" s="4"/>
      <c r="S164" s="1"/>
      <c r="T164" s="1"/>
      <c r="U164" s="1"/>
      <c r="V164" s="1"/>
      <c r="W164" s="1"/>
      <c r="X164" s="1"/>
      <c r="Y164" s="1"/>
      <c r="Z164" s="1"/>
      <c r="AA164" s="1"/>
      <c r="AB164" s="1"/>
      <c r="AC164" s="1"/>
      <c r="AD164" s="1"/>
      <c r="AE164" s="1"/>
      <c r="AF164" s="1"/>
      <c r="AG164" s="1"/>
      <c r="AH164" s="1"/>
    </row>
    <row r="165" spans="1:34" ht="21.75" customHeight="1" x14ac:dyDescent="0.35">
      <c r="A165" s="3"/>
      <c r="B165" s="5"/>
      <c r="C165" s="290" t="s">
        <v>4638</v>
      </c>
      <c r="D165" s="6"/>
      <c r="E165" s="6"/>
      <c r="F165" s="6"/>
      <c r="G165" s="6"/>
      <c r="H165" s="6"/>
      <c r="I165" s="6"/>
      <c r="J165" s="6"/>
      <c r="K165" s="179" t="s">
        <v>4639</v>
      </c>
      <c r="L165" s="33"/>
      <c r="M165" s="6"/>
      <c r="N165" s="6"/>
      <c r="O165" s="6"/>
      <c r="P165" s="6"/>
      <c r="Q165" s="7"/>
      <c r="R165" s="4"/>
      <c r="S165" s="1"/>
      <c r="T165" s="1"/>
      <c r="U165" s="1"/>
      <c r="V165" s="1"/>
      <c r="W165" s="1"/>
      <c r="X165" s="1"/>
      <c r="Y165" s="1"/>
      <c r="Z165" s="1"/>
      <c r="AA165" s="1"/>
      <c r="AB165" s="1"/>
      <c r="AC165" s="1"/>
      <c r="AD165" s="1"/>
      <c r="AE165" s="1"/>
      <c r="AF165" s="1"/>
      <c r="AG165" s="1"/>
      <c r="AH165" s="1"/>
    </row>
    <row r="166" spans="1:34" ht="21.75" customHeight="1" x14ac:dyDescent="0.35">
      <c r="A166" s="3"/>
      <c r="B166" s="5"/>
      <c r="C166" s="290"/>
      <c r="D166" s="6"/>
      <c r="E166" s="6"/>
      <c r="F166" s="6"/>
      <c r="G166" s="6"/>
      <c r="H166" s="6"/>
      <c r="I166" s="6"/>
      <c r="J166" s="6"/>
      <c r="K166" s="179"/>
      <c r="L166" s="33"/>
      <c r="M166" s="6"/>
      <c r="N166" s="6"/>
      <c r="O166" s="6"/>
      <c r="P166" s="6"/>
      <c r="Q166" s="7"/>
      <c r="R166" s="4"/>
      <c r="S166" s="1"/>
      <c r="T166" s="1"/>
      <c r="U166" s="1"/>
      <c r="V166" s="1"/>
      <c r="W166" s="1"/>
      <c r="X166" s="1"/>
      <c r="Y166" s="1"/>
      <c r="Z166" s="1"/>
      <c r="AA166" s="1"/>
      <c r="AB166" s="1"/>
      <c r="AC166" s="1"/>
      <c r="AD166" s="1"/>
      <c r="AE166" s="1"/>
      <c r="AF166" s="1"/>
      <c r="AG166" s="1"/>
      <c r="AH166" s="1"/>
    </row>
    <row r="167" spans="1:34" x14ac:dyDescent="0.35">
      <c r="A167" s="3"/>
      <c r="B167" s="20"/>
      <c r="C167" s="21"/>
      <c r="D167" s="21"/>
      <c r="E167" s="21"/>
      <c r="F167" s="21"/>
      <c r="G167" s="21"/>
      <c r="H167" s="21"/>
      <c r="I167" s="21"/>
      <c r="J167" s="21"/>
      <c r="K167" s="21"/>
      <c r="L167" s="21"/>
      <c r="M167" s="21"/>
      <c r="N167" s="21"/>
      <c r="O167" s="21"/>
      <c r="P167" s="21"/>
      <c r="Q167" s="22"/>
      <c r="R167" s="4"/>
      <c r="S167" s="1"/>
      <c r="T167" s="1"/>
      <c r="U167" s="1"/>
      <c r="V167" s="1"/>
      <c r="W167" s="1"/>
      <c r="X167" s="1"/>
      <c r="Y167" s="1"/>
      <c r="Z167" s="1"/>
      <c r="AA167" s="1"/>
      <c r="AB167" s="1"/>
      <c r="AC167" s="1"/>
      <c r="AD167" s="1"/>
      <c r="AE167" s="1"/>
      <c r="AF167" s="1"/>
      <c r="AG167" s="1"/>
      <c r="AH167" s="1"/>
    </row>
    <row r="168" spans="1:34" x14ac:dyDescent="0.35">
      <c r="A168" s="30"/>
      <c r="B168" s="30"/>
      <c r="C168" s="30"/>
      <c r="D168" s="30"/>
      <c r="E168" s="30"/>
      <c r="F168" s="30"/>
      <c r="G168" s="30"/>
      <c r="H168" s="30"/>
      <c r="I168" s="30"/>
      <c r="J168" s="30"/>
      <c r="K168" s="30"/>
      <c r="L168" s="30"/>
      <c r="M168" s="30"/>
      <c r="N168" s="30"/>
      <c r="O168" s="30"/>
      <c r="P168" s="30"/>
      <c r="Q168" s="30"/>
      <c r="R168" s="31"/>
      <c r="S168" s="42"/>
      <c r="T168" s="32"/>
      <c r="U168" s="32"/>
      <c r="V168" s="32"/>
      <c r="W168" s="32"/>
      <c r="X168" s="32"/>
      <c r="Y168" s="32"/>
      <c r="Z168" s="32"/>
      <c r="AA168" s="32"/>
      <c r="AB168" s="32"/>
      <c r="AC168" s="32"/>
      <c r="AD168" s="32"/>
      <c r="AE168" s="32"/>
      <c r="AF168" s="32"/>
      <c r="AG168" s="32"/>
      <c r="AH168" s="32"/>
    </row>
    <row r="169" spans="1:34" x14ac:dyDescent="0.3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row>
    <row r="170" spans="1:34" x14ac:dyDescent="0.35">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row>
    <row r="171" spans="1:34" x14ac:dyDescent="0.35">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row>
    <row r="172" spans="1:34" x14ac:dyDescent="0.35">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row>
    <row r="173" spans="1:34" x14ac:dyDescent="0.35">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row>
    <row r="174" spans="1:34" x14ac:dyDescent="0.35">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row>
    <row r="175" spans="1:34" x14ac:dyDescent="0.3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row>
    <row r="176" spans="1:34" x14ac:dyDescent="0.35">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row>
    <row r="177" spans="1:34" x14ac:dyDescent="0.35">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row>
    <row r="178" spans="1:34" x14ac:dyDescent="0.35">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row>
    <row r="179" spans="1:34" x14ac:dyDescent="0.35">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row>
    <row r="180" spans="1:34" x14ac:dyDescent="0.35">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row>
    <row r="181" spans="1:34" x14ac:dyDescent="0.35">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row>
    <row r="182" spans="1:34" x14ac:dyDescent="0.35">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row>
    <row r="183" spans="1:34" x14ac:dyDescent="0.35">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row>
    <row r="184" spans="1:34" x14ac:dyDescent="0.35">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row>
    <row r="185" spans="1:34" x14ac:dyDescent="0.3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row>
  </sheetData>
  <sheetProtection algorithmName="SHA-512" hashValue="IAiIN3gg8t6ac3nKzeS/lneb+xDaEHK45BDd6A04s+X5h0dBApZ6DPi/zALTfrM2BLKhqeXG326efLlM9EcXOw==" saltValue="9KZ2+DydgvxahBDqbI7QeQ==" spinCount="100000" sheet="1" scenarios="1"/>
  <mergeCells count="155">
    <mergeCell ref="C32:D33"/>
    <mergeCell ref="E32:P33"/>
    <mergeCell ref="G161:J161"/>
    <mergeCell ref="G162:J162"/>
    <mergeCell ref="G163:J163"/>
    <mergeCell ref="H9:H15"/>
    <mergeCell ref="I9:I15"/>
    <mergeCell ref="J9:J15"/>
    <mergeCell ref="G156:J156"/>
    <mergeCell ref="G157:J157"/>
    <mergeCell ref="G158:J158"/>
    <mergeCell ref="G159:J159"/>
    <mergeCell ref="G160:J160"/>
    <mergeCell ref="G150:J150"/>
    <mergeCell ref="G151:J151"/>
    <mergeCell ref="G153:J153"/>
    <mergeCell ref="G154:J154"/>
    <mergeCell ref="G155:J155"/>
    <mergeCell ref="G145:J145"/>
    <mergeCell ref="G146:J146"/>
    <mergeCell ref="G147:J147"/>
    <mergeCell ref="G148:J148"/>
    <mergeCell ref="G149:J149"/>
    <mergeCell ref="G139:J139"/>
    <mergeCell ref="G141:J141"/>
    <mergeCell ref="G142:J142"/>
    <mergeCell ref="G143:J143"/>
    <mergeCell ref="G144:J144"/>
    <mergeCell ref="G134:J134"/>
    <mergeCell ref="G135:J135"/>
    <mergeCell ref="G136:J136"/>
    <mergeCell ref="G137:J137"/>
    <mergeCell ref="G138:J138"/>
    <mergeCell ref="G129:J129"/>
    <mergeCell ref="G130:J130"/>
    <mergeCell ref="G131:J131"/>
    <mergeCell ref="G132:J132"/>
    <mergeCell ref="G133:J133"/>
    <mergeCell ref="G123:J123"/>
    <mergeCell ref="G124:J124"/>
    <mergeCell ref="G125:J125"/>
    <mergeCell ref="G126:J126"/>
    <mergeCell ref="G127:J127"/>
    <mergeCell ref="G118:J118"/>
    <mergeCell ref="G119:J119"/>
    <mergeCell ref="G120:J120"/>
    <mergeCell ref="G121:J121"/>
    <mergeCell ref="G122:J122"/>
    <mergeCell ref="G114:J114"/>
    <mergeCell ref="G115:J115"/>
    <mergeCell ref="G117:J117"/>
    <mergeCell ref="G107:J107"/>
    <mergeCell ref="G108:J108"/>
    <mergeCell ref="G109:J109"/>
    <mergeCell ref="G110:J110"/>
    <mergeCell ref="G111:J111"/>
    <mergeCell ref="G112:J112"/>
    <mergeCell ref="G113:J113"/>
    <mergeCell ref="G72:J72"/>
    <mergeCell ref="G73:J73"/>
    <mergeCell ref="G74:J74"/>
    <mergeCell ref="G75:J75"/>
    <mergeCell ref="G76:J76"/>
    <mergeCell ref="G66:J66"/>
    <mergeCell ref="G67:J67"/>
    <mergeCell ref="G69:J69"/>
    <mergeCell ref="G70:J70"/>
    <mergeCell ref="G71:J71"/>
    <mergeCell ref="G106:J106"/>
    <mergeCell ref="G77:J77"/>
    <mergeCell ref="G78:J78"/>
    <mergeCell ref="G79:J79"/>
    <mergeCell ref="G81:J81"/>
    <mergeCell ref="G82:J82"/>
    <mergeCell ref="G101:J101"/>
    <mergeCell ref="G102:J102"/>
    <mergeCell ref="G103:J103"/>
    <mergeCell ref="G105:J105"/>
    <mergeCell ref="G96:J96"/>
    <mergeCell ref="G97:J97"/>
    <mergeCell ref="G98:J98"/>
    <mergeCell ref="G99:J99"/>
    <mergeCell ref="G100:J100"/>
    <mergeCell ref="G55:J55"/>
    <mergeCell ref="G57:J57"/>
    <mergeCell ref="G58:J58"/>
    <mergeCell ref="C81:C90"/>
    <mergeCell ref="C93:C102"/>
    <mergeCell ref="C165:C166"/>
    <mergeCell ref="K165:K166"/>
    <mergeCell ref="C105:C114"/>
    <mergeCell ref="C117:C126"/>
    <mergeCell ref="C129:C138"/>
    <mergeCell ref="C141:C150"/>
    <mergeCell ref="C153:C162"/>
    <mergeCell ref="G83:J83"/>
    <mergeCell ref="G84:J84"/>
    <mergeCell ref="G85:J85"/>
    <mergeCell ref="G86:J86"/>
    <mergeCell ref="G87:J87"/>
    <mergeCell ref="G88:J88"/>
    <mergeCell ref="G89:J89"/>
    <mergeCell ref="G90:J90"/>
    <mergeCell ref="G91:J91"/>
    <mergeCell ref="G93:J93"/>
    <mergeCell ref="G94:J94"/>
    <mergeCell ref="G95:J95"/>
    <mergeCell ref="N9:N15"/>
    <mergeCell ref="O9:O15"/>
    <mergeCell ref="P9:P15"/>
    <mergeCell ref="C69:C78"/>
    <mergeCell ref="F41:F43"/>
    <mergeCell ref="M41:M43"/>
    <mergeCell ref="N41:N43"/>
    <mergeCell ref="O41:O43"/>
    <mergeCell ref="G41:J43"/>
    <mergeCell ref="G45:J45"/>
    <mergeCell ref="G46:J46"/>
    <mergeCell ref="G47:J47"/>
    <mergeCell ref="G48:J48"/>
    <mergeCell ref="G49:J49"/>
    <mergeCell ref="G50:J50"/>
    <mergeCell ref="G51:J51"/>
    <mergeCell ref="G52:J52"/>
    <mergeCell ref="G53:J53"/>
    <mergeCell ref="G54:J54"/>
    <mergeCell ref="G61:J61"/>
    <mergeCell ref="G62:J62"/>
    <mergeCell ref="G63:J63"/>
    <mergeCell ref="G64:J64"/>
    <mergeCell ref="G65:J65"/>
    <mergeCell ref="F3:K3"/>
    <mergeCell ref="B1:E1"/>
    <mergeCell ref="C9:C15"/>
    <mergeCell ref="D9:D15"/>
    <mergeCell ref="E9:E15"/>
    <mergeCell ref="G9:G15"/>
    <mergeCell ref="D5:K5"/>
    <mergeCell ref="C35:D36"/>
    <mergeCell ref="C57:C66"/>
    <mergeCell ref="C41:C43"/>
    <mergeCell ref="D41:D43"/>
    <mergeCell ref="E41:E43"/>
    <mergeCell ref="K9:K15"/>
    <mergeCell ref="F9:F15"/>
    <mergeCell ref="C30:D31"/>
    <mergeCell ref="E30:P31"/>
    <mergeCell ref="P41:P43"/>
    <mergeCell ref="C45:C54"/>
    <mergeCell ref="K41:K43"/>
    <mergeCell ref="L41:L43"/>
    <mergeCell ref="G59:J59"/>
    <mergeCell ref="G60:J60"/>
    <mergeCell ref="L9:L15"/>
    <mergeCell ref="M9:M15"/>
  </mergeCells>
  <phoneticPr fontId="19" type="noConversion"/>
  <conditionalFormatting sqref="D16:D25">
    <cfRule type="expression" dxfId="356" priority="1365">
      <formula>D16=""</formula>
    </cfRule>
    <cfRule type="expression" dxfId="355" priority="1366">
      <formula>D16&lt;&gt;""</formula>
    </cfRule>
  </conditionalFormatting>
  <conditionalFormatting sqref="F16:F25">
    <cfRule type="expression" dxfId="347" priority="237">
      <formula>F16=""</formula>
    </cfRule>
    <cfRule type="expression" dxfId="346" priority="238">
      <formula>F16&lt;&gt;""</formula>
    </cfRule>
  </conditionalFormatting>
  <conditionalFormatting sqref="G45:G54 G57:G66 G69:G78 G81:G90 G93:G102">
    <cfRule type="expression" dxfId="343" priority="1363">
      <formula>G45=""</formula>
    </cfRule>
    <cfRule type="expression" dxfId="342" priority="1364">
      <formula>G45&lt;&gt;""</formula>
    </cfRule>
  </conditionalFormatting>
  <conditionalFormatting sqref="G55">
    <cfRule type="expression" dxfId="341" priority="1353">
      <formula>G55&lt;&gt;100</formula>
    </cfRule>
  </conditionalFormatting>
  <conditionalFormatting sqref="G67">
    <cfRule type="expression" dxfId="340" priority="193">
      <formula>G67&lt;&gt;100</formula>
    </cfRule>
  </conditionalFormatting>
  <conditionalFormatting sqref="G79">
    <cfRule type="expression" dxfId="339" priority="192">
      <formula>G79&lt;&gt;100</formula>
    </cfRule>
  </conditionalFormatting>
  <conditionalFormatting sqref="G91">
    <cfRule type="expression" dxfId="338" priority="190">
      <formula>G91&lt;&gt;100</formula>
    </cfRule>
  </conditionalFormatting>
  <conditionalFormatting sqref="G103">
    <cfRule type="expression" dxfId="337" priority="188">
      <formula>G103&lt;&gt;100</formula>
    </cfRule>
  </conditionalFormatting>
  <conditionalFormatting sqref="G105:G114">
    <cfRule type="expression" dxfId="336" priority="114">
      <formula>G105=""</formula>
    </cfRule>
    <cfRule type="expression" dxfId="335" priority="115">
      <formula>G105&lt;&gt;""</formula>
    </cfRule>
  </conditionalFormatting>
  <conditionalFormatting sqref="G115">
    <cfRule type="expression" dxfId="334" priority="187">
      <formula>G115&lt;&gt;100</formula>
    </cfRule>
  </conditionalFormatting>
  <conditionalFormatting sqref="G117:G126">
    <cfRule type="expression" dxfId="333" priority="112">
      <formula>G117=""</formula>
    </cfRule>
    <cfRule type="expression" dxfId="332" priority="113">
      <formula>G117&lt;&gt;""</formula>
    </cfRule>
  </conditionalFormatting>
  <conditionalFormatting sqref="G127">
    <cfRule type="expression" dxfId="331" priority="119">
      <formula>G127&lt;&gt;100</formula>
    </cfRule>
  </conditionalFormatting>
  <conditionalFormatting sqref="G129:G138">
    <cfRule type="expression" dxfId="330" priority="108">
      <formula>G129=""</formula>
    </cfRule>
    <cfRule type="expression" dxfId="329" priority="111">
      <formula>G129&lt;&gt;""</formula>
    </cfRule>
  </conditionalFormatting>
  <conditionalFormatting sqref="G139">
    <cfRule type="expression" dxfId="328" priority="118">
      <formula>G139&lt;&gt;100</formula>
    </cfRule>
  </conditionalFormatting>
  <conditionalFormatting sqref="G141:G150">
    <cfRule type="expression" dxfId="327" priority="102">
      <formula>G141=""</formula>
    </cfRule>
    <cfRule type="expression" dxfId="326" priority="105">
      <formula>G141&lt;&gt;""</formula>
    </cfRule>
  </conditionalFormatting>
  <conditionalFormatting sqref="G151">
    <cfRule type="expression" dxfId="325" priority="117">
      <formula>G151&lt;&gt;100</formula>
    </cfRule>
  </conditionalFormatting>
  <conditionalFormatting sqref="G153:G162">
    <cfRule type="expression" dxfId="324" priority="96">
      <formula>G153=""</formula>
    </cfRule>
    <cfRule type="expression" dxfId="323" priority="99">
      <formula>G153&lt;&gt;""</formula>
    </cfRule>
  </conditionalFormatting>
  <conditionalFormatting sqref="G163">
    <cfRule type="expression" dxfId="322" priority="116">
      <formula>G163&lt;&gt;100</formula>
    </cfRule>
  </conditionalFormatting>
  <conditionalFormatting sqref="H16:J25">
    <cfRule type="expression" dxfId="321" priority="1367">
      <formula>H16=""</formula>
    </cfRule>
    <cfRule type="expression" dxfId="320" priority="1368">
      <formula>H16&lt;&gt;""</formula>
    </cfRule>
  </conditionalFormatting>
  <conditionalFormatting sqref="L16:P25">
    <cfRule type="expression" dxfId="318" priority="1343">
      <formula>OR(COUNTIF(L16,Landeliste)&gt;0,L16&lt;&gt;"")</formula>
    </cfRule>
  </conditionalFormatting>
  <conditionalFormatting sqref="L45:P54">
    <cfRule type="expression" dxfId="317" priority="1312">
      <formula>OR(COUNTIF(L45,Landeliste)&gt;0,L45&lt;&gt;"")</formula>
    </cfRule>
  </conditionalFormatting>
  <conditionalFormatting sqref="L57:P66">
    <cfRule type="expression" dxfId="316" priority="1311">
      <formula>OR(COUNTIF(L57,Landeliste)&gt;0,L57&lt;&gt;"")</formula>
    </cfRule>
  </conditionalFormatting>
  <conditionalFormatting sqref="L69:P78">
    <cfRule type="expression" dxfId="315" priority="241">
      <formula>OR(COUNTIF(L69,Landeliste)&gt;0,L69&lt;&gt;"")</formula>
    </cfRule>
  </conditionalFormatting>
  <conditionalFormatting sqref="L81:P90">
    <cfRule type="expression" dxfId="314" priority="240">
      <formula>OR(COUNTIF(L81,Landeliste)&gt;0,L81&lt;&gt;"")</formula>
    </cfRule>
  </conditionalFormatting>
  <conditionalFormatting sqref="L93:P102">
    <cfRule type="expression" dxfId="313" priority="239">
      <formula>OR(COUNTIF(L93,Landeliste)&gt;0,L93&lt;&gt;"")</formula>
    </cfRule>
  </conditionalFormatting>
  <conditionalFormatting sqref="L105:P114">
    <cfRule type="expression" dxfId="312" priority="236">
      <formula>OR(COUNTIF(L105,Landeliste)&gt;0,L105&lt;&gt;"")</formula>
    </cfRule>
  </conditionalFormatting>
  <conditionalFormatting sqref="L117:P126">
    <cfRule type="expression" dxfId="311" priority="233">
      <formula>OR(COUNTIF(L117,Landeliste)&gt;0,L117&lt;&gt;"")</formula>
    </cfRule>
  </conditionalFormatting>
  <conditionalFormatting sqref="L129:P138">
    <cfRule type="expression" dxfId="310" priority="196">
      <formula>OR(COUNTIF(L129,Landeliste)&gt;0,L129&lt;&gt;"")</formula>
    </cfRule>
  </conditionalFormatting>
  <conditionalFormatting sqref="L141:P150">
    <cfRule type="expression" dxfId="309" priority="195">
      <formula>OR(COUNTIF(L141,Landeliste)&gt;0,L141&lt;&gt;"")</formula>
    </cfRule>
  </conditionalFormatting>
  <conditionalFormatting sqref="L153:P162">
    <cfRule type="expression" dxfId="308" priority="194">
      <formula>OR(COUNTIF(L153,Landeliste)&gt;0,L153&lt;&gt;"")</formula>
    </cfRule>
  </conditionalFormatting>
  <dataValidations count="9">
    <dataValidation type="decimal" operator="greaterThan" allowBlank="1" showInputMessage="1" showErrorMessage="1" errorTitle="Incorrect entry" error="It is only possible to enter the weight in numbers, e.g. 12.3" promptTitle="Vælg" sqref="D16:D25" xr:uid="{F974CAF7-0597-4424-AD3E-10DA6EC399D5}">
      <formula1>0</formula1>
    </dataValidation>
    <dataValidation type="list" allowBlank="1" showInputMessage="1" sqref="L16:N25 P16:P25" xr:uid="{037ADBE2-7F87-42FE-A106-1FF7541FB624}">
      <formula1>_xlfn.ANCHORARRAY(#REF!)</formula1>
    </dataValidation>
    <dataValidation type="list" allowBlank="1" showInputMessage="1" showErrorMessage="1" sqref="O16:O25" xr:uid="{E5BCA03F-E019-4DDF-B358-67B6F545929B}">
      <formula1>_xlfn.ANCHORARRAY(#REF!)</formula1>
    </dataValidation>
    <dataValidation type="whole" allowBlank="1" showInputMessage="1" showErrorMessage="1" errorTitle="Incorrect entry" error="Only numbers between 10000-99999 can be entered without decimal places" sqref="D5:K5" xr:uid="{35916800-C80C-435D-9381-871C8A0A544C}">
      <formula1>10000</formula1>
      <formula2>99999</formula2>
    </dataValidation>
    <dataValidation type="decimal" allowBlank="1" showInputMessage="1" showErrorMessage="1" errorTitle="Incorrect entry" error="Only numbers from 0-100 can be entered" sqref="G141:J150 G45:J54 G57:J66 G69:J78 G81:J90 G93:J102 G105:J114 G117:J126 G129:J138 G153:J162" xr:uid="{43049CB5-169F-4887-947A-CAC69E2DA9FA}">
      <formula1>0</formula1>
      <formula2>100</formula2>
    </dataValidation>
    <dataValidation type="decimal" operator="greaterThan" allowBlank="1" showInputMessage="1" showErrorMessage="1" errorTitle="Incorrect entry" error="It is only possible to enter the thickness in numbers, e.g. 12.3" promptTitle="Vælg" sqref="F16:F25" xr:uid="{9499E297-306F-4B14-929E-416B6CD87426}">
      <formula1>0</formula1>
    </dataValidation>
    <dataValidation type="list" showInputMessage="1" showErrorMessage="1" sqref="C16:C25" xr:uid="{49A94423-B3C8-442E-868B-39FFFD4B2BE7}">
      <formula1>EmballageType</formula1>
    </dataValidation>
    <dataValidation type="list" showInputMessage="1" showErrorMessage="1" sqref="D153:D162 D141:D150 D57:D66 D69:D78 D81:D90 D93:D102 D105:D114 D117:D126 D129:D138 D45:D54" xr:uid="{7A0EE4AF-D0AD-429D-AF56-4D44336FEA0E}">
      <formula1>Materialetype</formula1>
    </dataValidation>
    <dataValidation type="list" allowBlank="1" showInputMessage="1" sqref="L45:P54 L57:P66 L69:P78 L81:P90 L93:P102 L105:P114 L117:P126 L129:P138 L141:P150 L153:P162" xr:uid="{34F91D58-2AA6-46AB-9F4B-B58A5B97C880}">
      <formula1>Landeliste</formula1>
    </dataValidation>
  </dataValidations>
  <hyperlinks>
    <hyperlink ref="C165:C166" location="'Pakkemetode og tilberedning'!A1" display="Previous" xr:uid="{9DDCB7CB-E483-4894-994E-28F7BD53402C}"/>
    <hyperlink ref="K165:K166" location="'Packaging (Secondary)'!A1" display="Next" xr:uid="{12711347-23D8-4C1D-B379-0D3F3CE8D7B8}"/>
    <hyperlink ref="T8" location="Start!A1" display="Start" xr:uid="{CE48E936-9E72-4A1C-B45C-D40D162F9534}"/>
    <hyperlink ref="T9" location="'Product designation and net con'!A1" display="Product designation and net content" xr:uid="{7C84C363-AB1A-4215-94E4-0774EC58D25F}"/>
    <hyperlink ref="T10" location="'Method of food processing'!A1" display="Method af food processing" xr:uid="{42FDB9A0-E187-4325-9557-1F6DD4764690}"/>
    <hyperlink ref="T11" location="Recipe!A1" display="Recipe" xr:uid="{52AB7D20-15D6-4988-8539-3C79D9A18507}"/>
    <hyperlink ref="T12" location="Additives!A1" display="Additives" xr:uid="{A2464E32-8B74-4DA2-8953-84EC4D43AFD4}"/>
    <hyperlink ref="T13" location="'Ingredient specifications'!A1" display="Ingredient specifications" xr:uid="{9E0BB059-75DC-4727-B2EB-097505B83786}"/>
    <hyperlink ref="T14" location="'Nutritional labelling'!A1" display="Nutritional labelling" xr:uid="{5764BCAA-707B-4B02-9823-F6A737C468A6}"/>
    <hyperlink ref="T15" location="'Shelf-life and storage'!A1" display="Shelf-life and storage" xr:uid="{232E1BE0-8E99-420C-A669-333A3C55A5A5}"/>
    <hyperlink ref="T16" location="'Packaging method and cooking in'!A1" display="Packaging method and cooking instructions" xr:uid="{1E383647-B074-4383-AD93-6969073BC792}"/>
    <hyperlink ref="T17" location="Claims!A1" display="Claims" xr:uid="{58690DD6-4564-4345-9361-7AFBB1D32BF1}"/>
    <hyperlink ref="T19" location="'Packaging (Secondary)'!A1" display="Packaging (Secondary)" xr:uid="{7D888067-B303-4AFE-BF4C-D2A2D2628DB4}"/>
    <hyperlink ref="T20" location="'Appendix 1'!A1" display="Appendix 1: Supplementary nutrition labelling" xr:uid="{BFF95BDA-64DC-4E2E-99CA-25549821ECF2}"/>
    <hyperlink ref="T23" location="'Part B Meat'!A1" display="Meat: Beef pork, poultry, sheep, goat" xr:uid="{5FA55DFC-75FE-4CE8-A049-09A778F6932C}"/>
    <hyperlink ref="T24" location="'Part B Milk and cheese'!A1" display="Milk and cheese" xr:uid="{BDAE7BD0-725E-40D7-83A8-F2281D858804}"/>
    <hyperlink ref="T25" location="'Part B Egg and egg products'!A1" display="Egg and egg products" xr:uid="{9998C0BC-65D9-4BBF-9880-9FF06C5A99FA}"/>
    <hyperlink ref="T26" location="'Part B Chocolate'!A1" display="Chocolate" xr:uid="{7337AC1D-90DB-4965-9328-6969FD072B36}"/>
    <hyperlink ref="T27" location="'Part B Fish and fish products'!A1" display="Fish and fishproducts" xr:uid="{F8461ED5-25BC-4047-86DE-FBED002DCCBA}"/>
    <hyperlink ref="T28" location="'Part B Juice'!A1" display="Fruit juice" xr:uid="{FD2E49F1-8770-410F-8ECE-A162F26F2B9F}"/>
    <hyperlink ref="T29" location="'Part B Coffee'!A1" display="Coffee" xr:uid="{7C1793F5-DB3F-43A4-8F85-DE77B69377F9}"/>
    <hyperlink ref="T30" location="'Part B Tea'!A1" display="Tea" xr:uid="{04AB8882-9E59-4EB8-A811-2EEABFE2BC28}"/>
    <hyperlink ref="T18" location="'Packaging (Primary)'!Print_Area" display="Packaging (Primary)" xr:uid="{2B3FF675-5F24-4461-AA04-60161E261CF5}"/>
    <hyperlink ref="F3:K3" location="'Help and Examples'!A1" display="Help - Click here" xr:uid="{2E3E4801-FD00-4FC1-979B-8FA598DCF2E0}"/>
  </hyperlinks>
  <pageMargins left="0.7" right="0.7" top="0.75" bottom="0.75" header="0.3" footer="0.3"/>
  <pageSetup paperSize="9" scale="53" fitToHeight="0"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1370" id="{00000000-000E-0000-0E00-0000F2000000}">
            <xm:f>C16&lt;&gt;'Drop down'!$P$6</xm:f>
            <x14:dxf>
              <font>
                <b val="0"/>
                <i val="0"/>
                <color rgb="FFFF0000"/>
              </font>
              <fill>
                <patternFill>
                  <bgColor theme="0"/>
                </patternFill>
              </fill>
            </x14:dxf>
          </x14:cfRule>
          <xm:sqref>C16:C25 K45:K54 K57:K66 K69:K78 K81:K90 K93:K102 D105:F114 K105:K114 D117:F126 K117:K126 D129:F138 K129:K138 D141:F150 K141:K150 D153:F162 K153:K162</xm:sqref>
        </x14:conditionalFormatting>
        <x14:conditionalFormatting xmlns:xm="http://schemas.microsoft.com/office/excel/2006/main">
          <x14:cfRule type="expression" priority="1372" id="{00000000-000E-0000-0E00-0000F5000000}">
            <xm:f>C45&lt;&gt;'Drop down'!$P$8</xm:f>
            <x14:dxf>
              <font>
                <b val="0"/>
                <i val="0"/>
                <color rgb="FFFF0000"/>
              </font>
              <fill>
                <patternFill patternType="solid">
                  <bgColor theme="0"/>
                </patternFill>
              </fill>
            </x14:dxf>
          </x14:cfRule>
          <x14:cfRule type="expression" priority="1371" id="{00000000-000E-0000-0E00-0000F6000000}">
            <xm:f>OR(C45="",C45='Drop down'!$P$7)</xm:f>
            <x14:dxf>
              <font>
                <b/>
                <i val="0"/>
              </font>
              <fill>
                <patternFill>
                  <bgColor theme="2" tint="-0.14996795556505021"/>
                </patternFill>
              </fill>
            </x14:dxf>
          </x14:cfRule>
          <xm:sqref>C45 C57 C69 C81 C93 C105 C117 C129 C141:C146 C153</xm:sqref>
        </x14:conditionalFormatting>
        <x14:conditionalFormatting xmlns:xm="http://schemas.microsoft.com/office/excel/2006/main">
          <x14:cfRule type="expression" priority="70" id="{00000000-000E-0000-0E00-000002000000}">
            <xm:f>$C$16='Drop down'!$P$6</xm:f>
            <x14:dxf>
              <font>
                <color theme="0"/>
              </font>
              <fill>
                <patternFill patternType="solid">
                  <bgColor theme="0"/>
                </patternFill>
              </fill>
              <border>
                <left/>
                <right/>
                <top/>
                <bottom/>
                <vertical/>
                <horizontal/>
              </border>
            </x14:dxf>
          </x14:cfRule>
          <xm:sqref>C45:P55</xm:sqref>
        </x14:conditionalFormatting>
        <x14:conditionalFormatting xmlns:xm="http://schemas.microsoft.com/office/excel/2006/main">
          <x14:cfRule type="expression" priority="69" id="{00000000-000E-0000-0E00-000003000000}">
            <xm:f>$C$17='Drop down'!$P$6</xm:f>
            <x14:dxf>
              <font>
                <color theme="0"/>
              </font>
              <fill>
                <patternFill patternType="solid">
                  <bgColor theme="0"/>
                </patternFill>
              </fill>
              <border>
                <left/>
                <right/>
                <top/>
                <bottom/>
                <vertical/>
                <horizontal/>
              </border>
            </x14:dxf>
          </x14:cfRule>
          <xm:sqref>C57:P67</xm:sqref>
        </x14:conditionalFormatting>
        <x14:conditionalFormatting xmlns:xm="http://schemas.microsoft.com/office/excel/2006/main">
          <x14:cfRule type="expression" priority="43" id="{00000000-000E-0000-0E00-000004000000}">
            <xm:f>$C$18='Drop down'!$P$6</xm:f>
            <x14:dxf>
              <font>
                <color theme="0"/>
              </font>
              <fill>
                <patternFill patternType="solid">
                  <bgColor theme="0"/>
                </patternFill>
              </fill>
              <border>
                <left/>
                <right/>
                <top/>
                <bottom/>
                <vertical/>
                <horizontal/>
              </border>
            </x14:dxf>
          </x14:cfRule>
          <xm:sqref>C69:P79</xm:sqref>
        </x14:conditionalFormatting>
        <x14:conditionalFormatting xmlns:xm="http://schemas.microsoft.com/office/excel/2006/main">
          <x14:cfRule type="expression" priority="42" id="{00000000-000E-0000-0E00-000005000000}">
            <xm:f>$C$19='Drop down'!$P$6</xm:f>
            <x14:dxf>
              <font>
                <color theme="0"/>
              </font>
              <fill>
                <patternFill patternType="solid">
                  <bgColor theme="0"/>
                </patternFill>
              </fill>
              <border>
                <left/>
                <right/>
                <top/>
                <bottom/>
                <vertical/>
                <horizontal/>
              </border>
            </x14:dxf>
          </x14:cfRule>
          <xm:sqref>C81:P91</xm:sqref>
        </x14:conditionalFormatting>
        <x14:conditionalFormatting xmlns:xm="http://schemas.microsoft.com/office/excel/2006/main">
          <x14:cfRule type="expression" priority="35" id="{00000000-000E-0000-0E00-000006000000}">
            <xm:f>$C$20='Drop down'!$P$6</xm:f>
            <x14:dxf>
              <font>
                <color theme="0"/>
              </font>
              <fill>
                <patternFill patternType="solid">
                  <bgColor theme="0"/>
                </patternFill>
              </fill>
              <border>
                <left/>
                <right/>
                <top/>
                <bottom/>
                <vertical/>
                <horizontal/>
              </border>
            </x14:dxf>
          </x14:cfRule>
          <xm:sqref>C93:P103</xm:sqref>
        </x14:conditionalFormatting>
        <x14:conditionalFormatting xmlns:xm="http://schemas.microsoft.com/office/excel/2006/main">
          <x14:cfRule type="expression" priority="34" id="{00000000-000E-0000-0E00-000007000000}">
            <xm:f>$C$21='Drop down'!$P$6</xm:f>
            <x14:dxf>
              <font>
                <color theme="0"/>
              </font>
              <fill>
                <patternFill patternType="solid">
                  <bgColor theme="0"/>
                </patternFill>
              </fill>
              <border>
                <left/>
                <right/>
                <top/>
                <bottom/>
                <vertical/>
                <horizontal/>
              </border>
            </x14:dxf>
          </x14:cfRule>
          <xm:sqref>C105:P115</xm:sqref>
        </x14:conditionalFormatting>
        <x14:conditionalFormatting xmlns:xm="http://schemas.microsoft.com/office/excel/2006/main">
          <x14:cfRule type="expression" priority="28" id="{00000000-000E-0000-0E00-000009000000}">
            <xm:f>$C$22='Drop down'!$P$6</xm:f>
            <x14:dxf>
              <font>
                <color theme="0"/>
              </font>
              <fill>
                <patternFill patternType="solid">
                  <bgColor theme="0"/>
                </patternFill>
              </fill>
              <border>
                <left/>
                <right/>
                <top/>
                <bottom/>
                <vertical/>
                <horizontal/>
              </border>
            </x14:dxf>
          </x14:cfRule>
          <xm:sqref>C117:P127</xm:sqref>
        </x14:conditionalFormatting>
        <x14:conditionalFormatting xmlns:xm="http://schemas.microsoft.com/office/excel/2006/main">
          <x14:cfRule type="expression" priority="27" id="{00000000-000E-0000-0E00-00000A000000}">
            <xm:f>$C$23='Drop down'!$P$6</xm:f>
            <x14:dxf>
              <font>
                <color theme="0"/>
              </font>
              <fill>
                <patternFill patternType="solid">
                  <bgColor theme="0"/>
                </patternFill>
              </fill>
              <border>
                <left/>
                <right/>
                <top/>
                <bottom/>
                <vertical/>
                <horizontal/>
              </border>
            </x14:dxf>
          </x14:cfRule>
          <xm:sqref>C129:P139</xm:sqref>
        </x14:conditionalFormatting>
        <x14:conditionalFormatting xmlns:xm="http://schemas.microsoft.com/office/excel/2006/main">
          <x14:cfRule type="expression" priority="21" id="{00000000-000E-0000-0E00-00000B000000}">
            <xm:f>$C$24='Drop down'!$P$6</xm:f>
            <x14:dxf>
              <font>
                <color theme="0"/>
              </font>
              <fill>
                <patternFill patternType="solid">
                  <bgColor theme="0"/>
                </patternFill>
              </fill>
              <border>
                <left/>
                <right/>
                <top/>
                <bottom/>
                <vertical/>
                <horizontal/>
              </border>
            </x14:dxf>
          </x14:cfRule>
          <xm:sqref>C141:P151</xm:sqref>
        </x14:conditionalFormatting>
        <x14:conditionalFormatting xmlns:xm="http://schemas.microsoft.com/office/excel/2006/main">
          <x14:cfRule type="expression" priority="20" id="{00000000-000E-0000-0E00-00000C000000}">
            <xm:f>$C$25='Drop down'!$P$6</xm:f>
            <x14:dxf>
              <font>
                <color theme="0"/>
              </font>
              <fill>
                <patternFill patternType="solid">
                  <bgColor theme="0"/>
                </patternFill>
              </fill>
              <border>
                <left/>
                <right/>
                <top/>
                <bottom/>
                <vertical/>
                <horizontal/>
              </border>
            </x14:dxf>
          </x14:cfRule>
          <xm:sqref>C153:P163</xm:sqref>
        </x14:conditionalFormatting>
        <x14:conditionalFormatting xmlns:xm="http://schemas.microsoft.com/office/excel/2006/main">
          <x14:cfRule type="expression" priority="1374" id="{00000000-000E-0000-0E00-00004E000000}">
            <xm:f>D5&lt;&gt;'Drop down'!$P$7</xm:f>
            <x14:dxf>
              <font>
                <b val="0"/>
                <i val="0"/>
                <color rgb="FFFF0000"/>
              </font>
              <fill>
                <patternFill patternType="solid">
                  <bgColor theme="0"/>
                </patternFill>
              </fill>
            </x14:dxf>
          </x14:cfRule>
          <x14:cfRule type="expression" priority="1373" id="{00000000-000E-0000-0E00-00004D000000}">
            <xm:f>OR(D5="",D5='Drop down'!$P$7)</xm:f>
            <x14:dxf>
              <font>
                <b/>
                <i val="0"/>
              </font>
              <fill>
                <patternFill>
                  <bgColor theme="2" tint="-0.14996795556505021"/>
                </patternFill>
              </fill>
            </x14:dxf>
          </x14:cfRule>
          <xm:sqref>D5</xm:sqref>
        </x14:conditionalFormatting>
        <x14:conditionalFormatting xmlns:xm="http://schemas.microsoft.com/office/excel/2006/main">
          <x14:cfRule type="expression" priority="1380" id="{00000000-000E-0000-0E00-0000E8000000}">
            <xm:f>D45='Drop down'!$P$6</xm:f>
            <x14:dxf>
              <font>
                <b/>
                <i val="0"/>
                <color auto="1"/>
              </font>
              <fill>
                <patternFill>
                  <bgColor theme="2" tint="-0.14996795556505021"/>
                </patternFill>
              </fill>
            </x14:dxf>
          </x14:cfRule>
          <x14:cfRule type="expression" priority="1375" id="{00000000-000E-0000-0E00-0000E9000000}">
            <xm:f>D45&lt;&gt;'Drop down'!$P$6</xm:f>
            <x14:dxf>
              <font>
                <b val="0"/>
                <i val="0"/>
                <color rgb="FFFF0000"/>
              </font>
              <fill>
                <patternFill>
                  <bgColor theme="0"/>
                </patternFill>
              </fill>
            </x14:dxf>
          </x14:cfRule>
          <xm:sqref>D45:F54 D57:F66 D69:F78 D81:F90 D93:F102</xm:sqref>
        </x14:conditionalFormatting>
        <x14:conditionalFormatting xmlns:xm="http://schemas.microsoft.com/office/excel/2006/main">
          <x14:cfRule type="expression" priority="1385" id="{00000000-000E-0000-0E00-0000F0000000}">
            <xm:f>$E16='Drop down'!$P$9</xm:f>
            <x14:dxf>
              <font>
                <b/>
                <i val="0"/>
                <color theme="1"/>
              </font>
              <fill>
                <patternFill>
                  <bgColor theme="2" tint="-0.14996795556505021"/>
                </patternFill>
              </fill>
            </x14:dxf>
          </x14:cfRule>
          <xm:sqref>E16:E25</xm:sqref>
        </x14:conditionalFormatting>
        <x14:conditionalFormatting xmlns:xm="http://schemas.microsoft.com/office/excel/2006/main">
          <x14:cfRule type="expression" priority="1386" id="{00000000-000E-0000-0E00-0000CF000000}">
            <xm:f>$E30='Drop down'!$P$6</xm:f>
            <x14:dxf>
              <font>
                <b/>
                <i val="0"/>
                <color auto="1"/>
              </font>
              <fill>
                <patternFill>
                  <bgColor theme="2" tint="-0.14996795556505021"/>
                </patternFill>
              </fill>
            </x14:dxf>
          </x14:cfRule>
          <x14:cfRule type="expression" priority="1387" id="{00000000-000E-0000-0E00-0000D0000000}">
            <xm:f>$E30&lt;&gt;'Drop down'!$P$6</xm:f>
            <x14:dxf>
              <font>
                <b val="0"/>
                <i val="0"/>
                <color rgb="FFFF0000"/>
              </font>
              <fill>
                <patternFill>
                  <bgColor theme="0"/>
                </patternFill>
              </fill>
            </x14:dxf>
          </x14:cfRule>
          <xm:sqref>E30:P30</xm:sqref>
        </x14:conditionalFormatting>
        <x14:conditionalFormatting xmlns:xm="http://schemas.microsoft.com/office/excel/2006/main">
          <x14:cfRule type="expression" priority="2" id="{F71EAF0A-40A3-42F6-A47E-C5F2C19C4437}">
            <xm:f>$E32&lt;&gt;'Drop down'!$P$6</xm:f>
            <x14:dxf>
              <font>
                <b val="0"/>
                <i val="0"/>
                <color rgb="FFFF0000"/>
              </font>
              <fill>
                <patternFill>
                  <bgColor theme="0"/>
                </patternFill>
              </fill>
            </x14:dxf>
          </x14:cfRule>
          <x14:cfRule type="expression" priority="1" id="{301B69B6-0276-4E8E-9CFC-99F535058D6C}">
            <xm:f>$E32='Drop down'!$P$6</xm:f>
            <x14:dxf>
              <font>
                <b/>
                <i val="0"/>
                <color auto="1"/>
              </font>
              <fill>
                <patternFill>
                  <bgColor theme="2" tint="-0.14996795556505021"/>
                </patternFill>
              </fill>
            </x14:dxf>
          </x14:cfRule>
          <xm:sqref>E32:P32</xm:sqref>
        </x14:conditionalFormatting>
        <x14:conditionalFormatting xmlns:xm="http://schemas.microsoft.com/office/excel/2006/main">
          <x14:cfRule type="expression" priority="1389" id="{00000000-000E-0000-0E00-000053000000}">
            <xm:f>G16='Drop down'!$P$6</xm:f>
            <x14:dxf>
              <font>
                <b/>
                <i val="0"/>
              </font>
              <fill>
                <patternFill>
                  <bgColor theme="2" tint="-0.14996795556505021"/>
                </patternFill>
              </fill>
            </x14:dxf>
          </x14:cfRule>
          <x14:cfRule type="expression" priority="1388" id="{00000000-000E-0000-0E00-000052000000}">
            <xm:f>G16&lt;&gt;'Drop down'!$P$6</xm:f>
            <x14:dxf>
              <font>
                <b val="0"/>
                <i val="0"/>
                <color rgb="FFFF0000"/>
              </font>
              <fill>
                <patternFill>
                  <bgColor theme="0"/>
                </patternFill>
              </fill>
            </x14:dxf>
          </x14:cfRule>
          <xm:sqref>G16:G25 K16:K25</xm:sqref>
        </x14:conditionalFormatting>
        <x14:conditionalFormatting xmlns:xm="http://schemas.microsoft.com/office/excel/2006/main">
          <x14:cfRule type="expression" priority="1369" id="{00000000-000E-0000-0E00-0000F1000000}">
            <xm:f>C16='Drop down'!$P$6</xm:f>
            <x14:dxf>
              <font>
                <b/>
                <i val="0"/>
                <color auto="1"/>
              </font>
              <fill>
                <patternFill>
                  <bgColor theme="2" tint="-0.14996795556505021"/>
                </patternFill>
              </fill>
            </x14:dxf>
          </x14:cfRule>
          <xm:sqref>K45:K54 K57:K66 K69:K78 K81:K90 K93:K102 D105:F114 K105:K114 D117:F126 K117:K126 D129:F138 K129:K138 D141:F150 K141:K150 D153:F162 K153:K162 C16:C25</xm:sqref>
        </x14:conditionalFormatting>
      </x14:conditionalFormattings>
    </ext>
    <ext xmlns:x14="http://schemas.microsoft.com/office/spreadsheetml/2009/9/main" uri="{CCE6A557-97BC-4b89-ADB6-D9C93CAAB3DF}">
      <x14:dataValidations xmlns:xm="http://schemas.microsoft.com/office/excel/2006/main" count="7">
        <x14:dataValidation type="list" showInputMessage="1" showErrorMessage="1" xr:uid="{6B10067C-8266-4D83-823B-CE65B9F61003}">
          <x14:formula1>
            <xm:f>EmballageDDGS1!$A$195:$A$213</xm:f>
          </x14:formula1>
          <xm:sqref>G16:G25</xm:sqref>
        </x14:dataValidation>
        <x14:dataValidation type="list" showInputMessage="1" showErrorMessage="1" xr:uid="{5D45E023-C828-4206-BB15-0723A85B9779}">
          <x14:formula1>
            <xm:f>EmballageDDGS1!$A$225:$A$227</xm:f>
          </x14:formula1>
          <xm:sqref>K16:K25</xm:sqref>
        </x14:dataValidation>
        <x14:dataValidation type="list" showInputMessage="1" showErrorMessage="1" xr:uid="{44895E42-B917-4945-BF48-CEF2E1C59F9F}">
          <x14:formula1>
            <xm:f>EmballageDDGS1!$A$231:$A$232</xm:f>
          </x14:formula1>
          <xm:sqref>H16:J25</xm:sqref>
        </x14:dataValidation>
        <x14:dataValidation type="list" showInputMessage="1" showErrorMessage="1" xr:uid="{5211D700-1D09-4BFC-97C7-8DE9C8DBB80F}">
          <x14:formula1>
            <xm:f>EmballageDDGS1!$A$218:$A$220</xm:f>
          </x14:formula1>
          <xm:sqref>F153:F162 F57:F66 F69:F78 F81:F90 F93:F102 F105:F114 F117:F126 F129:F138 F141:F150 F45:F54</xm:sqref>
        </x14:dataValidation>
        <x14:dataValidation type="list" showInputMessage="1" showErrorMessage="1" xr:uid="{972A0092-8F51-4B4E-A5D5-42B864B55BB8}">
          <x14:formula1>
            <xm:f>EmballageDDGS1!$A$176:$A$184</xm:f>
          </x14:formula1>
          <xm:sqref>K153:K162 K57:K66 K69:K78 K81:K90 K93:K102 K105:K114 K117:K126 K129:K138 K141:K150 K45:K54</xm:sqref>
        </x14:dataValidation>
        <x14:dataValidation type="list" showInputMessage="1" showErrorMessage="1" xr:uid="{F2C2F093-B45F-4EB8-9E3C-E11ABDD4F1E8}">
          <x14:formula1>
            <xm:f>'Drop down'!$B$5:$B$7</xm:f>
          </x14:formula1>
          <xm:sqref>E69:E78 E153:E162 E57:E66 E81:E90 E93:E102 E105:E114 E117:E126 E129:E138 E141:E150 E45:E54 E32:P33</xm:sqref>
        </x14:dataValidation>
        <x14:dataValidation type="list" showInputMessage="1" showErrorMessage="1" xr:uid="{C450AB47-6805-4A50-BEF3-ECDEBB24B04F}">
          <x14:formula1>
            <xm:f>EmballageDDGS1!$A$189:$A$191</xm:f>
          </x14:formula1>
          <xm:sqref>E30:P31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3C123-C204-4CBC-A139-1ADB588E81A8}">
  <sheetPr codeName="Sheet26">
    <pageSetUpPr fitToPage="1"/>
  </sheetPr>
  <dimension ref="A1:AH184"/>
  <sheetViews>
    <sheetView workbookViewId="0">
      <selection activeCell="E9" sqref="E9"/>
    </sheetView>
  </sheetViews>
  <sheetFormatPr defaultRowHeight="14.5" x14ac:dyDescent="0.35"/>
  <cols>
    <col min="1" max="1" width="2.81640625" customWidth="1"/>
    <col min="2" max="2" width="3.453125" customWidth="1"/>
    <col min="3" max="3" width="22.26953125" customWidth="1"/>
    <col min="4" max="4" width="21.08984375" customWidth="1"/>
    <col min="5" max="5" width="19.26953125" customWidth="1"/>
    <col min="6" max="6" width="13.54296875" customWidth="1"/>
    <col min="7" max="7" width="17.54296875" customWidth="1"/>
    <col min="8" max="10" width="3.7265625" customWidth="1"/>
    <col min="11" max="11" width="17" customWidth="1"/>
    <col min="12" max="16" width="14.1796875" hidden="1" customWidth="1"/>
    <col min="17" max="17" width="2.54296875" customWidth="1"/>
    <col min="18" max="18" width="3.1796875" customWidth="1"/>
    <col min="19" max="19" width="3.453125" customWidth="1"/>
    <col min="20" max="20" width="41.1796875" hidden="1" customWidth="1"/>
  </cols>
  <sheetData>
    <row r="1" spans="1:34" ht="42.5" customHeight="1" x14ac:dyDescent="0.35">
      <c r="A1" s="3"/>
      <c r="B1" s="178" t="str">
        <f>'Drop down'!P14</f>
        <v>All rights to this document belong to Varefakta, and the document may not be copied, reproduced, passed on and / or used without prior written permission from Varefakta. (version 23.1).</v>
      </c>
      <c r="C1" s="178"/>
      <c r="D1" s="178"/>
      <c r="E1" s="178"/>
      <c r="F1" s="58"/>
      <c r="G1" s="58"/>
      <c r="H1" s="58"/>
      <c r="I1" s="58"/>
      <c r="J1" s="58"/>
      <c r="K1" s="58"/>
      <c r="L1" s="11"/>
      <c r="M1" s="11"/>
      <c r="N1" s="11"/>
      <c r="O1" s="2"/>
      <c r="P1" s="2"/>
      <c r="Q1" s="2"/>
      <c r="R1" s="4"/>
      <c r="S1" s="1"/>
      <c r="T1" s="1"/>
      <c r="U1" s="1"/>
      <c r="V1" s="1"/>
      <c r="W1" s="1"/>
      <c r="X1" s="1"/>
      <c r="Y1" s="1"/>
      <c r="Z1" s="1"/>
      <c r="AA1" s="1"/>
      <c r="AB1" s="1"/>
      <c r="AC1" s="1"/>
      <c r="AD1" s="1"/>
      <c r="AE1" s="1"/>
      <c r="AF1" s="1"/>
      <c r="AG1" s="1"/>
      <c r="AH1" s="1"/>
    </row>
    <row r="2" spans="1:34" ht="15" thickBot="1" x14ac:dyDescent="0.4">
      <c r="A2" s="3"/>
      <c r="B2" s="5"/>
      <c r="C2" s="6"/>
      <c r="D2" s="6"/>
      <c r="E2" s="6"/>
      <c r="F2" s="6"/>
      <c r="G2" s="6"/>
      <c r="H2" s="6"/>
      <c r="I2" s="6"/>
      <c r="J2" s="6"/>
      <c r="K2" s="6"/>
      <c r="L2" s="6"/>
      <c r="M2" s="6"/>
      <c r="N2" s="6"/>
      <c r="O2" s="6"/>
      <c r="P2" s="6"/>
      <c r="Q2" s="7"/>
      <c r="R2" s="4"/>
      <c r="S2" s="1"/>
      <c r="T2" s="1"/>
      <c r="U2" s="1"/>
      <c r="V2" s="1"/>
      <c r="W2" s="1"/>
      <c r="X2" s="1"/>
      <c r="Y2" s="1"/>
      <c r="Z2" s="1"/>
      <c r="AA2" s="1"/>
      <c r="AB2" s="1"/>
      <c r="AC2" s="1"/>
      <c r="AD2" s="1"/>
      <c r="AE2" s="1"/>
      <c r="AF2" s="1"/>
      <c r="AG2" s="1"/>
      <c r="AH2" s="1"/>
    </row>
    <row r="3" spans="1:34" ht="23.5" thickBot="1" x14ac:dyDescent="0.55000000000000004">
      <c r="A3" s="3"/>
      <c r="B3" s="5"/>
      <c r="C3" s="8" t="s">
        <v>4641</v>
      </c>
      <c r="D3" s="6"/>
      <c r="E3" s="6"/>
      <c r="F3" s="263" t="s">
        <v>5050</v>
      </c>
      <c r="G3" s="264"/>
      <c r="H3" s="264"/>
      <c r="I3" s="264"/>
      <c r="J3" s="264"/>
      <c r="K3" s="265"/>
      <c r="L3" s="6"/>
      <c r="M3" s="6"/>
      <c r="N3" s="6"/>
      <c r="O3" s="6"/>
      <c r="P3" s="6"/>
      <c r="Q3" s="7"/>
      <c r="R3" s="4"/>
      <c r="S3" s="1"/>
      <c r="T3" s="1"/>
      <c r="U3" s="1"/>
      <c r="V3" s="1"/>
      <c r="W3" s="1"/>
      <c r="X3" s="1"/>
      <c r="Y3" s="1"/>
      <c r="Z3" s="1"/>
      <c r="AA3" s="1"/>
      <c r="AB3" s="1"/>
      <c r="AC3" s="1"/>
      <c r="AD3" s="1"/>
      <c r="AE3" s="1"/>
      <c r="AF3" s="1"/>
      <c r="AG3" s="1"/>
      <c r="AH3" s="1"/>
    </row>
    <row r="4" spans="1:34" x14ac:dyDescent="0.35">
      <c r="A4" s="3"/>
      <c r="B4" s="5"/>
      <c r="C4" s="6"/>
      <c r="D4" s="6"/>
      <c r="E4" s="6"/>
      <c r="F4" s="6"/>
      <c r="G4" s="6"/>
      <c r="H4" s="6"/>
      <c r="I4" s="6"/>
      <c r="J4" s="6"/>
      <c r="K4" s="6"/>
      <c r="L4" s="6"/>
      <c r="M4" s="6"/>
      <c r="N4" s="6"/>
      <c r="O4" s="6"/>
      <c r="P4" s="6"/>
      <c r="Q4" s="7"/>
      <c r="R4" s="4"/>
      <c r="S4" s="1"/>
      <c r="T4" s="1"/>
      <c r="U4" s="1"/>
      <c r="V4" s="1"/>
      <c r="W4" s="1"/>
      <c r="X4" s="1"/>
      <c r="Y4" s="1"/>
      <c r="Z4" s="1"/>
      <c r="AA4" s="1"/>
      <c r="AB4" s="1"/>
      <c r="AC4" s="1"/>
      <c r="AD4" s="1"/>
      <c r="AE4" s="1"/>
      <c r="AF4" s="1"/>
      <c r="AG4" s="1"/>
      <c r="AH4" s="1"/>
    </row>
    <row r="5" spans="1:34" ht="21.75" customHeight="1" x14ac:dyDescent="0.45">
      <c r="A5" s="3"/>
      <c r="B5" s="5"/>
      <c r="C5" s="133" t="s">
        <v>4642</v>
      </c>
      <c r="D5" s="6"/>
      <c r="E5" s="6"/>
      <c r="F5" s="6"/>
      <c r="G5" s="6"/>
      <c r="H5" s="6"/>
      <c r="I5" s="6"/>
      <c r="J5" s="6"/>
      <c r="K5" s="6"/>
      <c r="L5" s="6"/>
      <c r="M5" s="6"/>
      <c r="N5" s="6"/>
      <c r="O5" s="6"/>
      <c r="P5" s="6"/>
      <c r="Q5" s="7"/>
      <c r="R5" s="4"/>
      <c r="S5" s="1"/>
      <c r="T5" s="1"/>
      <c r="U5" s="1"/>
      <c r="V5" s="1"/>
      <c r="W5" s="1"/>
      <c r="X5" s="1"/>
      <c r="Y5" s="1"/>
      <c r="Z5" s="1"/>
      <c r="AA5" s="1"/>
      <c r="AB5" s="1"/>
      <c r="AC5" s="1"/>
      <c r="AD5" s="1"/>
      <c r="AE5" s="1"/>
      <c r="AF5" s="1"/>
      <c r="AG5" s="1"/>
      <c r="AH5" s="1"/>
    </row>
    <row r="6" spans="1:34" ht="15" thickBot="1" x14ac:dyDescent="0.4">
      <c r="A6" s="3"/>
      <c r="B6" s="5"/>
      <c r="C6" s="6"/>
      <c r="D6" s="6"/>
      <c r="E6" s="6"/>
      <c r="F6" s="6"/>
      <c r="G6" s="6"/>
      <c r="H6" s="6"/>
      <c r="I6" s="6"/>
      <c r="J6" s="6"/>
      <c r="K6" s="6"/>
      <c r="L6" s="6"/>
      <c r="M6" s="6"/>
      <c r="N6" s="6"/>
      <c r="O6" s="6"/>
      <c r="P6" s="6"/>
      <c r="Q6" s="7"/>
      <c r="R6" s="4"/>
      <c r="S6" s="1"/>
      <c r="T6" s="1"/>
      <c r="U6" s="1"/>
      <c r="V6" s="1"/>
      <c r="W6" s="1"/>
      <c r="X6" s="1"/>
      <c r="Y6" s="1"/>
      <c r="Z6" s="1"/>
      <c r="AA6" s="1"/>
      <c r="AB6" s="1"/>
      <c r="AC6" s="1"/>
      <c r="AD6" s="1"/>
      <c r="AE6" s="1"/>
      <c r="AF6" s="1"/>
      <c r="AG6" s="1"/>
      <c r="AH6" s="1"/>
    </row>
    <row r="7" spans="1:34" x14ac:dyDescent="0.35">
      <c r="A7" s="3"/>
      <c r="B7" s="5"/>
      <c r="C7" s="256" t="s">
        <v>4643</v>
      </c>
      <c r="D7" s="256"/>
      <c r="E7" s="275"/>
      <c r="F7" s="275"/>
      <c r="G7" s="275"/>
      <c r="H7" s="275"/>
      <c r="I7" s="275"/>
      <c r="J7" s="275"/>
      <c r="K7" s="275"/>
      <c r="L7" s="275"/>
      <c r="M7" s="275"/>
      <c r="N7" s="275"/>
      <c r="O7" s="275"/>
      <c r="P7" s="275"/>
      <c r="Q7" s="46"/>
      <c r="R7" s="4"/>
      <c r="S7" s="1"/>
      <c r="T7" s="12" t="s">
        <v>5021</v>
      </c>
      <c r="U7" s="1"/>
      <c r="V7" s="1"/>
      <c r="W7" s="1"/>
      <c r="X7" s="1"/>
      <c r="Y7" s="1"/>
      <c r="Z7" s="1"/>
      <c r="AA7" s="1"/>
      <c r="AB7" s="1"/>
      <c r="AC7" s="1"/>
      <c r="AD7" s="1"/>
      <c r="AE7" s="1"/>
      <c r="AF7" s="1"/>
      <c r="AG7" s="1"/>
      <c r="AH7" s="1"/>
    </row>
    <row r="8" spans="1:34" x14ac:dyDescent="0.35">
      <c r="A8" s="3"/>
      <c r="B8" s="5"/>
      <c r="C8" s="256"/>
      <c r="D8" s="256"/>
      <c r="E8" s="275"/>
      <c r="F8" s="275"/>
      <c r="G8" s="275"/>
      <c r="H8" s="275"/>
      <c r="I8" s="275"/>
      <c r="J8" s="275"/>
      <c r="K8" s="275"/>
      <c r="L8" s="275"/>
      <c r="M8" s="275"/>
      <c r="N8" s="275"/>
      <c r="O8" s="275"/>
      <c r="P8" s="275"/>
      <c r="Q8" s="46"/>
      <c r="R8" s="4"/>
      <c r="S8" s="1"/>
      <c r="T8" s="152" t="s">
        <v>0</v>
      </c>
      <c r="U8" s="1"/>
      <c r="V8" s="1"/>
      <c r="W8" s="1"/>
      <c r="X8" s="1"/>
      <c r="Y8" s="1"/>
      <c r="Z8" s="1"/>
      <c r="AA8" s="1"/>
      <c r="AB8" s="1"/>
      <c r="AC8" s="1"/>
      <c r="AD8" s="1"/>
      <c r="AE8" s="1"/>
      <c r="AF8" s="1"/>
      <c r="AG8" s="1"/>
      <c r="AH8" s="1"/>
    </row>
    <row r="9" spans="1:34" x14ac:dyDescent="0.35">
      <c r="A9" s="3"/>
      <c r="B9" s="5"/>
      <c r="C9" s="6"/>
      <c r="D9" s="6"/>
      <c r="E9" s="6"/>
      <c r="F9" s="6"/>
      <c r="G9" s="6"/>
      <c r="H9" s="6"/>
      <c r="I9" s="6"/>
      <c r="J9" s="6"/>
      <c r="K9" s="6"/>
      <c r="L9" s="10"/>
      <c r="M9" s="6"/>
      <c r="N9" s="6"/>
      <c r="O9" s="6"/>
      <c r="P9" s="6"/>
      <c r="Q9" s="7"/>
      <c r="R9" s="4"/>
      <c r="S9" s="1"/>
      <c r="T9" s="152" t="s">
        <v>4713</v>
      </c>
      <c r="U9" s="1"/>
      <c r="V9" s="1"/>
      <c r="W9" s="1"/>
      <c r="X9" s="1"/>
      <c r="Y9" s="1"/>
      <c r="Z9" s="1"/>
      <c r="AA9" s="1"/>
      <c r="AB9" s="1"/>
      <c r="AC9" s="1"/>
      <c r="AD9" s="1"/>
      <c r="AE9" s="1"/>
      <c r="AF9" s="1"/>
      <c r="AG9" s="1"/>
      <c r="AH9" s="1"/>
    </row>
    <row r="10" spans="1:34" ht="14.5" customHeight="1" x14ac:dyDescent="0.35">
      <c r="A10" s="3"/>
      <c r="B10" s="5"/>
      <c r="C10" s="182" t="s">
        <v>4617</v>
      </c>
      <c r="D10" s="182" t="s">
        <v>4618</v>
      </c>
      <c r="E10" s="182" t="s">
        <v>4619</v>
      </c>
      <c r="F10" s="182" t="s">
        <v>4620</v>
      </c>
      <c r="G10" s="266" t="s">
        <v>4621</v>
      </c>
      <c r="H10" s="294" t="s">
        <v>4623</v>
      </c>
      <c r="I10" s="294" t="s">
        <v>4622</v>
      </c>
      <c r="J10" s="294" t="s">
        <v>4624</v>
      </c>
      <c r="K10" s="274" t="s">
        <v>4625</v>
      </c>
      <c r="L10" s="10"/>
      <c r="M10" s="6"/>
      <c r="N10" s="6"/>
      <c r="O10" s="6"/>
      <c r="P10" s="6"/>
      <c r="Q10" s="7"/>
      <c r="R10" s="4"/>
      <c r="S10" s="1"/>
      <c r="T10" s="152" t="s">
        <v>5022</v>
      </c>
      <c r="U10" s="1"/>
      <c r="V10" s="1"/>
      <c r="W10" s="1"/>
      <c r="X10" s="1"/>
      <c r="Y10" s="1"/>
      <c r="Z10" s="1"/>
      <c r="AA10" s="1"/>
      <c r="AB10" s="1"/>
      <c r="AC10" s="1"/>
      <c r="AD10" s="1"/>
      <c r="AE10" s="1"/>
      <c r="AF10" s="1"/>
      <c r="AG10" s="1"/>
      <c r="AH10" s="1"/>
    </row>
    <row r="11" spans="1:34" x14ac:dyDescent="0.35">
      <c r="A11" s="3"/>
      <c r="B11" s="5"/>
      <c r="C11" s="182"/>
      <c r="D11" s="182"/>
      <c r="E11" s="182"/>
      <c r="F11" s="182"/>
      <c r="G11" s="266"/>
      <c r="H11" s="295"/>
      <c r="I11" s="295"/>
      <c r="J11" s="295"/>
      <c r="K11" s="274"/>
      <c r="L11" s="10"/>
      <c r="M11" s="6"/>
      <c r="N11" s="6"/>
      <c r="O11" s="6"/>
      <c r="P11" s="6"/>
      <c r="Q11" s="7"/>
      <c r="R11" s="4"/>
      <c r="S11" s="1"/>
      <c r="T11" s="152" t="s">
        <v>4723</v>
      </c>
      <c r="U11" s="1"/>
      <c r="V11" s="1"/>
      <c r="W11" s="1"/>
      <c r="X11" s="1"/>
      <c r="Y11" s="1"/>
      <c r="Z11" s="1"/>
      <c r="AA11" s="1"/>
      <c r="AB11" s="1"/>
      <c r="AC11" s="1"/>
      <c r="AD11" s="1"/>
      <c r="AE11" s="1"/>
      <c r="AF11" s="1"/>
      <c r="AG11" s="1"/>
      <c r="AH11" s="1"/>
    </row>
    <row r="12" spans="1:34" x14ac:dyDescent="0.35">
      <c r="A12" s="3"/>
      <c r="B12" s="5"/>
      <c r="C12" s="182"/>
      <c r="D12" s="182"/>
      <c r="E12" s="182"/>
      <c r="F12" s="182"/>
      <c r="G12" s="266"/>
      <c r="H12" s="295"/>
      <c r="I12" s="295"/>
      <c r="J12" s="295"/>
      <c r="K12" s="274"/>
      <c r="L12" s="10"/>
      <c r="M12" s="6"/>
      <c r="N12" s="6"/>
      <c r="O12" s="6"/>
      <c r="P12" s="6"/>
      <c r="Q12" s="7"/>
      <c r="R12" s="4"/>
      <c r="S12" s="1"/>
      <c r="T12" s="152" t="s">
        <v>4758</v>
      </c>
      <c r="U12" s="1"/>
      <c r="V12" s="1"/>
      <c r="W12" s="1"/>
      <c r="X12" s="1"/>
      <c r="Y12" s="1"/>
      <c r="Z12" s="1"/>
      <c r="AA12" s="1"/>
      <c r="AB12" s="1"/>
      <c r="AC12" s="1"/>
      <c r="AD12" s="1"/>
      <c r="AE12" s="1"/>
      <c r="AF12" s="1"/>
      <c r="AG12" s="1"/>
      <c r="AH12" s="1"/>
    </row>
    <row r="13" spans="1:34" x14ac:dyDescent="0.35">
      <c r="A13" s="3"/>
      <c r="B13" s="5"/>
      <c r="C13" s="182"/>
      <c r="D13" s="182"/>
      <c r="E13" s="182"/>
      <c r="F13" s="182"/>
      <c r="G13" s="266"/>
      <c r="H13" s="295"/>
      <c r="I13" s="295"/>
      <c r="J13" s="295"/>
      <c r="K13" s="274"/>
      <c r="L13" s="10"/>
      <c r="M13" s="6"/>
      <c r="N13" s="6"/>
      <c r="O13" s="6"/>
      <c r="P13" s="6"/>
      <c r="Q13" s="7"/>
      <c r="R13" s="4"/>
      <c r="S13" s="1"/>
      <c r="T13" s="152" t="s">
        <v>4759</v>
      </c>
      <c r="U13" s="1"/>
      <c r="V13" s="1"/>
      <c r="W13" s="1"/>
      <c r="X13" s="1"/>
      <c r="Y13" s="1"/>
      <c r="Z13" s="1"/>
      <c r="AA13" s="1"/>
      <c r="AB13" s="1"/>
      <c r="AC13" s="1"/>
      <c r="AD13" s="1"/>
      <c r="AE13" s="1"/>
      <c r="AF13" s="1"/>
      <c r="AG13" s="1"/>
      <c r="AH13" s="1"/>
    </row>
    <row r="14" spans="1:34" x14ac:dyDescent="0.35">
      <c r="A14" s="3"/>
      <c r="B14" s="5"/>
      <c r="C14" s="182"/>
      <c r="D14" s="182"/>
      <c r="E14" s="182"/>
      <c r="F14" s="182"/>
      <c r="G14" s="266"/>
      <c r="H14" s="295"/>
      <c r="I14" s="295"/>
      <c r="J14" s="295"/>
      <c r="K14" s="274"/>
      <c r="L14" s="10"/>
      <c r="M14" s="6"/>
      <c r="N14" s="6"/>
      <c r="O14" s="6"/>
      <c r="P14" s="6"/>
      <c r="Q14" s="7"/>
      <c r="R14" s="4"/>
      <c r="S14" s="1"/>
      <c r="T14" s="152" t="s">
        <v>4811</v>
      </c>
      <c r="U14" s="1"/>
      <c r="V14" s="1"/>
      <c r="W14" s="1"/>
      <c r="X14" s="1"/>
      <c r="Y14" s="1"/>
      <c r="Z14" s="1"/>
      <c r="AA14" s="1"/>
      <c r="AB14" s="1"/>
      <c r="AC14" s="1"/>
      <c r="AD14" s="1"/>
      <c r="AE14" s="1"/>
      <c r="AF14" s="1"/>
      <c r="AG14" s="1"/>
      <c r="AH14" s="1"/>
    </row>
    <row r="15" spans="1:34" x14ac:dyDescent="0.35">
      <c r="A15" s="3"/>
      <c r="B15" s="5"/>
      <c r="C15" s="182"/>
      <c r="D15" s="182"/>
      <c r="E15" s="182"/>
      <c r="F15" s="182"/>
      <c r="G15" s="266"/>
      <c r="H15" s="295"/>
      <c r="I15" s="295"/>
      <c r="J15" s="295"/>
      <c r="K15" s="274"/>
      <c r="L15" s="10"/>
      <c r="M15" s="6"/>
      <c r="N15" s="6"/>
      <c r="O15" s="6"/>
      <c r="P15" s="6"/>
      <c r="Q15" s="7"/>
      <c r="R15" s="4"/>
      <c r="S15" s="1"/>
      <c r="T15" s="152" t="s">
        <v>5023</v>
      </c>
      <c r="U15" s="1"/>
      <c r="V15" s="1"/>
      <c r="W15" s="1"/>
      <c r="X15" s="1"/>
      <c r="Y15" s="1"/>
      <c r="Z15" s="1"/>
      <c r="AA15" s="1"/>
      <c r="AB15" s="1"/>
      <c r="AC15" s="1"/>
      <c r="AD15" s="1"/>
      <c r="AE15" s="1"/>
      <c r="AF15" s="1"/>
      <c r="AG15" s="1"/>
      <c r="AH15" s="1"/>
    </row>
    <row r="16" spans="1:34" x14ac:dyDescent="0.35">
      <c r="A16" s="3"/>
      <c r="B16" s="5"/>
      <c r="C16" s="182"/>
      <c r="D16" s="182"/>
      <c r="E16" s="182"/>
      <c r="F16" s="182"/>
      <c r="G16" s="266"/>
      <c r="H16" s="296"/>
      <c r="I16" s="296"/>
      <c r="J16" s="296"/>
      <c r="K16" s="274"/>
      <c r="L16" s="132" t="s">
        <v>210</v>
      </c>
      <c r="M16" s="130" t="s">
        <v>814</v>
      </c>
      <c r="N16" s="130" t="s">
        <v>213</v>
      </c>
      <c r="O16" s="130" t="s">
        <v>211</v>
      </c>
      <c r="P16" s="130" t="s">
        <v>212</v>
      </c>
      <c r="Q16" s="7"/>
      <c r="R16" s="4"/>
      <c r="S16" s="1"/>
      <c r="T16" s="152" t="s">
        <v>4866</v>
      </c>
      <c r="U16" s="1"/>
      <c r="V16" s="1"/>
      <c r="W16" s="1"/>
      <c r="X16" s="1"/>
      <c r="Y16" s="1"/>
      <c r="Z16" s="1"/>
      <c r="AA16" s="1"/>
      <c r="AB16" s="1"/>
      <c r="AC16" s="1"/>
      <c r="AD16" s="1"/>
      <c r="AE16" s="1"/>
      <c r="AF16" s="1"/>
      <c r="AG16" s="1"/>
      <c r="AH16" s="1"/>
    </row>
    <row r="17" spans="1:34" x14ac:dyDescent="0.35">
      <c r="A17" s="3"/>
      <c r="B17" s="5"/>
      <c r="C17" s="141" t="s">
        <v>1007</v>
      </c>
      <c r="D17" s="141"/>
      <c r="E17" s="142" t="str">
        <f>IFERROR(IF(D17="",'Drop down'!$P$9,D17/$D$27),'Drop down'!$P$9)</f>
        <v>Calculated</v>
      </c>
      <c r="F17" s="141"/>
      <c r="G17" s="141" t="s">
        <v>1007</v>
      </c>
      <c r="H17" s="143"/>
      <c r="I17" s="143"/>
      <c r="J17" s="143"/>
      <c r="K17" s="141" t="s">
        <v>1007</v>
      </c>
      <c r="L17" s="55"/>
      <c r="M17" s="55"/>
      <c r="N17" s="55"/>
      <c r="O17" s="55"/>
      <c r="P17" s="55"/>
      <c r="Q17" s="7"/>
      <c r="R17" s="4"/>
      <c r="S17" s="1"/>
      <c r="T17" s="152" t="s">
        <v>4871</v>
      </c>
      <c r="U17" s="1"/>
      <c r="V17" s="1"/>
      <c r="W17" s="1"/>
      <c r="X17" s="1"/>
      <c r="Y17" s="1"/>
      <c r="Z17" s="1"/>
      <c r="AA17" s="1"/>
      <c r="AB17" s="1"/>
      <c r="AC17" s="1"/>
      <c r="AD17" s="1"/>
      <c r="AE17" s="1"/>
      <c r="AF17" s="1"/>
      <c r="AG17" s="1"/>
      <c r="AH17" s="1"/>
    </row>
    <row r="18" spans="1:34" x14ac:dyDescent="0.35">
      <c r="A18" s="3"/>
      <c r="B18" s="5"/>
      <c r="C18" s="141" t="s">
        <v>1007</v>
      </c>
      <c r="D18" s="141"/>
      <c r="E18" s="142" t="str">
        <f>IFERROR(IF(D18="",'Drop down'!$P$9,D18/$D$27),'Drop down'!$P$9)</f>
        <v>Calculated</v>
      </c>
      <c r="F18" s="141"/>
      <c r="G18" s="141" t="s">
        <v>1007</v>
      </c>
      <c r="H18" s="143"/>
      <c r="I18" s="143"/>
      <c r="J18" s="143"/>
      <c r="K18" s="141" t="s">
        <v>1007</v>
      </c>
      <c r="L18" s="55"/>
      <c r="M18" s="55"/>
      <c r="N18" s="55"/>
      <c r="O18" s="55"/>
      <c r="P18" s="55"/>
      <c r="Q18" s="7"/>
      <c r="R18" s="4"/>
      <c r="S18" s="1"/>
      <c r="T18" s="152" t="s">
        <v>5033</v>
      </c>
      <c r="U18" s="1"/>
      <c r="V18" s="1"/>
      <c r="W18" s="1"/>
      <c r="X18" s="1"/>
      <c r="Y18" s="1"/>
      <c r="Z18" s="1"/>
      <c r="AA18" s="1"/>
      <c r="AB18" s="1"/>
      <c r="AC18" s="1"/>
      <c r="AD18" s="1"/>
      <c r="AE18" s="1"/>
      <c r="AF18" s="1"/>
      <c r="AG18" s="1"/>
      <c r="AH18" s="1"/>
    </row>
    <row r="19" spans="1:34" x14ac:dyDescent="0.35">
      <c r="A19" s="3"/>
      <c r="B19" s="5"/>
      <c r="C19" s="141" t="s">
        <v>1007</v>
      </c>
      <c r="D19" s="141"/>
      <c r="E19" s="142" t="str">
        <f>IFERROR(IF(D19="",'Drop down'!$P$9,D19/$D$27),'Drop down'!$P$9)</f>
        <v>Calculated</v>
      </c>
      <c r="F19" s="141"/>
      <c r="G19" s="141" t="s">
        <v>1007</v>
      </c>
      <c r="H19" s="143"/>
      <c r="I19" s="143"/>
      <c r="J19" s="143"/>
      <c r="K19" s="141" t="s">
        <v>1007</v>
      </c>
      <c r="L19" s="55"/>
      <c r="M19" s="55"/>
      <c r="N19" s="55"/>
      <c r="O19" s="55"/>
      <c r="P19" s="55"/>
      <c r="Q19" s="7"/>
      <c r="R19" s="4"/>
      <c r="S19" s="1"/>
      <c r="T19" s="155" t="s">
        <v>5034</v>
      </c>
      <c r="U19" s="1"/>
      <c r="V19" s="1"/>
      <c r="W19" s="1"/>
      <c r="X19" s="1"/>
      <c r="Y19" s="1"/>
      <c r="Z19" s="1"/>
      <c r="AA19" s="1"/>
      <c r="AB19" s="1"/>
      <c r="AC19" s="1"/>
      <c r="AD19" s="1"/>
      <c r="AE19" s="1"/>
      <c r="AF19" s="1"/>
      <c r="AG19" s="1"/>
      <c r="AH19" s="1"/>
    </row>
    <row r="20" spans="1:34" ht="15" thickBot="1" x14ac:dyDescent="0.4">
      <c r="A20" s="3"/>
      <c r="B20" s="5"/>
      <c r="C20" s="141" t="s">
        <v>1007</v>
      </c>
      <c r="D20" s="141"/>
      <c r="E20" s="142" t="str">
        <f>IFERROR(IF(D20="",'Drop down'!$P$9,D20/$D$27),'Drop down'!$P$9)</f>
        <v>Calculated</v>
      </c>
      <c r="F20" s="141"/>
      <c r="G20" s="141" t="s">
        <v>1007</v>
      </c>
      <c r="H20" s="143"/>
      <c r="I20" s="143"/>
      <c r="J20" s="143"/>
      <c r="K20" s="141" t="s">
        <v>1007</v>
      </c>
      <c r="L20" s="55"/>
      <c r="M20" s="55"/>
      <c r="N20" s="55"/>
      <c r="O20" s="55"/>
      <c r="P20" s="55"/>
      <c r="Q20" s="7"/>
      <c r="R20" s="4"/>
      <c r="S20" s="1"/>
      <c r="T20" s="153" t="s">
        <v>4907</v>
      </c>
      <c r="U20" s="1"/>
      <c r="V20" s="1"/>
      <c r="W20" s="1"/>
      <c r="X20" s="1"/>
      <c r="Y20" s="1"/>
      <c r="Z20" s="1"/>
      <c r="AA20" s="1"/>
      <c r="AB20" s="1"/>
      <c r="AC20" s="1"/>
      <c r="AD20" s="1"/>
      <c r="AE20" s="1"/>
      <c r="AF20" s="1"/>
      <c r="AG20" s="1"/>
      <c r="AH20" s="1"/>
    </row>
    <row r="21" spans="1:34" ht="15" thickBot="1" x14ac:dyDescent="0.4">
      <c r="A21" s="3"/>
      <c r="B21" s="5"/>
      <c r="C21" s="141" t="s">
        <v>1007</v>
      </c>
      <c r="D21" s="141"/>
      <c r="E21" s="142" t="str">
        <f>IFERROR(IF(D21="",'Drop down'!$P$9,D21/$D$27),'Drop down'!$P$9)</f>
        <v>Calculated</v>
      </c>
      <c r="F21" s="141"/>
      <c r="G21" s="141" t="s">
        <v>1007</v>
      </c>
      <c r="H21" s="143"/>
      <c r="I21" s="143"/>
      <c r="J21" s="143"/>
      <c r="K21" s="141" t="s">
        <v>1007</v>
      </c>
      <c r="L21" s="55"/>
      <c r="M21" s="55"/>
      <c r="N21" s="55"/>
      <c r="O21" s="55"/>
      <c r="P21" s="55"/>
      <c r="Q21" s="7"/>
      <c r="R21" s="4"/>
      <c r="S21" s="1"/>
      <c r="T21" s="1"/>
      <c r="U21" s="1"/>
      <c r="V21" s="1"/>
      <c r="W21" s="1"/>
      <c r="X21" s="1"/>
      <c r="Y21" s="1"/>
      <c r="Z21" s="1"/>
      <c r="AA21" s="1"/>
      <c r="AB21" s="1"/>
      <c r="AC21" s="1"/>
      <c r="AD21" s="1"/>
      <c r="AE21" s="1"/>
      <c r="AF21" s="1"/>
      <c r="AG21" s="1"/>
      <c r="AH21" s="1"/>
    </row>
    <row r="22" spans="1:34" x14ac:dyDescent="0.35">
      <c r="A22" s="3"/>
      <c r="B22" s="5"/>
      <c r="C22" s="141" t="s">
        <v>1007</v>
      </c>
      <c r="D22" s="141"/>
      <c r="E22" s="142" t="str">
        <f>IFERROR(IF(D22="",'Drop down'!$P$9,D22/$D$27),'Drop down'!$P$9)</f>
        <v>Calculated</v>
      </c>
      <c r="F22" s="141"/>
      <c r="G22" s="141" t="s">
        <v>1007</v>
      </c>
      <c r="H22" s="143"/>
      <c r="I22" s="143"/>
      <c r="J22" s="143"/>
      <c r="K22" s="141" t="s">
        <v>1007</v>
      </c>
      <c r="L22" s="55"/>
      <c r="M22" s="55"/>
      <c r="N22" s="55"/>
      <c r="O22" s="55"/>
      <c r="P22" s="55"/>
      <c r="Q22" s="7"/>
      <c r="R22" s="4"/>
      <c r="S22" s="1"/>
      <c r="T22" s="12" t="s">
        <v>5024</v>
      </c>
      <c r="U22" s="1"/>
      <c r="V22" s="1"/>
      <c r="W22" s="1"/>
      <c r="X22" s="1"/>
      <c r="Y22" s="1"/>
      <c r="Z22" s="1"/>
      <c r="AA22" s="1"/>
      <c r="AB22" s="1"/>
      <c r="AC22" s="1"/>
      <c r="AD22" s="1"/>
      <c r="AE22" s="1"/>
      <c r="AF22" s="1"/>
      <c r="AG22" s="1"/>
      <c r="AH22" s="1"/>
    </row>
    <row r="23" spans="1:34" x14ac:dyDescent="0.35">
      <c r="A23" s="3"/>
      <c r="B23" s="5"/>
      <c r="C23" s="141" t="s">
        <v>1007</v>
      </c>
      <c r="D23" s="141"/>
      <c r="E23" s="142" t="str">
        <f>IFERROR(IF(D23="",'Drop down'!$P$9,D23/$D$27),'Drop down'!$P$9)</f>
        <v>Calculated</v>
      </c>
      <c r="F23" s="141"/>
      <c r="G23" s="141" t="s">
        <v>1007</v>
      </c>
      <c r="H23" s="143"/>
      <c r="I23" s="143"/>
      <c r="J23" s="143"/>
      <c r="K23" s="141" t="s">
        <v>1007</v>
      </c>
      <c r="L23" s="55"/>
      <c r="M23" s="55"/>
      <c r="N23" s="55"/>
      <c r="O23" s="55"/>
      <c r="P23" s="55"/>
      <c r="Q23" s="7"/>
      <c r="R23" s="4"/>
      <c r="S23" s="1"/>
      <c r="T23" s="152" t="s">
        <v>5025</v>
      </c>
      <c r="U23" s="1"/>
      <c r="V23" s="1"/>
      <c r="W23" s="1"/>
      <c r="X23" s="1"/>
      <c r="Y23" s="1"/>
      <c r="Z23" s="1"/>
      <c r="AA23" s="1"/>
      <c r="AB23" s="1"/>
      <c r="AC23" s="1"/>
      <c r="AD23" s="1"/>
      <c r="AE23" s="1"/>
      <c r="AF23" s="1"/>
      <c r="AG23" s="1"/>
      <c r="AH23" s="1"/>
    </row>
    <row r="24" spans="1:34" x14ac:dyDescent="0.35">
      <c r="A24" s="3"/>
      <c r="B24" s="5"/>
      <c r="C24" s="141" t="s">
        <v>1007</v>
      </c>
      <c r="D24" s="141"/>
      <c r="E24" s="142" t="str">
        <f>IFERROR(IF(D24="",'Drop down'!$P$9,D24/$D$27),'Drop down'!$P$9)</f>
        <v>Calculated</v>
      </c>
      <c r="F24" s="141"/>
      <c r="G24" s="141" t="s">
        <v>1007</v>
      </c>
      <c r="H24" s="143"/>
      <c r="I24" s="143"/>
      <c r="J24" s="143"/>
      <c r="K24" s="141" t="s">
        <v>1007</v>
      </c>
      <c r="L24" s="55"/>
      <c r="M24" s="55"/>
      <c r="N24" s="55"/>
      <c r="O24" s="55"/>
      <c r="P24" s="55"/>
      <c r="Q24" s="7"/>
      <c r="R24" s="4"/>
      <c r="S24" s="1"/>
      <c r="T24" s="152" t="s">
        <v>5026</v>
      </c>
      <c r="U24" s="1"/>
      <c r="V24" s="1"/>
      <c r="W24" s="1"/>
      <c r="X24" s="1"/>
      <c r="Y24" s="1"/>
      <c r="Z24" s="1"/>
      <c r="AA24" s="1"/>
      <c r="AB24" s="1"/>
      <c r="AC24" s="1"/>
      <c r="AD24" s="1"/>
      <c r="AE24" s="1"/>
      <c r="AF24" s="1"/>
      <c r="AG24" s="1"/>
      <c r="AH24" s="1"/>
    </row>
    <row r="25" spans="1:34" x14ac:dyDescent="0.35">
      <c r="A25" s="3"/>
      <c r="B25" s="5"/>
      <c r="C25" s="141" t="s">
        <v>1007</v>
      </c>
      <c r="D25" s="141"/>
      <c r="E25" s="142" t="str">
        <f>IFERROR(IF(D25="",'Drop down'!$P$9,D25/$D$27),'Drop down'!$P$9)</f>
        <v>Calculated</v>
      </c>
      <c r="F25" s="141"/>
      <c r="G25" s="141" t="s">
        <v>1007</v>
      </c>
      <c r="H25" s="143"/>
      <c r="I25" s="143"/>
      <c r="J25" s="143"/>
      <c r="K25" s="141" t="s">
        <v>1007</v>
      </c>
      <c r="L25" s="55"/>
      <c r="M25" s="55"/>
      <c r="N25" s="55"/>
      <c r="O25" s="55"/>
      <c r="P25" s="55"/>
      <c r="Q25" s="7"/>
      <c r="R25" s="4"/>
      <c r="S25" s="1"/>
      <c r="T25" s="152" t="s">
        <v>5027</v>
      </c>
      <c r="U25" s="1"/>
      <c r="V25" s="1"/>
      <c r="W25" s="1"/>
      <c r="X25" s="1"/>
      <c r="Y25" s="1"/>
      <c r="Z25" s="1"/>
      <c r="AA25" s="1"/>
      <c r="AB25" s="1"/>
      <c r="AC25" s="1"/>
      <c r="AD25" s="1"/>
      <c r="AE25" s="1"/>
      <c r="AF25" s="1"/>
      <c r="AG25" s="1"/>
      <c r="AH25" s="1"/>
    </row>
    <row r="26" spans="1:34" x14ac:dyDescent="0.35">
      <c r="A26" s="3"/>
      <c r="B26" s="5"/>
      <c r="C26" s="141" t="s">
        <v>1007</v>
      </c>
      <c r="D26" s="141"/>
      <c r="E26" s="142" t="str">
        <f>IFERROR(IF(D26="",'Drop down'!$P$9,D26/$D$27),'Drop down'!$P$9)</f>
        <v>Calculated</v>
      </c>
      <c r="F26" s="141"/>
      <c r="G26" s="141" t="s">
        <v>1007</v>
      </c>
      <c r="H26" s="143"/>
      <c r="I26" s="143"/>
      <c r="J26" s="143"/>
      <c r="K26" s="141" t="s">
        <v>1007</v>
      </c>
      <c r="L26" s="55"/>
      <c r="M26" s="55"/>
      <c r="N26" s="55"/>
      <c r="O26" s="55"/>
      <c r="P26" s="55"/>
      <c r="Q26" s="7"/>
      <c r="R26" s="4"/>
      <c r="S26" s="1"/>
      <c r="T26" s="152" t="s">
        <v>5028</v>
      </c>
      <c r="U26" s="1"/>
      <c r="V26" s="1"/>
      <c r="W26" s="1"/>
      <c r="X26" s="1"/>
      <c r="Y26" s="1"/>
      <c r="Z26" s="1"/>
      <c r="AA26" s="1"/>
      <c r="AB26" s="1"/>
      <c r="AC26" s="1"/>
      <c r="AD26" s="1"/>
      <c r="AE26" s="1"/>
      <c r="AF26" s="1"/>
      <c r="AG26" s="1"/>
      <c r="AH26" s="1"/>
    </row>
    <row r="27" spans="1:34" x14ac:dyDescent="0.35">
      <c r="A27" s="3"/>
      <c r="B27" s="5"/>
      <c r="C27" s="59" t="s">
        <v>4626</v>
      </c>
      <c r="D27" s="164">
        <f>SUM(D17:D26)</f>
        <v>0</v>
      </c>
      <c r="E27" s="47"/>
      <c r="F27" s="47"/>
      <c r="G27" s="47"/>
      <c r="H27" s="47"/>
      <c r="I27" s="47"/>
      <c r="J27" s="47"/>
      <c r="K27" s="47"/>
      <c r="L27" s="47"/>
      <c r="M27" s="47"/>
      <c r="N27" s="47"/>
      <c r="O27" s="47"/>
      <c r="P27" s="47"/>
      <c r="Q27" s="7"/>
      <c r="R27" s="4"/>
      <c r="S27" s="1"/>
      <c r="T27" s="152" t="s">
        <v>5029</v>
      </c>
      <c r="U27" s="1"/>
      <c r="V27" s="1"/>
      <c r="W27" s="1"/>
      <c r="X27" s="1"/>
      <c r="Y27" s="1"/>
      <c r="Z27" s="1"/>
      <c r="AA27" s="1"/>
      <c r="AB27" s="1"/>
      <c r="AC27" s="1"/>
      <c r="AD27" s="1"/>
      <c r="AE27" s="1"/>
      <c r="AF27" s="1"/>
      <c r="AG27" s="1"/>
      <c r="AH27" s="1"/>
    </row>
    <row r="28" spans="1:34" x14ac:dyDescent="0.35">
      <c r="A28" s="3"/>
      <c r="B28" s="5"/>
      <c r="C28" s="60"/>
      <c r="D28" s="61"/>
      <c r="E28" s="47"/>
      <c r="F28" s="47"/>
      <c r="G28" s="47"/>
      <c r="H28" s="47"/>
      <c r="I28" s="47"/>
      <c r="J28" s="47"/>
      <c r="K28" s="47"/>
      <c r="L28" s="47"/>
      <c r="M28" s="47"/>
      <c r="N28" s="47"/>
      <c r="O28" s="47"/>
      <c r="P28" s="47"/>
      <c r="Q28" s="7"/>
      <c r="R28" s="4"/>
      <c r="S28" s="1"/>
      <c r="T28" s="152" t="s">
        <v>5030</v>
      </c>
      <c r="U28" s="1"/>
      <c r="V28" s="1"/>
      <c r="W28" s="1"/>
      <c r="X28" s="1"/>
      <c r="Y28" s="1"/>
      <c r="Z28" s="1"/>
      <c r="AA28" s="1"/>
      <c r="AB28" s="1"/>
      <c r="AC28" s="1"/>
      <c r="AD28" s="1"/>
      <c r="AE28" s="1"/>
      <c r="AF28" s="1"/>
      <c r="AG28" s="1"/>
      <c r="AH28" s="1"/>
    </row>
    <row r="29" spans="1:34" x14ac:dyDescent="0.35">
      <c r="A29" s="3"/>
      <c r="B29" s="5"/>
      <c r="C29" s="60"/>
      <c r="D29" s="61"/>
      <c r="E29" s="47"/>
      <c r="F29" s="47"/>
      <c r="G29" s="47"/>
      <c r="H29" s="47"/>
      <c r="I29" s="47"/>
      <c r="J29" s="47"/>
      <c r="K29" s="47"/>
      <c r="L29" s="47"/>
      <c r="M29" s="47"/>
      <c r="N29" s="47"/>
      <c r="O29" s="47"/>
      <c r="P29" s="47"/>
      <c r="Q29" s="7"/>
      <c r="R29" s="4"/>
      <c r="S29" s="1"/>
      <c r="T29" s="152" t="s">
        <v>5031</v>
      </c>
      <c r="U29" s="1"/>
      <c r="V29" s="1"/>
      <c r="W29" s="1"/>
      <c r="X29" s="1"/>
      <c r="Y29" s="1"/>
      <c r="Z29" s="1"/>
      <c r="AA29" s="1"/>
      <c r="AB29" s="1"/>
      <c r="AC29" s="1"/>
      <c r="AD29" s="1"/>
      <c r="AE29" s="1"/>
      <c r="AF29" s="1"/>
      <c r="AG29" s="1"/>
      <c r="AH29" s="1"/>
    </row>
    <row r="30" spans="1:34" ht="15" thickBot="1" x14ac:dyDescent="0.4">
      <c r="A30" s="3"/>
      <c r="B30" s="5"/>
      <c r="C30" s="62" t="s">
        <v>4629</v>
      </c>
      <c r="D30" s="61"/>
      <c r="E30" s="47"/>
      <c r="F30" s="47"/>
      <c r="G30" s="47"/>
      <c r="H30" s="47"/>
      <c r="I30" s="47"/>
      <c r="J30" s="47"/>
      <c r="K30" s="47"/>
      <c r="L30" s="47"/>
      <c r="M30" s="47"/>
      <c r="N30" s="47"/>
      <c r="O30" s="47"/>
      <c r="P30" s="47"/>
      <c r="Q30" s="7"/>
      <c r="R30" s="4"/>
      <c r="S30" s="1"/>
      <c r="T30" s="153" t="s">
        <v>5032</v>
      </c>
      <c r="U30" s="1"/>
      <c r="V30" s="1"/>
      <c r="W30" s="1"/>
      <c r="X30" s="1"/>
      <c r="Y30" s="1"/>
      <c r="Z30" s="1"/>
      <c r="AA30" s="1"/>
      <c r="AB30" s="1"/>
      <c r="AC30" s="1"/>
      <c r="AD30" s="1"/>
      <c r="AE30" s="1"/>
      <c r="AF30" s="1"/>
      <c r="AG30" s="1"/>
      <c r="AH30" s="1"/>
    </row>
    <row r="31" spans="1:34" ht="14.5" customHeight="1" x14ac:dyDescent="0.35">
      <c r="A31" s="3"/>
      <c r="B31" s="5"/>
      <c r="C31" s="256" t="s">
        <v>4645</v>
      </c>
      <c r="D31" s="256"/>
      <c r="E31" s="275" t="s">
        <v>1007</v>
      </c>
      <c r="F31" s="275"/>
      <c r="G31" s="275"/>
      <c r="H31" s="275"/>
      <c r="I31" s="275"/>
      <c r="J31" s="275"/>
      <c r="K31" s="275"/>
      <c r="L31" s="275"/>
      <c r="M31" s="275"/>
      <c r="N31" s="275"/>
      <c r="O31" s="275"/>
      <c r="P31" s="275"/>
      <c r="Q31" s="46"/>
      <c r="R31" s="4"/>
      <c r="S31" s="1"/>
      <c r="T31" s="1"/>
      <c r="U31" s="1"/>
      <c r="V31" s="1"/>
      <c r="W31" s="1"/>
      <c r="X31" s="1"/>
      <c r="Y31" s="1"/>
      <c r="Z31" s="1"/>
      <c r="AA31" s="1"/>
      <c r="AB31" s="1"/>
      <c r="AC31" s="1"/>
      <c r="AD31" s="1"/>
      <c r="AE31" s="1"/>
      <c r="AF31" s="1"/>
      <c r="AG31" s="1"/>
      <c r="AH31" s="1"/>
    </row>
    <row r="32" spans="1:34" x14ac:dyDescent="0.35">
      <c r="A32" s="3"/>
      <c r="B32" s="5"/>
      <c r="C32" s="256"/>
      <c r="D32" s="256"/>
      <c r="E32" s="275"/>
      <c r="F32" s="275"/>
      <c r="G32" s="275"/>
      <c r="H32" s="275"/>
      <c r="I32" s="275"/>
      <c r="J32" s="275"/>
      <c r="K32" s="275"/>
      <c r="L32" s="275"/>
      <c r="M32" s="275"/>
      <c r="N32" s="275"/>
      <c r="O32" s="275"/>
      <c r="P32" s="275"/>
      <c r="Q32" s="46"/>
      <c r="R32" s="4"/>
      <c r="S32" s="1"/>
      <c r="T32" s="1"/>
      <c r="U32" s="1"/>
      <c r="V32" s="1"/>
      <c r="W32" s="1"/>
      <c r="X32" s="1"/>
      <c r="Y32" s="1"/>
      <c r="Z32" s="1"/>
      <c r="AA32" s="1"/>
      <c r="AB32" s="1"/>
      <c r="AC32" s="1"/>
      <c r="AD32" s="1"/>
      <c r="AE32" s="1"/>
      <c r="AF32" s="1"/>
      <c r="AG32" s="1"/>
      <c r="AH32" s="1"/>
    </row>
    <row r="33" spans="1:34" ht="15" thickBot="1" x14ac:dyDescent="0.4">
      <c r="A33" s="3"/>
      <c r="B33" s="5"/>
      <c r="C33" s="63"/>
      <c r="D33" s="63"/>
      <c r="E33" s="63"/>
      <c r="F33" s="63"/>
      <c r="G33" s="63"/>
      <c r="H33" s="63"/>
      <c r="I33" s="63"/>
      <c r="J33" s="63"/>
      <c r="K33" s="63"/>
      <c r="L33" s="63"/>
      <c r="M33" s="63"/>
      <c r="N33" s="63"/>
      <c r="O33" s="63"/>
      <c r="P33" s="63"/>
      <c r="Q33" s="7"/>
      <c r="R33" s="4"/>
      <c r="S33" s="1"/>
      <c r="T33" s="1"/>
      <c r="U33" s="1"/>
      <c r="V33" s="1"/>
      <c r="W33" s="1"/>
      <c r="X33" s="1"/>
      <c r="Y33" s="1"/>
      <c r="Z33" s="1"/>
      <c r="AA33" s="1"/>
      <c r="AB33" s="1"/>
      <c r="AC33" s="1"/>
      <c r="AD33" s="1"/>
      <c r="AE33" s="1"/>
      <c r="AF33" s="1"/>
      <c r="AG33" s="1"/>
      <c r="AH33" s="1"/>
    </row>
    <row r="34" spans="1:34" ht="15" customHeight="1" thickTop="1" x14ac:dyDescent="0.35">
      <c r="A34" s="3"/>
      <c r="B34" s="5"/>
      <c r="C34" s="267" t="s">
        <v>4630</v>
      </c>
      <c r="D34" s="267"/>
      <c r="E34" s="6"/>
      <c r="F34" s="6"/>
      <c r="G34" s="6"/>
      <c r="H34" s="6"/>
      <c r="I34" s="6"/>
      <c r="J34" s="6"/>
      <c r="K34" s="6"/>
      <c r="L34" s="6"/>
      <c r="M34" s="6"/>
      <c r="N34" s="6"/>
      <c r="O34" s="6"/>
      <c r="P34" s="6"/>
      <c r="Q34" s="7"/>
      <c r="R34" s="4"/>
      <c r="S34" s="1"/>
      <c r="T34" s="1"/>
      <c r="U34" s="1"/>
      <c r="V34" s="1"/>
      <c r="W34" s="1"/>
      <c r="X34" s="1"/>
      <c r="Y34" s="1"/>
      <c r="Z34" s="1"/>
      <c r="AA34" s="1"/>
      <c r="AB34" s="1"/>
      <c r="AC34" s="1"/>
      <c r="AD34" s="1"/>
      <c r="AE34" s="1"/>
      <c r="AF34" s="1"/>
      <c r="AG34" s="1"/>
      <c r="AH34" s="1"/>
    </row>
    <row r="35" spans="1:34" ht="22.5" customHeight="1" x14ac:dyDescent="0.35">
      <c r="A35" s="3"/>
      <c r="B35" s="5"/>
      <c r="C35" s="267"/>
      <c r="D35" s="267"/>
      <c r="E35" s="6"/>
      <c r="F35" s="6"/>
      <c r="G35" s="6"/>
      <c r="H35" s="6"/>
      <c r="I35" s="6"/>
      <c r="J35" s="6"/>
      <c r="K35" s="6"/>
      <c r="L35" s="6"/>
      <c r="M35" s="6"/>
      <c r="N35" s="6"/>
      <c r="O35" s="6"/>
      <c r="P35" s="6"/>
      <c r="Q35" s="7"/>
      <c r="R35" s="4"/>
      <c r="S35" s="1"/>
      <c r="T35" s="1"/>
      <c r="U35" s="1"/>
      <c r="V35" s="1"/>
      <c r="W35" s="1"/>
      <c r="X35" s="1"/>
      <c r="Y35" s="1"/>
      <c r="Z35" s="1"/>
      <c r="AA35" s="1"/>
      <c r="AB35" s="1"/>
      <c r="AC35" s="1"/>
      <c r="AD35" s="1"/>
      <c r="AE35" s="1"/>
      <c r="AF35" s="1"/>
      <c r="AG35" s="1"/>
      <c r="AH35" s="1"/>
    </row>
    <row r="36" spans="1:34" x14ac:dyDescent="0.35">
      <c r="A36" s="3"/>
      <c r="B36" s="5"/>
      <c r="C36" s="47"/>
      <c r="D36" s="47"/>
      <c r="E36" s="6"/>
      <c r="F36" s="6"/>
      <c r="G36" s="6"/>
      <c r="H36" s="6"/>
      <c r="I36" s="6"/>
      <c r="J36" s="6"/>
      <c r="K36" s="6"/>
      <c r="L36" s="6"/>
      <c r="M36" s="6"/>
      <c r="N36" s="6"/>
      <c r="O36" s="6"/>
      <c r="P36" s="6"/>
      <c r="Q36" s="7"/>
      <c r="R36" s="4"/>
      <c r="S36" s="1"/>
      <c r="T36" s="1"/>
      <c r="U36" s="1"/>
      <c r="V36" s="1"/>
      <c r="W36" s="1"/>
      <c r="X36" s="1"/>
      <c r="Y36" s="1"/>
      <c r="Z36" s="1"/>
      <c r="AA36" s="1"/>
      <c r="AB36" s="1"/>
      <c r="AC36" s="1"/>
      <c r="AD36" s="1"/>
      <c r="AE36" s="1"/>
      <c r="AF36" s="1"/>
      <c r="AG36" s="1"/>
      <c r="AH36" s="1"/>
    </row>
    <row r="37" spans="1:34" ht="29" x14ac:dyDescent="0.6">
      <c r="A37" s="3"/>
      <c r="B37" s="5"/>
      <c r="C37" s="57" t="s">
        <v>4631</v>
      </c>
      <c r="D37" s="64">
        <f>IFERROR(IF(E44='Drop down'!P10,(E17)*(G44/100),0)+IF(E45='Drop down'!P10,(E17)*(G45/100),0)+IF(E46='Drop down'!P10,(E17)*(G46/100),0)+IF(E47='Drop down'!P10,(E17)*(G47/100),0)+IF(E48='Drop down'!P10,(E17)*(G48/100),0)+IF(E49='Drop down'!P10,(E17)*(G49/100),0)+IF(E50='Drop down'!P10,(E17)*(G50/100),0)+IF(E51='Drop down'!P10,(E17)*(G51/100),0)+IF(E52='Drop down'!P10,(E17)*(G52/100),0)+IF(E53='Drop down'!P10,(E17)*(G53/100),0)+IF(E56='Drop down'!P10,(E18)*(G56/100),0)+IF(E57='Drop down'!P10,(E18)*(G57/100),0)+IF(E58='Drop down'!P10,(E18)*(G58/100),0)+IF(E59='Drop down'!P10,(E18)*(G59/100),0)+IF(E60='Drop down'!P10,(E18)*(G60/100),0)+IF(E61='Drop down'!P10,(E18)*(G61/100),0)+IF(E62='Drop down'!P10,(E18)*(G62/100),0)+IF(E63='Drop down'!P10,(E18)*(G63/100),0)+IF(E64='Drop down'!P10,(E18)*(G64/100),0)+IF(E65='Drop down'!P10,(E18)*(G65/100),0)+IF(E68='Drop down'!P10,(E19)*(G68/100),0)+IF(E69='Drop down'!P10,(E19)*(G69/100),0)+IF(E70='Drop down'!P10,(E19)*(G70/100),0)+IF(E71='Drop down'!P10,(E19)*(G71/100),0)+IF(E72='Drop down'!P10,(E19)*(G72/100),0)+IF(E73='Drop down'!P10,(E19)*(G73/100),0)+IF(E74='Drop down'!P10,(E19)*(G74/100),0)+IF(E75='Drop down'!P10,(E19)*(G75/100),0)+IF(E76='Drop down'!P10,(E19)*(G76/100),0)+IF(E77='Drop down'!P10,(E19)*(G77/100),0)+IF(E80='Drop down'!P10,(E20)*(G80/100),0)+IF(E81='Drop down'!P10,(E20)*(G81/100),0)+IF(E82='Drop down'!P10,(E20)*(G82/100),0)+IF(E83='Drop down'!P10,(E20)*(G83/100),0)+IF(E84='Drop down'!P10,(E20)*(G84/100),0)+IF(E85='Drop down'!P10,(E20)*(G85/100),0)+IF(E86='Drop down'!P10,(E20)*(G86/100),0)+IF(E87='Drop down'!P10,(E20)*(G87/100),0)+IF(E88='Drop down'!P10,(E20)*(G88/100),0)+IF(E89='Drop down'!P10,(E20)*(G89/100),0)+IF(E92='Drop down'!P10,(E21)*(G92/100),0)+IF(E93='Drop down'!P10,(E21)*(G93/100),0)+IF(E94='Drop down'!P10,(E21)*(G94/100),0)+IF(E95='Drop down'!P10,(E21)*(G95/100),0)+IF(E96='Drop down'!P10,(E21)*(G96/100),0)+IF(E97='Drop down'!P10,(E21)*(G97/100),0)+IF(E98='Drop down'!P10,(E21)*(G98/100),0)+IF(E99='Drop down'!P10,(E21)*(G99/100),0)+IF(E100='Drop down'!P10,(E21)*(G100/100),0)+IF(E101='Drop down'!P10,(E21)*(G101/100),0)+IF(E104='Drop down'!P10,(E22)*(G104/100),0)+IF(E105='Drop down'!P10,(E22)*(G105/100),0)+IF(E106='Drop down'!P10,(E22)*(G106/100),0)+IF(E107='Drop down'!P10,(E22)*(G107/100),0)+IF(E108='Drop down'!P10,(E22)*(G108/100),0)+IF(E109='Drop down'!P10,(E22)*(G109/100),0)+IF(E110='Drop down'!P10,(E22)*(G110/100),0)+IF(E111='Drop down'!P10,(E22)*(G111/100),0)+IF(E112='Drop down'!P10,(E22)*(G112/100),0)+IF(E113='Drop down'!P10,(E22)*(G113/100),0)+IF(E116='Drop down'!P10,(E23)*(G116/100),0)+IF(E117='Drop down'!P10,(E23)*(G117/100),0)+IF(E118='Drop down'!P10,(E23)*(G118/100),0)+IF(E119='Drop down'!P10,(E23)*(G119/100),0)+IF(E120='Drop down'!P10,(E23)*(G120/100),0)+IF(E121='Drop down'!P10,(E23)*(G121/100),0)+IF(E122='Drop down'!P10,(E23)*(G122/100),0)+IF(E123='Drop down'!P10,(E23)*(G123/100),0)+IF(E124='Drop down'!P10,(E23)*(G124/100),0)+IF(E125='Drop down'!P10,(E23)*(G125/100),0)+IF(E128='Drop down'!P10,(E24)*(G128/100),0)+IF(E129='Drop down'!P10,(E24)*(G129/100),0)+IF(E130='Drop down'!P10,(E24)*(G130/100),0)+IF(E131='Drop down'!P10,(E24)*(G131/100),0)+IF(E132='Drop down'!P10,(E24)*(G132/100),0)+IF(E133='Drop down'!P10,(E24)*(G133/100),0)+IF(E134='Drop down'!P10,(E24)*(G134/100),0)+IF(E135='Drop down'!P10,(E24)*(G135/100),0)+IF(E136='Drop down'!P10,(E24)*(G136/100),0)+IF(E137='Drop down'!P10,(E24)*(G137/100),0)+IF(E140='Drop down'!P10,(E25)*(G140/100),0)+IF(E141='Drop down'!P10,(E25)*(G141/100),0)+IF(E142='Drop down'!P10,(E25)*(G142/100),0)+IF(E143='Drop down'!P10,(E25)*(G143/100),0)+IF(E144='Drop down'!P10,(E25)*(G144/100),0)+IF(E145='Drop down'!P10,(E25)*(G145/100),0)+IF(E146='Drop down'!P10,(E25)*(G146/100),0)+IF(E147='Drop down'!P10,(E25)*(G147/100),0)+IF(E148='Drop down'!P10,(E25)*(G148/100),0)+IF(E149='Drop down'!P10,(E25)*(G149/100),0)+IF(E152='Drop down'!P10,(E26)*(G152/100),0)+IF(E153='Drop down'!P10,(E26)*(G153/100),0)+IF(E154='Drop down'!P10,(E26)*(G154/100),0)+IF(E155='Drop down'!P10,(E26)*(G155/100),0)+IF(E156='Drop down'!P10,(E26)*(G156/100),0)+IF(E157='Drop down'!P10,(E26)*(G157/100),0)+IF(E158='Drop down'!P10,(E26)*(G158/100),0)+IF(E159='Drop down'!P10,(E26)*(G159/100),0)+IF(E160='Drop down'!P10,(E26)*(G160/100),0)+IF(E161='Drop down'!P10,(E26)*(G161/100),0),0)</f>
        <v>0</v>
      </c>
      <c r="E37" s="47"/>
      <c r="F37" s="47"/>
      <c r="G37" s="6"/>
      <c r="H37" s="6"/>
      <c r="I37" s="6"/>
      <c r="J37" s="6"/>
      <c r="K37" s="6"/>
      <c r="L37" s="47"/>
      <c r="M37" s="47"/>
      <c r="N37" s="47"/>
      <c r="O37" s="47"/>
      <c r="P37" s="47"/>
      <c r="Q37" s="7"/>
      <c r="R37" s="4"/>
      <c r="S37" s="1"/>
      <c r="T37" s="1"/>
      <c r="U37" s="1"/>
      <c r="V37" s="1"/>
      <c r="W37" s="1"/>
      <c r="X37" s="1"/>
      <c r="Y37" s="1"/>
      <c r="Z37" s="1"/>
      <c r="AA37" s="1"/>
      <c r="AB37" s="1"/>
      <c r="AC37" s="1"/>
      <c r="AD37" s="1"/>
      <c r="AE37" s="1"/>
      <c r="AF37" s="1"/>
      <c r="AG37" s="1"/>
      <c r="AH37" s="1"/>
    </row>
    <row r="38" spans="1:34" x14ac:dyDescent="0.35">
      <c r="A38" s="3"/>
      <c r="B38" s="5"/>
      <c r="C38" s="47"/>
      <c r="D38" s="47"/>
      <c r="E38" s="47"/>
      <c r="F38" s="47"/>
      <c r="G38" s="47"/>
      <c r="H38" s="47"/>
      <c r="I38" s="47"/>
      <c r="J38" s="47"/>
      <c r="K38" s="47"/>
      <c r="L38" s="47"/>
      <c r="M38" s="47"/>
      <c r="N38" s="47"/>
      <c r="O38" s="47"/>
      <c r="P38" s="47"/>
      <c r="Q38" s="7"/>
      <c r="R38" s="4"/>
      <c r="S38" s="1"/>
      <c r="T38" s="1"/>
      <c r="U38" s="1"/>
      <c r="V38" s="1"/>
      <c r="W38" s="1"/>
      <c r="X38" s="1"/>
      <c r="Y38" s="1"/>
      <c r="Z38" s="1"/>
      <c r="AA38" s="1"/>
      <c r="AB38" s="1"/>
      <c r="AC38" s="1"/>
      <c r="AD38" s="1"/>
      <c r="AE38" s="1"/>
      <c r="AF38" s="1"/>
      <c r="AG38" s="1"/>
      <c r="AH38" s="1"/>
    </row>
    <row r="39" spans="1:34" x14ac:dyDescent="0.35">
      <c r="A39" s="3"/>
      <c r="B39" s="5"/>
      <c r="C39" s="6"/>
      <c r="D39" s="6"/>
      <c r="E39" s="6"/>
      <c r="F39" s="6"/>
      <c r="G39" s="6"/>
      <c r="H39" s="6"/>
      <c r="I39" s="6"/>
      <c r="J39" s="6"/>
      <c r="K39" s="6"/>
      <c r="L39" s="10" t="s">
        <v>262</v>
      </c>
      <c r="M39" s="6"/>
      <c r="N39" s="6"/>
      <c r="O39" s="6"/>
      <c r="P39" s="6"/>
      <c r="Q39" s="7"/>
      <c r="R39" s="4"/>
      <c r="S39" s="1"/>
      <c r="T39" s="1"/>
      <c r="U39" s="1"/>
      <c r="V39" s="1"/>
      <c r="W39" s="1"/>
      <c r="X39" s="1"/>
      <c r="Y39" s="1"/>
      <c r="Z39" s="1"/>
      <c r="AA39" s="1"/>
      <c r="AB39" s="1"/>
      <c r="AC39" s="1"/>
      <c r="AD39" s="1"/>
      <c r="AE39" s="1"/>
      <c r="AF39" s="1"/>
      <c r="AG39" s="1"/>
      <c r="AH39" s="1"/>
    </row>
    <row r="40" spans="1:34" ht="14.5" customHeight="1" x14ac:dyDescent="0.35">
      <c r="A40" s="3"/>
      <c r="B40" s="5"/>
      <c r="C40" s="271" t="s">
        <v>4632</v>
      </c>
      <c r="D40" s="271" t="s">
        <v>4633</v>
      </c>
      <c r="E40" s="271" t="s">
        <v>4634</v>
      </c>
      <c r="F40" s="271" t="s">
        <v>4635</v>
      </c>
      <c r="G40" s="281" t="s">
        <v>4636</v>
      </c>
      <c r="H40" s="282"/>
      <c r="I40" s="282"/>
      <c r="J40" s="283"/>
      <c r="K40" s="271" t="s">
        <v>4637</v>
      </c>
      <c r="L40" s="276" t="s">
        <v>210</v>
      </c>
      <c r="M40" s="276" t="s">
        <v>814</v>
      </c>
      <c r="N40" s="276" t="s">
        <v>213</v>
      </c>
      <c r="O40" s="276" t="s">
        <v>211</v>
      </c>
      <c r="P40" s="276" t="s">
        <v>212</v>
      </c>
      <c r="Q40" s="7"/>
      <c r="R40" s="4"/>
      <c r="S40" s="1"/>
      <c r="T40" s="1"/>
      <c r="U40" s="1"/>
      <c r="V40" s="1"/>
      <c r="W40" s="1"/>
      <c r="X40" s="1"/>
      <c r="Y40" s="1"/>
      <c r="Z40" s="1"/>
      <c r="AA40" s="1"/>
      <c r="AB40" s="1"/>
      <c r="AC40" s="1"/>
      <c r="AD40" s="1"/>
      <c r="AE40" s="1"/>
      <c r="AF40" s="1"/>
      <c r="AG40" s="1"/>
      <c r="AH40" s="1"/>
    </row>
    <row r="41" spans="1:34" ht="21.75" customHeight="1" x14ac:dyDescent="0.35">
      <c r="A41" s="3"/>
      <c r="B41" s="5"/>
      <c r="C41" s="272"/>
      <c r="D41" s="272"/>
      <c r="E41" s="272"/>
      <c r="F41" s="272"/>
      <c r="G41" s="284"/>
      <c r="H41" s="257"/>
      <c r="I41" s="257"/>
      <c r="J41" s="285"/>
      <c r="K41" s="272"/>
      <c r="L41" s="277"/>
      <c r="M41" s="277"/>
      <c r="N41" s="277"/>
      <c r="O41" s="277"/>
      <c r="P41" s="277"/>
      <c r="Q41" s="7"/>
      <c r="R41" s="4"/>
      <c r="S41" s="1"/>
      <c r="T41" s="1"/>
      <c r="U41" s="1"/>
      <c r="V41" s="1"/>
      <c r="W41" s="1"/>
      <c r="X41" s="1"/>
      <c r="Y41" s="1"/>
      <c r="Z41" s="1"/>
      <c r="AA41" s="1"/>
      <c r="AB41" s="1"/>
      <c r="AC41" s="1"/>
      <c r="AD41" s="1"/>
      <c r="AE41" s="1"/>
      <c r="AF41" s="1"/>
      <c r="AG41" s="1"/>
      <c r="AH41" s="1"/>
    </row>
    <row r="42" spans="1:34" x14ac:dyDescent="0.35">
      <c r="A42" s="3"/>
      <c r="B42" s="5"/>
      <c r="C42" s="273"/>
      <c r="D42" s="273"/>
      <c r="E42" s="273"/>
      <c r="F42" s="273"/>
      <c r="G42" s="286"/>
      <c r="H42" s="287"/>
      <c r="I42" s="287"/>
      <c r="J42" s="288"/>
      <c r="K42" s="273"/>
      <c r="L42" s="297"/>
      <c r="M42" s="297"/>
      <c r="N42" s="297"/>
      <c r="O42" s="297"/>
      <c r="P42" s="297"/>
      <c r="Q42" s="7"/>
      <c r="R42" s="4"/>
      <c r="S42" s="1"/>
      <c r="T42" s="1"/>
      <c r="U42" s="1"/>
      <c r="V42" s="1"/>
      <c r="W42" s="1"/>
      <c r="X42" s="1"/>
      <c r="Y42" s="1"/>
      <c r="Z42" s="1"/>
      <c r="AA42" s="1"/>
      <c r="AB42" s="1"/>
      <c r="AC42" s="1"/>
      <c r="AD42" s="1"/>
      <c r="AE42" s="1"/>
      <c r="AF42" s="1"/>
      <c r="AG42" s="1"/>
      <c r="AH42" s="1"/>
    </row>
    <row r="43" spans="1:34" ht="6" customHeight="1" x14ac:dyDescent="0.35">
      <c r="A43" s="3"/>
      <c r="B43" s="5"/>
      <c r="C43" s="147"/>
      <c r="D43" s="148"/>
      <c r="E43" s="144"/>
      <c r="F43" s="147"/>
      <c r="G43" s="147"/>
      <c r="H43" s="144"/>
      <c r="I43" s="144"/>
      <c r="J43" s="144"/>
      <c r="K43" s="147"/>
      <c r="L43" s="147"/>
      <c r="M43" s="147"/>
      <c r="N43" s="147"/>
      <c r="O43" s="147"/>
      <c r="P43" s="147"/>
      <c r="Q43" s="149"/>
      <c r="R43" s="4"/>
      <c r="S43" s="1"/>
      <c r="T43" s="1"/>
      <c r="U43" s="1"/>
      <c r="V43" s="1"/>
      <c r="W43" s="1"/>
      <c r="X43" s="1"/>
      <c r="Y43" s="1"/>
      <c r="Z43" s="1"/>
      <c r="AA43" s="1"/>
      <c r="AB43" s="1"/>
      <c r="AC43" s="1"/>
      <c r="AD43" s="1"/>
      <c r="AE43" s="1"/>
      <c r="AF43" s="1"/>
      <c r="AG43" s="1"/>
      <c r="AH43" s="1"/>
    </row>
    <row r="44" spans="1:34" x14ac:dyDescent="0.35">
      <c r="A44" s="3"/>
      <c r="B44" s="5"/>
      <c r="C44" s="268" t="str">
        <f>IF(C17="Vælg",'Drop down'!P8,C17)</f>
        <v>Select</v>
      </c>
      <c r="D44" s="141" t="s">
        <v>1007</v>
      </c>
      <c r="E44" s="141" t="s">
        <v>1007</v>
      </c>
      <c r="F44" s="141" t="s">
        <v>1007</v>
      </c>
      <c r="G44" s="278"/>
      <c r="H44" s="279"/>
      <c r="I44" s="279"/>
      <c r="J44" s="280"/>
      <c r="K44" s="141" t="s">
        <v>1007</v>
      </c>
      <c r="L44" s="65"/>
      <c r="M44" s="65"/>
      <c r="N44" s="65"/>
      <c r="O44" s="65"/>
      <c r="P44" s="65"/>
      <c r="Q44" s="7"/>
      <c r="R44" s="4"/>
      <c r="S44" s="1"/>
      <c r="T44" s="1"/>
      <c r="U44" s="1"/>
      <c r="V44" s="1"/>
      <c r="W44" s="1"/>
      <c r="X44" s="1"/>
      <c r="Y44" s="1"/>
      <c r="Z44" s="1"/>
      <c r="AA44" s="1"/>
      <c r="AB44" s="1"/>
      <c r="AC44" s="1"/>
      <c r="AD44" s="1"/>
      <c r="AE44" s="1"/>
      <c r="AF44" s="1"/>
      <c r="AG44" s="1"/>
      <c r="AH44" s="1"/>
    </row>
    <row r="45" spans="1:34" x14ac:dyDescent="0.35">
      <c r="A45" s="3"/>
      <c r="B45" s="5"/>
      <c r="C45" s="269"/>
      <c r="D45" s="141" t="s">
        <v>1007</v>
      </c>
      <c r="E45" s="141" t="s">
        <v>1007</v>
      </c>
      <c r="F45" s="141" t="s">
        <v>1007</v>
      </c>
      <c r="G45" s="278"/>
      <c r="H45" s="279"/>
      <c r="I45" s="279"/>
      <c r="J45" s="280"/>
      <c r="K45" s="141" t="s">
        <v>1007</v>
      </c>
      <c r="L45" s="65"/>
      <c r="M45" s="65"/>
      <c r="N45" s="65"/>
      <c r="O45" s="65"/>
      <c r="P45" s="65"/>
      <c r="Q45" s="7"/>
      <c r="R45" s="4"/>
      <c r="S45" s="1"/>
      <c r="T45" s="1"/>
      <c r="U45" s="1"/>
      <c r="V45" s="1"/>
      <c r="W45" s="1"/>
      <c r="X45" s="1"/>
      <c r="Y45" s="1"/>
      <c r="Z45" s="1"/>
      <c r="AA45" s="1"/>
      <c r="AB45" s="1"/>
      <c r="AC45" s="1"/>
      <c r="AD45" s="1"/>
      <c r="AE45" s="1"/>
      <c r="AF45" s="1"/>
      <c r="AG45" s="1"/>
      <c r="AH45" s="1"/>
    </row>
    <row r="46" spans="1:34" x14ac:dyDescent="0.35">
      <c r="A46" s="3"/>
      <c r="B46" s="5"/>
      <c r="C46" s="269"/>
      <c r="D46" s="141" t="s">
        <v>1007</v>
      </c>
      <c r="E46" s="141" t="s">
        <v>1007</v>
      </c>
      <c r="F46" s="141" t="s">
        <v>1007</v>
      </c>
      <c r="G46" s="278"/>
      <c r="H46" s="279"/>
      <c r="I46" s="279"/>
      <c r="J46" s="280"/>
      <c r="K46" s="141" t="s">
        <v>1007</v>
      </c>
      <c r="L46" s="65"/>
      <c r="M46" s="65"/>
      <c r="N46" s="65"/>
      <c r="O46" s="65"/>
      <c r="P46" s="65"/>
      <c r="Q46" s="7"/>
      <c r="R46" s="4"/>
      <c r="S46" s="1"/>
      <c r="T46" s="1"/>
      <c r="U46" s="1"/>
      <c r="V46" s="1"/>
      <c r="W46" s="1"/>
      <c r="X46" s="1"/>
      <c r="Y46" s="1"/>
      <c r="Z46" s="1"/>
      <c r="AA46" s="1"/>
      <c r="AB46" s="1"/>
      <c r="AC46" s="1"/>
      <c r="AD46" s="1"/>
      <c r="AE46" s="1"/>
      <c r="AF46" s="1"/>
      <c r="AG46" s="1"/>
      <c r="AH46" s="1"/>
    </row>
    <row r="47" spans="1:34" x14ac:dyDescent="0.35">
      <c r="A47" s="3"/>
      <c r="B47" s="5"/>
      <c r="C47" s="269"/>
      <c r="D47" s="141" t="s">
        <v>1007</v>
      </c>
      <c r="E47" s="141" t="s">
        <v>1007</v>
      </c>
      <c r="F47" s="141" t="s">
        <v>1007</v>
      </c>
      <c r="G47" s="278"/>
      <c r="H47" s="279"/>
      <c r="I47" s="279"/>
      <c r="J47" s="280"/>
      <c r="K47" s="141" t="s">
        <v>1007</v>
      </c>
      <c r="L47" s="65"/>
      <c r="M47" s="65"/>
      <c r="N47" s="65"/>
      <c r="O47" s="65"/>
      <c r="P47" s="65"/>
      <c r="Q47" s="7"/>
      <c r="R47" s="4"/>
      <c r="S47" s="1"/>
      <c r="T47" s="1"/>
      <c r="U47" s="1"/>
      <c r="V47" s="1"/>
      <c r="W47" s="1"/>
      <c r="X47" s="1"/>
      <c r="Y47" s="1"/>
      <c r="Z47" s="1"/>
      <c r="AA47" s="1"/>
      <c r="AB47" s="1"/>
      <c r="AC47" s="1"/>
      <c r="AD47" s="1"/>
      <c r="AE47" s="1"/>
      <c r="AF47" s="1"/>
      <c r="AG47" s="1"/>
      <c r="AH47" s="1"/>
    </row>
    <row r="48" spans="1:34" x14ac:dyDescent="0.35">
      <c r="A48" s="3"/>
      <c r="B48" s="5"/>
      <c r="C48" s="269"/>
      <c r="D48" s="141" t="s">
        <v>1007</v>
      </c>
      <c r="E48" s="141" t="s">
        <v>1007</v>
      </c>
      <c r="F48" s="141" t="s">
        <v>1007</v>
      </c>
      <c r="G48" s="278"/>
      <c r="H48" s="279"/>
      <c r="I48" s="279"/>
      <c r="J48" s="280"/>
      <c r="K48" s="141" t="s">
        <v>1007</v>
      </c>
      <c r="L48" s="65"/>
      <c r="M48" s="65"/>
      <c r="N48" s="65"/>
      <c r="O48" s="65"/>
      <c r="P48" s="65"/>
      <c r="Q48" s="7"/>
      <c r="R48" s="4"/>
      <c r="S48" s="1"/>
      <c r="T48" s="1"/>
      <c r="U48" s="1"/>
      <c r="V48" s="1"/>
      <c r="W48" s="1"/>
      <c r="X48" s="1"/>
      <c r="Y48" s="1"/>
      <c r="Z48" s="1"/>
      <c r="AA48" s="1"/>
      <c r="AB48" s="1"/>
      <c r="AC48" s="1"/>
      <c r="AD48" s="1"/>
      <c r="AE48" s="1"/>
      <c r="AF48" s="1"/>
      <c r="AG48" s="1"/>
      <c r="AH48" s="1"/>
    </row>
    <row r="49" spans="1:34" x14ac:dyDescent="0.35">
      <c r="A49" s="3"/>
      <c r="B49" s="5"/>
      <c r="C49" s="269"/>
      <c r="D49" s="141" t="s">
        <v>1007</v>
      </c>
      <c r="E49" s="141" t="s">
        <v>1007</v>
      </c>
      <c r="F49" s="141" t="s">
        <v>1007</v>
      </c>
      <c r="G49" s="278"/>
      <c r="H49" s="279"/>
      <c r="I49" s="279"/>
      <c r="J49" s="280"/>
      <c r="K49" s="141" t="s">
        <v>1007</v>
      </c>
      <c r="L49" s="65"/>
      <c r="M49" s="65"/>
      <c r="N49" s="65"/>
      <c r="O49" s="65"/>
      <c r="P49" s="65"/>
      <c r="Q49" s="7"/>
      <c r="R49" s="4"/>
      <c r="S49" s="1"/>
      <c r="T49" s="1"/>
      <c r="U49" s="1"/>
      <c r="V49" s="1"/>
      <c r="W49" s="1"/>
      <c r="X49" s="1"/>
      <c r="Y49" s="1"/>
      <c r="Z49" s="1"/>
      <c r="AA49" s="1"/>
      <c r="AB49" s="1"/>
      <c r="AC49" s="1"/>
      <c r="AD49" s="1"/>
      <c r="AE49" s="1"/>
      <c r="AF49" s="1"/>
      <c r="AG49" s="1"/>
      <c r="AH49" s="1"/>
    </row>
    <row r="50" spans="1:34" x14ac:dyDescent="0.35">
      <c r="A50" s="3"/>
      <c r="B50" s="5"/>
      <c r="C50" s="269"/>
      <c r="D50" s="141" t="s">
        <v>1007</v>
      </c>
      <c r="E50" s="141" t="s">
        <v>1007</v>
      </c>
      <c r="F50" s="141" t="s">
        <v>1007</v>
      </c>
      <c r="G50" s="278"/>
      <c r="H50" s="279"/>
      <c r="I50" s="279"/>
      <c r="J50" s="280"/>
      <c r="K50" s="141" t="s">
        <v>1007</v>
      </c>
      <c r="L50" s="65"/>
      <c r="M50" s="65"/>
      <c r="N50" s="65"/>
      <c r="O50" s="65"/>
      <c r="P50" s="65"/>
      <c r="Q50" s="7"/>
      <c r="R50" s="4"/>
      <c r="S50" s="1"/>
      <c r="T50" s="1"/>
      <c r="U50" s="1"/>
      <c r="V50" s="1"/>
      <c r="W50" s="1"/>
      <c r="X50" s="1"/>
      <c r="Y50" s="1"/>
      <c r="Z50" s="1"/>
      <c r="AA50" s="1"/>
      <c r="AB50" s="1"/>
      <c r="AC50" s="1"/>
      <c r="AD50" s="1"/>
      <c r="AE50" s="1"/>
      <c r="AF50" s="1"/>
      <c r="AG50" s="1"/>
      <c r="AH50" s="1"/>
    </row>
    <row r="51" spans="1:34" x14ac:dyDescent="0.35">
      <c r="A51" s="3"/>
      <c r="B51" s="5"/>
      <c r="C51" s="269"/>
      <c r="D51" s="141" t="s">
        <v>1007</v>
      </c>
      <c r="E51" s="141" t="s">
        <v>1007</v>
      </c>
      <c r="F51" s="141" t="s">
        <v>1007</v>
      </c>
      <c r="G51" s="278"/>
      <c r="H51" s="279"/>
      <c r="I51" s="279"/>
      <c r="J51" s="280"/>
      <c r="K51" s="141" t="s">
        <v>1007</v>
      </c>
      <c r="L51" s="65"/>
      <c r="M51" s="65"/>
      <c r="N51" s="65"/>
      <c r="O51" s="65"/>
      <c r="P51" s="65"/>
      <c r="Q51" s="7"/>
      <c r="R51" s="4"/>
      <c r="S51" s="1"/>
      <c r="T51" s="1"/>
      <c r="U51" s="1"/>
      <c r="V51" s="1"/>
      <c r="W51" s="1"/>
      <c r="X51" s="1"/>
      <c r="Y51" s="1"/>
      <c r="Z51" s="1"/>
      <c r="AA51" s="1"/>
      <c r="AB51" s="1"/>
      <c r="AC51" s="1"/>
      <c r="AD51" s="1"/>
      <c r="AE51" s="1"/>
      <c r="AF51" s="1"/>
      <c r="AG51" s="1"/>
      <c r="AH51" s="1"/>
    </row>
    <row r="52" spans="1:34" x14ac:dyDescent="0.35">
      <c r="A52" s="3"/>
      <c r="B52" s="5"/>
      <c r="C52" s="269"/>
      <c r="D52" s="141" t="s">
        <v>1007</v>
      </c>
      <c r="E52" s="141" t="s">
        <v>1007</v>
      </c>
      <c r="F52" s="141" t="s">
        <v>1007</v>
      </c>
      <c r="G52" s="278"/>
      <c r="H52" s="279"/>
      <c r="I52" s="279"/>
      <c r="J52" s="280"/>
      <c r="K52" s="141" t="s">
        <v>1007</v>
      </c>
      <c r="L52" s="65"/>
      <c r="M52" s="65"/>
      <c r="N52" s="65"/>
      <c r="O52" s="65"/>
      <c r="P52" s="65"/>
      <c r="Q52" s="7"/>
      <c r="R52" s="4"/>
      <c r="S52" s="1"/>
      <c r="T52" s="1"/>
      <c r="U52" s="1"/>
      <c r="V52" s="1"/>
      <c r="W52" s="1"/>
      <c r="X52" s="1"/>
      <c r="Y52" s="1"/>
      <c r="Z52" s="1"/>
      <c r="AA52" s="1"/>
      <c r="AB52" s="1"/>
      <c r="AC52" s="1"/>
      <c r="AD52" s="1"/>
      <c r="AE52" s="1"/>
      <c r="AF52" s="1"/>
      <c r="AG52" s="1"/>
      <c r="AH52" s="1"/>
    </row>
    <row r="53" spans="1:34" x14ac:dyDescent="0.35">
      <c r="A53" s="3"/>
      <c r="B53" s="5"/>
      <c r="C53" s="270"/>
      <c r="D53" s="141" t="s">
        <v>1007</v>
      </c>
      <c r="E53" s="141" t="s">
        <v>1007</v>
      </c>
      <c r="F53" s="141" t="s">
        <v>1007</v>
      </c>
      <c r="G53" s="278"/>
      <c r="H53" s="279"/>
      <c r="I53" s="279"/>
      <c r="J53" s="280"/>
      <c r="K53" s="141" t="s">
        <v>1007</v>
      </c>
      <c r="L53" s="65"/>
      <c r="M53" s="65"/>
      <c r="N53" s="65"/>
      <c r="O53" s="65"/>
      <c r="P53" s="65"/>
      <c r="Q53" s="7"/>
      <c r="R53" s="4"/>
      <c r="S53" s="1"/>
      <c r="T53" s="1"/>
      <c r="U53" s="1"/>
      <c r="V53" s="1"/>
      <c r="W53" s="1"/>
      <c r="X53" s="1"/>
      <c r="Y53" s="1"/>
      <c r="Z53" s="1"/>
      <c r="AA53" s="1"/>
      <c r="AB53" s="1"/>
      <c r="AC53" s="1"/>
      <c r="AD53" s="1"/>
      <c r="AE53" s="1"/>
      <c r="AF53" s="1"/>
      <c r="AG53" s="1"/>
      <c r="AH53" s="1"/>
    </row>
    <row r="54" spans="1:34" x14ac:dyDescent="0.35">
      <c r="A54" s="3"/>
      <c r="B54" s="5"/>
      <c r="C54" s="47">
        <v>0</v>
      </c>
      <c r="D54" s="47"/>
      <c r="F54" s="59" t="s">
        <v>1261</v>
      </c>
      <c r="G54" s="289">
        <f>SUM(G44:J53)</f>
        <v>0</v>
      </c>
      <c r="H54" s="289"/>
      <c r="I54" s="289"/>
      <c r="J54" s="289"/>
      <c r="K54" s="47"/>
      <c r="L54" s="47"/>
      <c r="M54" s="47"/>
      <c r="N54" s="47"/>
      <c r="O54" s="47"/>
      <c r="P54" s="47"/>
      <c r="Q54" s="7"/>
      <c r="R54" s="4"/>
      <c r="S54" s="1"/>
      <c r="T54" s="1"/>
      <c r="U54" s="1"/>
      <c r="V54" s="1"/>
      <c r="W54" s="1"/>
      <c r="X54" s="1"/>
      <c r="Y54" s="1"/>
      <c r="Z54" s="1"/>
      <c r="AA54" s="1"/>
      <c r="AB54" s="1"/>
      <c r="AC54" s="1"/>
      <c r="AD54" s="1"/>
      <c r="AE54" s="1"/>
      <c r="AF54" s="1"/>
      <c r="AG54" s="1"/>
      <c r="AH54" s="1"/>
    </row>
    <row r="55" spans="1:34" x14ac:dyDescent="0.35">
      <c r="A55" s="3"/>
      <c r="B55" s="5"/>
      <c r="C55" s="47"/>
      <c r="D55" s="47"/>
      <c r="E55" s="47"/>
      <c r="F55" s="47"/>
      <c r="G55" s="47"/>
      <c r="H55" s="47"/>
      <c r="I55" s="47"/>
      <c r="J55" s="47"/>
      <c r="K55" s="47"/>
      <c r="L55" s="47"/>
      <c r="M55" s="47"/>
      <c r="N55" s="47"/>
      <c r="O55" s="47"/>
      <c r="P55" s="47"/>
      <c r="Q55" s="7"/>
      <c r="R55" s="4"/>
      <c r="S55" s="1"/>
      <c r="T55" s="1"/>
      <c r="U55" s="1"/>
      <c r="V55" s="1"/>
      <c r="W55" s="1"/>
      <c r="X55" s="1"/>
      <c r="Y55" s="1"/>
      <c r="Z55" s="1"/>
      <c r="AA55" s="1"/>
      <c r="AB55" s="1"/>
      <c r="AC55" s="1"/>
      <c r="AD55" s="1"/>
      <c r="AE55" s="1"/>
      <c r="AF55" s="1"/>
      <c r="AG55" s="1"/>
      <c r="AH55" s="1"/>
    </row>
    <row r="56" spans="1:34" x14ac:dyDescent="0.35">
      <c r="A56" s="3"/>
      <c r="B56" s="5"/>
      <c r="C56" s="268" t="str">
        <f>IF(C18="Vælg",'Drop down'!P8,C18)</f>
        <v>Select</v>
      </c>
      <c r="D56" s="141" t="s">
        <v>1007</v>
      </c>
      <c r="E56" s="141" t="s">
        <v>1007</v>
      </c>
      <c r="F56" s="141" t="s">
        <v>1007</v>
      </c>
      <c r="G56" s="278"/>
      <c r="H56" s="279"/>
      <c r="I56" s="279"/>
      <c r="J56" s="280"/>
      <c r="K56" s="141" t="s">
        <v>1007</v>
      </c>
      <c r="L56" s="65"/>
      <c r="M56" s="65"/>
      <c r="N56" s="65"/>
      <c r="O56" s="65"/>
      <c r="P56" s="65"/>
      <c r="Q56" s="7"/>
      <c r="R56" s="4"/>
      <c r="S56" s="1"/>
      <c r="T56" s="1"/>
      <c r="U56" s="1"/>
      <c r="V56" s="1"/>
      <c r="W56" s="1"/>
      <c r="X56" s="1"/>
      <c r="Y56" s="1"/>
      <c r="Z56" s="1"/>
      <c r="AA56" s="1"/>
      <c r="AB56" s="1"/>
      <c r="AC56" s="1"/>
      <c r="AD56" s="1"/>
      <c r="AE56" s="1"/>
      <c r="AF56" s="1"/>
      <c r="AG56" s="1"/>
      <c r="AH56" s="1"/>
    </row>
    <row r="57" spans="1:34" x14ac:dyDescent="0.35">
      <c r="A57" s="3"/>
      <c r="B57" s="5"/>
      <c r="C57" s="269"/>
      <c r="D57" s="141" t="s">
        <v>1007</v>
      </c>
      <c r="E57" s="141" t="s">
        <v>1007</v>
      </c>
      <c r="F57" s="141" t="s">
        <v>1007</v>
      </c>
      <c r="G57" s="278"/>
      <c r="H57" s="279"/>
      <c r="I57" s="279"/>
      <c r="J57" s="280"/>
      <c r="K57" s="141" t="s">
        <v>1007</v>
      </c>
      <c r="L57" s="65"/>
      <c r="M57" s="65"/>
      <c r="N57" s="65"/>
      <c r="O57" s="65"/>
      <c r="P57" s="65"/>
      <c r="Q57" s="7"/>
      <c r="R57" s="4"/>
      <c r="S57" s="1"/>
      <c r="T57" s="1"/>
      <c r="U57" s="1"/>
      <c r="V57" s="1"/>
      <c r="W57" s="1"/>
      <c r="X57" s="1"/>
      <c r="Y57" s="1"/>
      <c r="Z57" s="1"/>
      <c r="AA57" s="1"/>
      <c r="AB57" s="1"/>
      <c r="AC57" s="1"/>
      <c r="AD57" s="1"/>
      <c r="AE57" s="1"/>
      <c r="AF57" s="1"/>
      <c r="AG57" s="1"/>
      <c r="AH57" s="1"/>
    </row>
    <row r="58" spans="1:34" x14ac:dyDescent="0.35">
      <c r="A58" s="3"/>
      <c r="B58" s="5"/>
      <c r="C58" s="269"/>
      <c r="D58" s="141" t="s">
        <v>1007</v>
      </c>
      <c r="E58" s="141" t="s">
        <v>1007</v>
      </c>
      <c r="F58" s="141" t="s">
        <v>1007</v>
      </c>
      <c r="G58" s="278"/>
      <c r="H58" s="279"/>
      <c r="I58" s="279"/>
      <c r="J58" s="280"/>
      <c r="K58" s="141" t="s">
        <v>1007</v>
      </c>
      <c r="L58" s="65"/>
      <c r="M58" s="65"/>
      <c r="N58" s="65"/>
      <c r="O58" s="65"/>
      <c r="P58" s="65"/>
      <c r="Q58" s="7"/>
      <c r="R58" s="4"/>
      <c r="S58" s="1"/>
      <c r="T58" s="1"/>
      <c r="U58" s="1"/>
      <c r="V58" s="1"/>
      <c r="W58" s="1"/>
      <c r="X58" s="1"/>
      <c r="Y58" s="1"/>
      <c r="Z58" s="1"/>
      <c r="AA58" s="1"/>
      <c r="AB58" s="1"/>
      <c r="AC58" s="1"/>
      <c r="AD58" s="1"/>
      <c r="AE58" s="1"/>
      <c r="AF58" s="1"/>
      <c r="AG58" s="1"/>
      <c r="AH58" s="1"/>
    </row>
    <row r="59" spans="1:34" x14ac:dyDescent="0.35">
      <c r="A59" s="3"/>
      <c r="B59" s="5"/>
      <c r="C59" s="269"/>
      <c r="D59" s="141" t="s">
        <v>1007</v>
      </c>
      <c r="E59" s="141" t="s">
        <v>1007</v>
      </c>
      <c r="F59" s="141" t="s">
        <v>1007</v>
      </c>
      <c r="G59" s="278"/>
      <c r="H59" s="279"/>
      <c r="I59" s="279"/>
      <c r="J59" s="280"/>
      <c r="K59" s="141" t="s">
        <v>1007</v>
      </c>
      <c r="L59" s="65"/>
      <c r="M59" s="65"/>
      <c r="N59" s="65"/>
      <c r="O59" s="65"/>
      <c r="P59" s="65"/>
      <c r="Q59" s="7"/>
      <c r="R59" s="4"/>
      <c r="S59" s="1"/>
      <c r="T59" s="1"/>
      <c r="U59" s="1"/>
      <c r="V59" s="1"/>
      <c r="W59" s="1"/>
      <c r="X59" s="1"/>
      <c r="Y59" s="1"/>
      <c r="Z59" s="1"/>
      <c r="AA59" s="1"/>
      <c r="AB59" s="1"/>
      <c r="AC59" s="1"/>
      <c r="AD59" s="1"/>
      <c r="AE59" s="1"/>
      <c r="AF59" s="1"/>
      <c r="AG59" s="1"/>
      <c r="AH59" s="1"/>
    </row>
    <row r="60" spans="1:34" x14ac:dyDescent="0.35">
      <c r="A60" s="3"/>
      <c r="B60" s="5"/>
      <c r="C60" s="269"/>
      <c r="D60" s="141" t="s">
        <v>1007</v>
      </c>
      <c r="E60" s="141" t="s">
        <v>1007</v>
      </c>
      <c r="F60" s="141" t="s">
        <v>1007</v>
      </c>
      <c r="G60" s="278"/>
      <c r="H60" s="279"/>
      <c r="I60" s="279"/>
      <c r="J60" s="280"/>
      <c r="K60" s="141" t="s">
        <v>1007</v>
      </c>
      <c r="L60" s="65"/>
      <c r="M60" s="65"/>
      <c r="N60" s="65"/>
      <c r="O60" s="65"/>
      <c r="P60" s="65"/>
      <c r="Q60" s="7"/>
      <c r="R60" s="4"/>
      <c r="S60" s="1"/>
      <c r="T60" s="1"/>
      <c r="U60" s="1"/>
      <c r="V60" s="1"/>
      <c r="W60" s="1"/>
      <c r="X60" s="1"/>
      <c r="Y60" s="1"/>
      <c r="Z60" s="1"/>
      <c r="AA60" s="1"/>
      <c r="AB60" s="1"/>
      <c r="AC60" s="1"/>
      <c r="AD60" s="1"/>
      <c r="AE60" s="1"/>
      <c r="AF60" s="1"/>
      <c r="AG60" s="1"/>
      <c r="AH60" s="1"/>
    </row>
    <row r="61" spans="1:34" x14ac:dyDescent="0.35">
      <c r="A61" s="3"/>
      <c r="B61" s="5"/>
      <c r="C61" s="269"/>
      <c r="D61" s="141" t="s">
        <v>1007</v>
      </c>
      <c r="E61" s="141" t="s">
        <v>1007</v>
      </c>
      <c r="F61" s="141" t="s">
        <v>1007</v>
      </c>
      <c r="G61" s="278"/>
      <c r="H61" s="279"/>
      <c r="I61" s="279"/>
      <c r="J61" s="280"/>
      <c r="K61" s="141" t="s">
        <v>1007</v>
      </c>
      <c r="L61" s="65"/>
      <c r="M61" s="65"/>
      <c r="N61" s="65"/>
      <c r="O61" s="65"/>
      <c r="P61" s="65"/>
      <c r="Q61" s="7"/>
      <c r="R61" s="4"/>
      <c r="S61" s="1"/>
      <c r="T61" s="1"/>
      <c r="U61" s="1"/>
      <c r="V61" s="1"/>
      <c r="W61" s="1"/>
      <c r="X61" s="1"/>
      <c r="Y61" s="1"/>
      <c r="Z61" s="1"/>
      <c r="AA61" s="1"/>
      <c r="AB61" s="1"/>
      <c r="AC61" s="1"/>
      <c r="AD61" s="1"/>
      <c r="AE61" s="1"/>
      <c r="AF61" s="1"/>
      <c r="AG61" s="1"/>
      <c r="AH61" s="1"/>
    </row>
    <row r="62" spans="1:34" x14ac:dyDescent="0.35">
      <c r="A62" s="3"/>
      <c r="B62" s="5"/>
      <c r="C62" s="269"/>
      <c r="D62" s="141" t="s">
        <v>1007</v>
      </c>
      <c r="E62" s="141" t="s">
        <v>1007</v>
      </c>
      <c r="F62" s="141" t="s">
        <v>1007</v>
      </c>
      <c r="G62" s="278"/>
      <c r="H62" s="279"/>
      <c r="I62" s="279"/>
      <c r="J62" s="280"/>
      <c r="K62" s="141" t="s">
        <v>1007</v>
      </c>
      <c r="L62" s="65"/>
      <c r="M62" s="65"/>
      <c r="N62" s="65"/>
      <c r="O62" s="65"/>
      <c r="P62" s="65"/>
      <c r="Q62" s="7"/>
      <c r="R62" s="4"/>
      <c r="S62" s="1"/>
      <c r="T62" s="1"/>
      <c r="U62" s="1"/>
      <c r="V62" s="1"/>
      <c r="W62" s="1"/>
      <c r="X62" s="1"/>
      <c r="Y62" s="1"/>
      <c r="Z62" s="1"/>
      <c r="AA62" s="1"/>
      <c r="AB62" s="1"/>
      <c r="AC62" s="1"/>
      <c r="AD62" s="1"/>
      <c r="AE62" s="1"/>
      <c r="AF62" s="1"/>
      <c r="AG62" s="1"/>
      <c r="AH62" s="1"/>
    </row>
    <row r="63" spans="1:34" x14ac:dyDescent="0.35">
      <c r="A63" s="3"/>
      <c r="B63" s="5"/>
      <c r="C63" s="269"/>
      <c r="D63" s="141" t="s">
        <v>1007</v>
      </c>
      <c r="E63" s="141" t="s">
        <v>1007</v>
      </c>
      <c r="F63" s="141" t="s">
        <v>1007</v>
      </c>
      <c r="G63" s="278"/>
      <c r="H63" s="279"/>
      <c r="I63" s="279"/>
      <c r="J63" s="280"/>
      <c r="K63" s="141" t="s">
        <v>1007</v>
      </c>
      <c r="L63" s="65"/>
      <c r="M63" s="65"/>
      <c r="N63" s="65"/>
      <c r="O63" s="65"/>
      <c r="P63" s="65"/>
      <c r="Q63" s="7"/>
      <c r="R63" s="4"/>
      <c r="S63" s="1"/>
      <c r="T63" s="1"/>
      <c r="U63" s="1"/>
      <c r="V63" s="1"/>
      <c r="W63" s="1"/>
      <c r="X63" s="1"/>
      <c r="Y63" s="1"/>
      <c r="Z63" s="1"/>
      <c r="AA63" s="1"/>
      <c r="AB63" s="1"/>
      <c r="AC63" s="1"/>
      <c r="AD63" s="1"/>
      <c r="AE63" s="1"/>
      <c r="AF63" s="1"/>
      <c r="AG63" s="1"/>
      <c r="AH63" s="1"/>
    </row>
    <row r="64" spans="1:34" x14ac:dyDescent="0.35">
      <c r="A64" s="3"/>
      <c r="B64" s="5"/>
      <c r="C64" s="269"/>
      <c r="D64" s="141" t="s">
        <v>1007</v>
      </c>
      <c r="E64" s="141" t="s">
        <v>1007</v>
      </c>
      <c r="F64" s="141" t="s">
        <v>1007</v>
      </c>
      <c r="G64" s="278"/>
      <c r="H64" s="279"/>
      <c r="I64" s="279"/>
      <c r="J64" s="280"/>
      <c r="K64" s="141" t="s">
        <v>1007</v>
      </c>
      <c r="L64" s="65"/>
      <c r="M64" s="65"/>
      <c r="N64" s="65"/>
      <c r="O64" s="65"/>
      <c r="P64" s="65"/>
      <c r="Q64" s="7"/>
      <c r="R64" s="4"/>
      <c r="S64" s="1"/>
      <c r="T64" s="1"/>
      <c r="U64" s="1"/>
      <c r="V64" s="1"/>
      <c r="W64" s="1"/>
      <c r="X64" s="1"/>
      <c r="Y64" s="1"/>
      <c r="Z64" s="1"/>
      <c r="AA64" s="1"/>
      <c r="AB64" s="1"/>
      <c r="AC64" s="1"/>
      <c r="AD64" s="1"/>
      <c r="AE64" s="1"/>
      <c r="AF64" s="1"/>
      <c r="AG64" s="1"/>
      <c r="AH64" s="1"/>
    </row>
    <row r="65" spans="1:34" x14ac:dyDescent="0.35">
      <c r="A65" s="3"/>
      <c r="B65" s="5"/>
      <c r="C65" s="270"/>
      <c r="D65" s="141" t="s">
        <v>1007</v>
      </c>
      <c r="E65" s="141" t="s">
        <v>1007</v>
      </c>
      <c r="F65" s="141" t="s">
        <v>1007</v>
      </c>
      <c r="G65" s="278"/>
      <c r="H65" s="279"/>
      <c r="I65" s="279"/>
      <c r="J65" s="280"/>
      <c r="K65" s="141" t="s">
        <v>1007</v>
      </c>
      <c r="L65" s="65"/>
      <c r="M65" s="65"/>
      <c r="N65" s="65"/>
      <c r="O65" s="65"/>
      <c r="P65" s="65"/>
      <c r="Q65" s="7"/>
      <c r="R65" s="4"/>
      <c r="S65" s="1"/>
      <c r="T65" s="1"/>
      <c r="U65" s="1"/>
      <c r="V65" s="1"/>
      <c r="W65" s="1"/>
      <c r="X65" s="1"/>
      <c r="Y65" s="1"/>
      <c r="Z65" s="1"/>
      <c r="AA65" s="1"/>
      <c r="AB65" s="1"/>
      <c r="AC65" s="1"/>
      <c r="AD65" s="1"/>
      <c r="AE65" s="1"/>
      <c r="AF65" s="1"/>
      <c r="AG65" s="1"/>
      <c r="AH65" s="1"/>
    </row>
    <row r="66" spans="1:34" x14ac:dyDescent="0.35">
      <c r="A66" s="3"/>
      <c r="B66" s="5"/>
      <c r="C66" s="47"/>
      <c r="D66" s="47"/>
      <c r="F66" s="59" t="s">
        <v>1261</v>
      </c>
      <c r="G66" s="289">
        <f>SUM(G56:J65)</f>
        <v>0</v>
      </c>
      <c r="H66" s="289"/>
      <c r="I66" s="289"/>
      <c r="J66" s="289"/>
      <c r="K66" s="47"/>
      <c r="L66" s="47"/>
      <c r="M66" s="47"/>
      <c r="N66" s="47"/>
      <c r="O66" s="47"/>
      <c r="P66" s="47"/>
      <c r="Q66" s="7"/>
      <c r="R66" s="4"/>
      <c r="S66" s="1"/>
      <c r="T66" s="1"/>
      <c r="U66" s="1"/>
      <c r="V66" s="1"/>
      <c r="W66" s="1"/>
      <c r="X66" s="1"/>
      <c r="Y66" s="1"/>
      <c r="Z66" s="1"/>
      <c r="AA66" s="1"/>
      <c r="AB66" s="1"/>
      <c r="AC66" s="1"/>
      <c r="AD66" s="1"/>
      <c r="AE66" s="1"/>
      <c r="AF66" s="1"/>
      <c r="AG66" s="1"/>
      <c r="AH66" s="1"/>
    </row>
    <row r="67" spans="1:34" x14ac:dyDescent="0.35">
      <c r="A67" s="3"/>
      <c r="B67" s="5"/>
      <c r="C67" s="47"/>
      <c r="D67" s="47"/>
      <c r="E67" s="47"/>
      <c r="F67" s="47"/>
      <c r="G67" s="47"/>
      <c r="H67" s="47"/>
      <c r="I67" s="47"/>
      <c r="J67" s="47"/>
      <c r="K67" s="47"/>
      <c r="L67" s="47"/>
      <c r="M67" s="47"/>
      <c r="N67" s="47"/>
      <c r="O67" s="47"/>
      <c r="P67" s="47"/>
      <c r="Q67" s="7"/>
      <c r="R67" s="4"/>
      <c r="S67" s="1"/>
      <c r="T67" s="1"/>
      <c r="U67" s="1"/>
      <c r="V67" s="1"/>
      <c r="W67" s="1"/>
      <c r="X67" s="1"/>
      <c r="Y67" s="1"/>
      <c r="Z67" s="1"/>
      <c r="AA67" s="1"/>
      <c r="AB67" s="1"/>
      <c r="AC67" s="1"/>
      <c r="AD67" s="1"/>
      <c r="AE67" s="1"/>
      <c r="AF67" s="1"/>
      <c r="AG67" s="1"/>
      <c r="AH67" s="1"/>
    </row>
    <row r="68" spans="1:34" x14ac:dyDescent="0.35">
      <c r="A68" s="3"/>
      <c r="B68" s="5"/>
      <c r="C68" s="268" t="str">
        <f>IF(C19="Vælg",'Drop down'!P8,C19)</f>
        <v>Select</v>
      </c>
      <c r="D68" s="141" t="s">
        <v>1007</v>
      </c>
      <c r="E68" s="141" t="s">
        <v>1007</v>
      </c>
      <c r="F68" s="141" t="s">
        <v>1007</v>
      </c>
      <c r="G68" s="278"/>
      <c r="H68" s="279"/>
      <c r="I68" s="279"/>
      <c r="J68" s="280"/>
      <c r="K68" s="141" t="s">
        <v>1007</v>
      </c>
      <c r="L68" s="65"/>
      <c r="M68" s="65"/>
      <c r="N68" s="65"/>
      <c r="O68" s="65"/>
      <c r="P68" s="65"/>
      <c r="Q68" s="7"/>
      <c r="R68" s="4"/>
      <c r="S68" s="1"/>
      <c r="T68" s="1"/>
      <c r="U68" s="1"/>
      <c r="V68" s="1"/>
      <c r="W68" s="1"/>
      <c r="X68" s="1"/>
      <c r="Y68" s="1"/>
      <c r="Z68" s="1"/>
      <c r="AA68" s="1"/>
      <c r="AB68" s="1"/>
      <c r="AC68" s="1"/>
      <c r="AD68" s="1"/>
      <c r="AE68" s="1"/>
      <c r="AF68" s="1"/>
      <c r="AG68" s="1"/>
      <c r="AH68" s="1"/>
    </row>
    <row r="69" spans="1:34" x14ac:dyDescent="0.35">
      <c r="A69" s="3"/>
      <c r="B69" s="5"/>
      <c r="C69" s="269"/>
      <c r="D69" s="141" t="s">
        <v>1007</v>
      </c>
      <c r="E69" s="141" t="s">
        <v>1007</v>
      </c>
      <c r="F69" s="141" t="s">
        <v>1007</v>
      </c>
      <c r="G69" s="278"/>
      <c r="H69" s="279"/>
      <c r="I69" s="279"/>
      <c r="J69" s="280"/>
      <c r="K69" s="141" t="s">
        <v>1007</v>
      </c>
      <c r="L69" s="65"/>
      <c r="M69" s="65"/>
      <c r="N69" s="65"/>
      <c r="O69" s="65"/>
      <c r="P69" s="65"/>
      <c r="Q69" s="7"/>
      <c r="R69" s="4"/>
      <c r="S69" s="1"/>
      <c r="T69" s="1"/>
      <c r="U69" s="1"/>
      <c r="V69" s="1"/>
      <c r="W69" s="1"/>
      <c r="X69" s="1"/>
      <c r="Y69" s="1"/>
      <c r="Z69" s="1"/>
      <c r="AA69" s="1"/>
      <c r="AB69" s="1"/>
      <c r="AC69" s="1"/>
      <c r="AD69" s="1"/>
      <c r="AE69" s="1"/>
      <c r="AF69" s="1"/>
      <c r="AG69" s="1"/>
      <c r="AH69" s="1"/>
    </row>
    <row r="70" spans="1:34" x14ac:dyDescent="0.35">
      <c r="A70" s="3"/>
      <c r="B70" s="5"/>
      <c r="C70" s="269"/>
      <c r="D70" s="141" t="s">
        <v>1007</v>
      </c>
      <c r="E70" s="141" t="s">
        <v>1007</v>
      </c>
      <c r="F70" s="141" t="s">
        <v>1007</v>
      </c>
      <c r="G70" s="278"/>
      <c r="H70" s="279"/>
      <c r="I70" s="279"/>
      <c r="J70" s="280"/>
      <c r="K70" s="141" t="s">
        <v>1007</v>
      </c>
      <c r="L70" s="65"/>
      <c r="M70" s="65"/>
      <c r="N70" s="65"/>
      <c r="O70" s="65"/>
      <c r="P70" s="65"/>
      <c r="Q70" s="7"/>
      <c r="R70" s="4"/>
      <c r="S70" s="1"/>
      <c r="T70" s="1"/>
      <c r="U70" s="1"/>
      <c r="V70" s="1"/>
      <c r="W70" s="1"/>
      <c r="X70" s="1"/>
      <c r="Y70" s="1"/>
      <c r="Z70" s="1"/>
      <c r="AA70" s="1"/>
      <c r="AB70" s="1"/>
      <c r="AC70" s="1"/>
      <c r="AD70" s="1"/>
      <c r="AE70" s="1"/>
      <c r="AF70" s="1"/>
      <c r="AG70" s="1"/>
      <c r="AH70" s="1"/>
    </row>
    <row r="71" spans="1:34" x14ac:dyDescent="0.35">
      <c r="A71" s="3"/>
      <c r="B71" s="5"/>
      <c r="C71" s="269"/>
      <c r="D71" s="141" t="s">
        <v>1007</v>
      </c>
      <c r="E71" s="141" t="s">
        <v>1007</v>
      </c>
      <c r="F71" s="141" t="s">
        <v>1007</v>
      </c>
      <c r="G71" s="278"/>
      <c r="H71" s="279"/>
      <c r="I71" s="279"/>
      <c r="J71" s="280"/>
      <c r="K71" s="141" t="s">
        <v>1007</v>
      </c>
      <c r="L71" s="65"/>
      <c r="M71" s="65"/>
      <c r="N71" s="65"/>
      <c r="O71" s="65"/>
      <c r="P71" s="65"/>
      <c r="Q71" s="7"/>
      <c r="R71" s="4"/>
      <c r="S71" s="1"/>
      <c r="T71" s="1"/>
      <c r="U71" s="1"/>
      <c r="V71" s="1"/>
      <c r="W71" s="1"/>
      <c r="X71" s="1"/>
      <c r="Y71" s="1"/>
      <c r="Z71" s="1"/>
      <c r="AA71" s="1"/>
      <c r="AB71" s="1"/>
      <c r="AC71" s="1"/>
      <c r="AD71" s="1"/>
      <c r="AE71" s="1"/>
      <c r="AF71" s="1"/>
      <c r="AG71" s="1"/>
      <c r="AH71" s="1"/>
    </row>
    <row r="72" spans="1:34" x14ac:dyDescent="0.35">
      <c r="A72" s="3"/>
      <c r="B72" s="5"/>
      <c r="C72" s="269"/>
      <c r="D72" s="141" t="s">
        <v>1007</v>
      </c>
      <c r="E72" s="141" t="s">
        <v>1007</v>
      </c>
      <c r="F72" s="141" t="s">
        <v>1007</v>
      </c>
      <c r="G72" s="278"/>
      <c r="H72" s="279"/>
      <c r="I72" s="279"/>
      <c r="J72" s="280"/>
      <c r="K72" s="141" t="s">
        <v>1007</v>
      </c>
      <c r="L72" s="65"/>
      <c r="M72" s="65"/>
      <c r="N72" s="65"/>
      <c r="O72" s="65"/>
      <c r="P72" s="65"/>
      <c r="Q72" s="7"/>
      <c r="R72" s="4"/>
      <c r="S72" s="1"/>
      <c r="T72" s="1"/>
      <c r="U72" s="1"/>
      <c r="V72" s="1"/>
      <c r="W72" s="1"/>
      <c r="X72" s="1"/>
      <c r="Y72" s="1"/>
      <c r="Z72" s="1"/>
      <c r="AA72" s="1"/>
      <c r="AB72" s="1"/>
      <c r="AC72" s="1"/>
      <c r="AD72" s="1"/>
      <c r="AE72" s="1"/>
      <c r="AF72" s="1"/>
      <c r="AG72" s="1"/>
      <c r="AH72" s="1"/>
    </row>
    <row r="73" spans="1:34" x14ac:dyDescent="0.35">
      <c r="A73" s="3"/>
      <c r="B73" s="5"/>
      <c r="C73" s="269"/>
      <c r="D73" s="141" t="s">
        <v>1007</v>
      </c>
      <c r="E73" s="141" t="s">
        <v>1007</v>
      </c>
      <c r="F73" s="141" t="s">
        <v>1007</v>
      </c>
      <c r="G73" s="278"/>
      <c r="H73" s="279"/>
      <c r="I73" s="279"/>
      <c r="J73" s="280"/>
      <c r="K73" s="141" t="s">
        <v>1007</v>
      </c>
      <c r="L73" s="65"/>
      <c r="M73" s="65"/>
      <c r="N73" s="65"/>
      <c r="O73" s="65"/>
      <c r="P73" s="65"/>
      <c r="Q73" s="7"/>
      <c r="R73" s="4"/>
      <c r="S73" s="1"/>
      <c r="T73" s="1"/>
      <c r="U73" s="1"/>
      <c r="V73" s="1"/>
      <c r="W73" s="1"/>
      <c r="X73" s="1"/>
      <c r="Y73" s="1"/>
      <c r="Z73" s="1"/>
      <c r="AA73" s="1"/>
      <c r="AB73" s="1"/>
      <c r="AC73" s="1"/>
      <c r="AD73" s="1"/>
      <c r="AE73" s="1"/>
      <c r="AF73" s="1"/>
      <c r="AG73" s="1"/>
      <c r="AH73" s="1"/>
    </row>
    <row r="74" spans="1:34" x14ac:dyDescent="0.35">
      <c r="A74" s="3"/>
      <c r="B74" s="5"/>
      <c r="C74" s="269"/>
      <c r="D74" s="141" t="s">
        <v>1007</v>
      </c>
      <c r="E74" s="141" t="s">
        <v>1007</v>
      </c>
      <c r="F74" s="141" t="s">
        <v>1007</v>
      </c>
      <c r="G74" s="278"/>
      <c r="H74" s="279"/>
      <c r="I74" s="279"/>
      <c r="J74" s="280"/>
      <c r="K74" s="141" t="s">
        <v>1007</v>
      </c>
      <c r="L74" s="65"/>
      <c r="M74" s="65"/>
      <c r="N74" s="65"/>
      <c r="O74" s="65"/>
      <c r="P74" s="65"/>
      <c r="Q74" s="7"/>
      <c r="R74" s="4"/>
      <c r="S74" s="1"/>
      <c r="T74" s="1"/>
      <c r="U74" s="1"/>
      <c r="V74" s="1"/>
      <c r="W74" s="1"/>
      <c r="X74" s="1"/>
      <c r="Y74" s="1"/>
      <c r="Z74" s="1"/>
      <c r="AA74" s="1"/>
      <c r="AB74" s="1"/>
      <c r="AC74" s="1"/>
      <c r="AD74" s="1"/>
      <c r="AE74" s="1"/>
      <c r="AF74" s="1"/>
      <c r="AG74" s="1"/>
      <c r="AH74" s="1"/>
    </row>
    <row r="75" spans="1:34" x14ac:dyDescent="0.35">
      <c r="A75" s="3"/>
      <c r="B75" s="5"/>
      <c r="C75" s="269"/>
      <c r="D75" s="141" t="s">
        <v>1007</v>
      </c>
      <c r="E75" s="141" t="s">
        <v>1007</v>
      </c>
      <c r="F75" s="141" t="s">
        <v>1007</v>
      </c>
      <c r="G75" s="278"/>
      <c r="H75" s="279"/>
      <c r="I75" s="279"/>
      <c r="J75" s="280"/>
      <c r="K75" s="141" t="s">
        <v>1007</v>
      </c>
      <c r="L75" s="65"/>
      <c r="M75" s="65"/>
      <c r="N75" s="65"/>
      <c r="O75" s="65"/>
      <c r="P75" s="65"/>
      <c r="Q75" s="7"/>
      <c r="R75" s="4"/>
      <c r="S75" s="1"/>
      <c r="T75" s="1"/>
      <c r="U75" s="1"/>
      <c r="V75" s="1"/>
      <c r="W75" s="1"/>
      <c r="X75" s="1"/>
      <c r="Y75" s="1"/>
      <c r="Z75" s="1"/>
      <c r="AA75" s="1"/>
      <c r="AB75" s="1"/>
      <c r="AC75" s="1"/>
      <c r="AD75" s="1"/>
      <c r="AE75" s="1"/>
      <c r="AF75" s="1"/>
      <c r="AG75" s="1"/>
      <c r="AH75" s="1"/>
    </row>
    <row r="76" spans="1:34" x14ac:dyDescent="0.35">
      <c r="A76" s="3"/>
      <c r="B76" s="5"/>
      <c r="C76" s="269"/>
      <c r="D76" s="141" t="s">
        <v>1007</v>
      </c>
      <c r="E76" s="141" t="s">
        <v>1007</v>
      </c>
      <c r="F76" s="141" t="s">
        <v>1007</v>
      </c>
      <c r="G76" s="278"/>
      <c r="H76" s="279"/>
      <c r="I76" s="279"/>
      <c r="J76" s="280"/>
      <c r="K76" s="141" t="s">
        <v>1007</v>
      </c>
      <c r="L76" s="65"/>
      <c r="M76" s="65"/>
      <c r="N76" s="65"/>
      <c r="O76" s="65"/>
      <c r="P76" s="65"/>
      <c r="Q76" s="7"/>
      <c r="R76" s="4"/>
      <c r="S76" s="1"/>
      <c r="T76" s="1"/>
      <c r="U76" s="1"/>
      <c r="V76" s="1"/>
      <c r="W76" s="1"/>
      <c r="X76" s="1"/>
      <c r="Y76" s="1"/>
      <c r="Z76" s="1"/>
      <c r="AA76" s="1"/>
      <c r="AB76" s="1"/>
      <c r="AC76" s="1"/>
      <c r="AD76" s="1"/>
      <c r="AE76" s="1"/>
      <c r="AF76" s="1"/>
      <c r="AG76" s="1"/>
      <c r="AH76" s="1"/>
    </row>
    <row r="77" spans="1:34" x14ac:dyDescent="0.35">
      <c r="A77" s="3"/>
      <c r="B77" s="5"/>
      <c r="C77" s="270"/>
      <c r="D77" s="141" t="s">
        <v>1007</v>
      </c>
      <c r="E77" s="141" t="s">
        <v>1007</v>
      </c>
      <c r="F77" s="141" t="s">
        <v>1007</v>
      </c>
      <c r="G77" s="278"/>
      <c r="H77" s="279"/>
      <c r="I77" s="279"/>
      <c r="J77" s="280"/>
      <c r="K77" s="141" t="s">
        <v>1007</v>
      </c>
      <c r="L77" s="65"/>
      <c r="M77" s="65"/>
      <c r="N77" s="65"/>
      <c r="O77" s="65"/>
      <c r="P77" s="65"/>
      <c r="Q77" s="7"/>
      <c r="R77" s="4"/>
      <c r="S77" s="1"/>
      <c r="T77" s="1"/>
      <c r="U77" s="1"/>
      <c r="V77" s="1"/>
      <c r="W77" s="1"/>
      <c r="X77" s="1"/>
      <c r="Y77" s="1"/>
      <c r="Z77" s="1"/>
      <c r="AA77" s="1"/>
      <c r="AB77" s="1"/>
      <c r="AC77" s="1"/>
      <c r="AD77" s="1"/>
      <c r="AE77" s="1"/>
      <c r="AF77" s="1"/>
      <c r="AG77" s="1"/>
      <c r="AH77" s="1"/>
    </row>
    <row r="78" spans="1:34" x14ac:dyDescent="0.35">
      <c r="A78" s="3"/>
      <c r="B78" s="5"/>
      <c r="C78" s="47"/>
      <c r="D78" s="47"/>
      <c r="F78" s="59" t="s">
        <v>1261</v>
      </c>
      <c r="G78" s="289">
        <f>SUM(G68:J77)</f>
        <v>0</v>
      </c>
      <c r="H78" s="289"/>
      <c r="I78" s="289"/>
      <c r="J78" s="289"/>
      <c r="K78" s="47"/>
      <c r="L78" s="47"/>
      <c r="M78" s="47"/>
      <c r="N78" s="47"/>
      <c r="O78" s="47"/>
      <c r="P78" s="47"/>
      <c r="Q78" s="7"/>
      <c r="R78" s="4"/>
      <c r="S78" s="1"/>
      <c r="T78" s="1"/>
      <c r="U78" s="1"/>
      <c r="V78" s="1"/>
      <c r="W78" s="1"/>
      <c r="X78" s="1"/>
      <c r="Y78" s="1"/>
      <c r="Z78" s="1"/>
      <c r="AA78" s="1"/>
      <c r="AB78" s="1"/>
      <c r="AC78" s="1"/>
      <c r="AD78" s="1"/>
      <c r="AE78" s="1"/>
      <c r="AF78" s="1"/>
      <c r="AG78" s="1"/>
      <c r="AH78" s="1"/>
    </row>
    <row r="79" spans="1:34" x14ac:dyDescent="0.35">
      <c r="A79" s="3"/>
      <c r="B79" s="5"/>
      <c r="C79" s="47"/>
      <c r="D79" s="47"/>
      <c r="E79" s="47"/>
      <c r="F79" s="47"/>
      <c r="G79" s="47"/>
      <c r="H79" s="47"/>
      <c r="I79" s="47"/>
      <c r="J79" s="47"/>
      <c r="K79" s="47"/>
      <c r="L79" s="47"/>
      <c r="M79" s="47"/>
      <c r="N79" s="47"/>
      <c r="O79" s="47"/>
      <c r="P79" s="47"/>
      <c r="Q79" s="7"/>
      <c r="R79" s="4"/>
      <c r="S79" s="1"/>
      <c r="T79" s="1"/>
      <c r="U79" s="1"/>
      <c r="V79" s="1"/>
      <c r="W79" s="1"/>
      <c r="X79" s="1"/>
      <c r="Y79" s="1"/>
      <c r="Z79" s="1"/>
      <c r="AA79" s="1"/>
      <c r="AB79" s="1"/>
      <c r="AC79" s="1"/>
      <c r="AD79" s="1"/>
      <c r="AE79" s="1"/>
      <c r="AF79" s="1"/>
      <c r="AG79" s="1"/>
      <c r="AH79" s="1"/>
    </row>
    <row r="80" spans="1:34" x14ac:dyDescent="0.35">
      <c r="A80" s="3"/>
      <c r="B80" s="5"/>
      <c r="C80" s="268" t="str">
        <f>IF(C20="Vælg",'Drop down'!P8,C20)</f>
        <v>Select</v>
      </c>
      <c r="D80" s="141" t="s">
        <v>1007</v>
      </c>
      <c r="E80" s="141" t="s">
        <v>1007</v>
      </c>
      <c r="F80" s="141" t="s">
        <v>1007</v>
      </c>
      <c r="G80" s="278"/>
      <c r="H80" s="279"/>
      <c r="I80" s="279"/>
      <c r="J80" s="280"/>
      <c r="K80" s="141" t="s">
        <v>1007</v>
      </c>
      <c r="L80" s="65"/>
      <c r="M80" s="65"/>
      <c r="N80" s="65"/>
      <c r="O80" s="65"/>
      <c r="P80" s="65"/>
      <c r="Q80" s="7"/>
      <c r="R80" s="4"/>
      <c r="S80" s="1"/>
      <c r="T80" s="1"/>
      <c r="U80" s="1"/>
      <c r="V80" s="1"/>
      <c r="W80" s="1"/>
      <c r="X80" s="1"/>
      <c r="Y80" s="1"/>
      <c r="Z80" s="1"/>
      <c r="AA80" s="1"/>
      <c r="AB80" s="1"/>
      <c r="AC80" s="1"/>
      <c r="AD80" s="1"/>
      <c r="AE80" s="1"/>
      <c r="AF80" s="1"/>
      <c r="AG80" s="1"/>
      <c r="AH80" s="1"/>
    </row>
    <row r="81" spans="1:34" x14ac:dyDescent="0.35">
      <c r="A81" s="3"/>
      <c r="B81" s="5"/>
      <c r="C81" s="269"/>
      <c r="D81" s="141" t="s">
        <v>1007</v>
      </c>
      <c r="E81" s="141" t="s">
        <v>1007</v>
      </c>
      <c r="F81" s="141" t="s">
        <v>1007</v>
      </c>
      <c r="G81" s="278"/>
      <c r="H81" s="279"/>
      <c r="I81" s="279"/>
      <c r="J81" s="280"/>
      <c r="K81" s="141" t="s">
        <v>1007</v>
      </c>
      <c r="L81" s="65"/>
      <c r="M81" s="65"/>
      <c r="N81" s="65"/>
      <c r="O81" s="65"/>
      <c r="P81" s="65"/>
      <c r="Q81" s="7"/>
      <c r="R81" s="4"/>
      <c r="S81" s="1"/>
      <c r="T81" s="1"/>
      <c r="U81" s="1"/>
      <c r="V81" s="1"/>
      <c r="W81" s="1"/>
      <c r="X81" s="1"/>
      <c r="Y81" s="1"/>
      <c r="Z81" s="1"/>
      <c r="AA81" s="1"/>
      <c r="AB81" s="1"/>
      <c r="AC81" s="1"/>
      <c r="AD81" s="1"/>
      <c r="AE81" s="1"/>
      <c r="AF81" s="1"/>
      <c r="AG81" s="1"/>
      <c r="AH81" s="1"/>
    </row>
    <row r="82" spans="1:34" x14ac:dyDescent="0.35">
      <c r="A82" s="3"/>
      <c r="B82" s="5"/>
      <c r="C82" s="269"/>
      <c r="D82" s="141" t="s">
        <v>1007</v>
      </c>
      <c r="E82" s="141" t="s">
        <v>1007</v>
      </c>
      <c r="F82" s="141" t="s">
        <v>1007</v>
      </c>
      <c r="G82" s="278"/>
      <c r="H82" s="279"/>
      <c r="I82" s="279"/>
      <c r="J82" s="280"/>
      <c r="K82" s="141" t="s">
        <v>1007</v>
      </c>
      <c r="L82" s="65"/>
      <c r="M82" s="65"/>
      <c r="N82" s="65"/>
      <c r="O82" s="65"/>
      <c r="P82" s="65"/>
      <c r="Q82" s="7"/>
      <c r="R82" s="4"/>
      <c r="S82" s="1"/>
      <c r="T82" s="1"/>
      <c r="U82" s="1"/>
      <c r="V82" s="1"/>
      <c r="W82" s="1"/>
      <c r="X82" s="1"/>
      <c r="Y82" s="1"/>
      <c r="Z82" s="1"/>
      <c r="AA82" s="1"/>
      <c r="AB82" s="1"/>
      <c r="AC82" s="1"/>
      <c r="AD82" s="1"/>
      <c r="AE82" s="1"/>
      <c r="AF82" s="1"/>
      <c r="AG82" s="1"/>
      <c r="AH82" s="1"/>
    </row>
    <row r="83" spans="1:34" x14ac:dyDescent="0.35">
      <c r="A83" s="3"/>
      <c r="B83" s="5"/>
      <c r="C83" s="269"/>
      <c r="D83" s="141" t="s">
        <v>1007</v>
      </c>
      <c r="E83" s="141" t="s">
        <v>1007</v>
      </c>
      <c r="F83" s="141" t="s">
        <v>1007</v>
      </c>
      <c r="G83" s="278"/>
      <c r="H83" s="279"/>
      <c r="I83" s="279"/>
      <c r="J83" s="280"/>
      <c r="K83" s="141" t="s">
        <v>1007</v>
      </c>
      <c r="L83" s="65"/>
      <c r="M83" s="65"/>
      <c r="N83" s="65"/>
      <c r="O83" s="65"/>
      <c r="P83" s="65"/>
      <c r="Q83" s="7"/>
      <c r="R83" s="4"/>
      <c r="S83" s="1"/>
      <c r="T83" s="1"/>
      <c r="U83" s="1"/>
      <c r="V83" s="1"/>
      <c r="W83" s="1"/>
      <c r="X83" s="1"/>
      <c r="Y83" s="1"/>
      <c r="Z83" s="1"/>
      <c r="AA83" s="1"/>
      <c r="AB83" s="1"/>
      <c r="AC83" s="1"/>
      <c r="AD83" s="1"/>
      <c r="AE83" s="1"/>
      <c r="AF83" s="1"/>
      <c r="AG83" s="1"/>
      <c r="AH83" s="1"/>
    </row>
    <row r="84" spans="1:34" x14ac:dyDescent="0.35">
      <c r="A84" s="3"/>
      <c r="B84" s="5"/>
      <c r="C84" s="269"/>
      <c r="D84" s="141" t="s">
        <v>1007</v>
      </c>
      <c r="E84" s="141" t="s">
        <v>1007</v>
      </c>
      <c r="F84" s="141" t="s">
        <v>1007</v>
      </c>
      <c r="G84" s="278"/>
      <c r="H84" s="279"/>
      <c r="I84" s="279"/>
      <c r="J84" s="280"/>
      <c r="K84" s="141" t="s">
        <v>1007</v>
      </c>
      <c r="L84" s="65"/>
      <c r="M84" s="65"/>
      <c r="N84" s="65"/>
      <c r="O84" s="65"/>
      <c r="P84" s="65"/>
      <c r="Q84" s="7"/>
      <c r="R84" s="4"/>
      <c r="S84" s="1"/>
      <c r="T84" s="1"/>
      <c r="U84" s="1"/>
      <c r="V84" s="1"/>
      <c r="W84" s="1"/>
      <c r="X84" s="1"/>
      <c r="Y84" s="1"/>
      <c r="Z84" s="1"/>
      <c r="AA84" s="1"/>
      <c r="AB84" s="1"/>
      <c r="AC84" s="1"/>
      <c r="AD84" s="1"/>
      <c r="AE84" s="1"/>
      <c r="AF84" s="1"/>
      <c r="AG84" s="1"/>
      <c r="AH84" s="1"/>
    </row>
    <row r="85" spans="1:34" x14ac:dyDescent="0.35">
      <c r="A85" s="3"/>
      <c r="B85" s="5"/>
      <c r="C85" s="269"/>
      <c r="D85" s="141" t="s">
        <v>1007</v>
      </c>
      <c r="E85" s="141" t="s">
        <v>1007</v>
      </c>
      <c r="F85" s="141" t="s">
        <v>1007</v>
      </c>
      <c r="G85" s="278"/>
      <c r="H85" s="279"/>
      <c r="I85" s="279"/>
      <c r="J85" s="280"/>
      <c r="K85" s="141" t="s">
        <v>1007</v>
      </c>
      <c r="L85" s="65"/>
      <c r="M85" s="65"/>
      <c r="N85" s="65"/>
      <c r="O85" s="65"/>
      <c r="P85" s="65"/>
      <c r="Q85" s="7"/>
      <c r="R85" s="4"/>
      <c r="S85" s="1"/>
      <c r="T85" s="1"/>
      <c r="U85" s="1"/>
      <c r="V85" s="1"/>
      <c r="W85" s="1"/>
      <c r="X85" s="1"/>
      <c r="Y85" s="1"/>
      <c r="Z85" s="1"/>
      <c r="AA85" s="1"/>
      <c r="AB85" s="1"/>
      <c r="AC85" s="1"/>
      <c r="AD85" s="1"/>
      <c r="AE85" s="1"/>
      <c r="AF85" s="1"/>
      <c r="AG85" s="1"/>
      <c r="AH85" s="1"/>
    </row>
    <row r="86" spans="1:34" x14ac:dyDescent="0.35">
      <c r="A86" s="3"/>
      <c r="B86" s="5"/>
      <c r="C86" s="269"/>
      <c r="D86" s="141" t="s">
        <v>1007</v>
      </c>
      <c r="E86" s="141" t="s">
        <v>1007</v>
      </c>
      <c r="F86" s="141" t="s">
        <v>1007</v>
      </c>
      <c r="G86" s="278"/>
      <c r="H86" s="279"/>
      <c r="I86" s="279"/>
      <c r="J86" s="280"/>
      <c r="K86" s="141" t="s">
        <v>1007</v>
      </c>
      <c r="L86" s="65"/>
      <c r="M86" s="65"/>
      <c r="N86" s="65"/>
      <c r="O86" s="65"/>
      <c r="P86" s="65"/>
      <c r="Q86" s="7"/>
      <c r="R86" s="4"/>
      <c r="S86" s="1"/>
      <c r="T86" s="1"/>
      <c r="U86" s="1"/>
      <c r="V86" s="1"/>
      <c r="W86" s="1"/>
      <c r="X86" s="1"/>
      <c r="Y86" s="1"/>
      <c r="Z86" s="1"/>
      <c r="AA86" s="1"/>
      <c r="AB86" s="1"/>
      <c r="AC86" s="1"/>
      <c r="AD86" s="1"/>
      <c r="AE86" s="1"/>
      <c r="AF86" s="1"/>
      <c r="AG86" s="1"/>
      <c r="AH86" s="1"/>
    </row>
    <row r="87" spans="1:34" x14ac:dyDescent="0.35">
      <c r="A87" s="3"/>
      <c r="B87" s="5"/>
      <c r="C87" s="269"/>
      <c r="D87" s="141" t="s">
        <v>1007</v>
      </c>
      <c r="E87" s="141" t="s">
        <v>1007</v>
      </c>
      <c r="F87" s="141" t="s">
        <v>1007</v>
      </c>
      <c r="G87" s="278"/>
      <c r="H87" s="279"/>
      <c r="I87" s="279"/>
      <c r="J87" s="280"/>
      <c r="K87" s="141" t="s">
        <v>1007</v>
      </c>
      <c r="L87" s="65"/>
      <c r="M87" s="65"/>
      <c r="N87" s="65"/>
      <c r="O87" s="65"/>
      <c r="P87" s="65"/>
      <c r="Q87" s="7"/>
      <c r="R87" s="4"/>
      <c r="S87" s="1"/>
      <c r="T87" s="1"/>
      <c r="U87" s="1"/>
      <c r="V87" s="1"/>
      <c r="W87" s="1"/>
      <c r="X87" s="1"/>
      <c r="Y87" s="1"/>
      <c r="Z87" s="1"/>
      <c r="AA87" s="1"/>
      <c r="AB87" s="1"/>
      <c r="AC87" s="1"/>
      <c r="AD87" s="1"/>
      <c r="AE87" s="1"/>
      <c r="AF87" s="1"/>
      <c r="AG87" s="1"/>
      <c r="AH87" s="1"/>
    </row>
    <row r="88" spans="1:34" x14ac:dyDescent="0.35">
      <c r="A88" s="3"/>
      <c r="B88" s="5"/>
      <c r="C88" s="269"/>
      <c r="D88" s="141" t="s">
        <v>1007</v>
      </c>
      <c r="E88" s="141" t="s">
        <v>1007</v>
      </c>
      <c r="F88" s="141" t="s">
        <v>1007</v>
      </c>
      <c r="G88" s="278"/>
      <c r="H88" s="279"/>
      <c r="I88" s="279"/>
      <c r="J88" s="280"/>
      <c r="K88" s="141" t="s">
        <v>1007</v>
      </c>
      <c r="L88" s="65"/>
      <c r="M88" s="65"/>
      <c r="N88" s="65"/>
      <c r="O88" s="65"/>
      <c r="P88" s="65"/>
      <c r="Q88" s="7"/>
      <c r="R88" s="4"/>
      <c r="S88" s="1"/>
      <c r="T88" s="1"/>
      <c r="U88" s="1"/>
      <c r="V88" s="1"/>
      <c r="W88" s="1"/>
      <c r="X88" s="1"/>
      <c r="Y88" s="1"/>
      <c r="Z88" s="1"/>
      <c r="AA88" s="1"/>
      <c r="AB88" s="1"/>
      <c r="AC88" s="1"/>
      <c r="AD88" s="1"/>
      <c r="AE88" s="1"/>
      <c r="AF88" s="1"/>
      <c r="AG88" s="1"/>
      <c r="AH88" s="1"/>
    </row>
    <row r="89" spans="1:34" x14ac:dyDescent="0.35">
      <c r="A89" s="3"/>
      <c r="B89" s="5"/>
      <c r="C89" s="270"/>
      <c r="D89" s="141" t="s">
        <v>1007</v>
      </c>
      <c r="E89" s="141" t="s">
        <v>1007</v>
      </c>
      <c r="F89" s="141" t="s">
        <v>1007</v>
      </c>
      <c r="G89" s="278"/>
      <c r="H89" s="279"/>
      <c r="I89" s="279"/>
      <c r="J89" s="280"/>
      <c r="K89" s="141" t="s">
        <v>1007</v>
      </c>
      <c r="L89" s="65"/>
      <c r="M89" s="65"/>
      <c r="N89" s="65"/>
      <c r="O89" s="65"/>
      <c r="P89" s="65"/>
      <c r="Q89" s="7"/>
      <c r="R89" s="4"/>
      <c r="S89" s="1"/>
      <c r="T89" s="1"/>
      <c r="U89" s="1"/>
      <c r="V89" s="1"/>
      <c r="W89" s="1"/>
      <c r="X89" s="1"/>
      <c r="Y89" s="1"/>
      <c r="Z89" s="1"/>
      <c r="AA89" s="1"/>
      <c r="AB89" s="1"/>
      <c r="AC89" s="1"/>
      <c r="AD89" s="1"/>
      <c r="AE89" s="1"/>
      <c r="AF89" s="1"/>
      <c r="AG89" s="1"/>
      <c r="AH89" s="1"/>
    </row>
    <row r="90" spans="1:34" x14ac:dyDescent="0.35">
      <c r="A90" s="3"/>
      <c r="B90" s="5"/>
      <c r="C90" s="47"/>
      <c r="D90" s="47"/>
      <c r="F90" s="59" t="s">
        <v>1261</v>
      </c>
      <c r="G90" s="289">
        <f>SUM(G80:J89)</f>
        <v>0</v>
      </c>
      <c r="H90" s="289"/>
      <c r="I90" s="289"/>
      <c r="J90" s="289"/>
      <c r="K90" s="47"/>
      <c r="L90" s="47"/>
      <c r="M90" s="47"/>
      <c r="N90" s="47"/>
      <c r="O90" s="47"/>
      <c r="P90" s="47"/>
      <c r="Q90" s="7"/>
      <c r="R90" s="4"/>
      <c r="S90" s="1"/>
      <c r="T90" s="1"/>
      <c r="U90" s="1"/>
      <c r="V90" s="1"/>
      <c r="W90" s="1"/>
      <c r="X90" s="1"/>
      <c r="Y90" s="1"/>
      <c r="Z90" s="1"/>
      <c r="AA90" s="1"/>
      <c r="AB90" s="1"/>
      <c r="AC90" s="1"/>
      <c r="AD90" s="1"/>
      <c r="AE90" s="1"/>
      <c r="AF90" s="1"/>
      <c r="AG90" s="1"/>
      <c r="AH90" s="1"/>
    </row>
    <row r="91" spans="1:34" x14ac:dyDescent="0.35">
      <c r="A91" s="3"/>
      <c r="B91" s="5"/>
      <c r="C91" s="47"/>
      <c r="D91" s="47"/>
      <c r="E91" s="47"/>
      <c r="F91" s="47"/>
      <c r="G91" s="47"/>
      <c r="H91" s="47"/>
      <c r="I91" s="47"/>
      <c r="J91" s="47"/>
      <c r="K91" s="47"/>
      <c r="L91" s="47"/>
      <c r="M91" s="47"/>
      <c r="N91" s="47"/>
      <c r="O91" s="47"/>
      <c r="P91" s="47"/>
      <c r="Q91" s="7"/>
      <c r="R91" s="4"/>
      <c r="S91" s="1"/>
      <c r="T91" s="1"/>
      <c r="U91" s="1"/>
      <c r="V91" s="1"/>
      <c r="W91" s="1"/>
      <c r="X91" s="1"/>
      <c r="Y91" s="1"/>
      <c r="Z91" s="1"/>
      <c r="AA91" s="1"/>
      <c r="AB91" s="1"/>
      <c r="AC91" s="1"/>
      <c r="AD91" s="1"/>
      <c r="AE91" s="1"/>
      <c r="AF91" s="1"/>
      <c r="AG91" s="1"/>
      <c r="AH91" s="1"/>
    </row>
    <row r="92" spans="1:34" x14ac:dyDescent="0.35">
      <c r="A92" s="3"/>
      <c r="B92" s="5"/>
      <c r="C92" s="268" t="str">
        <f>IF(C21="Vælg",'Drop down'!P8,C21)</f>
        <v>Select</v>
      </c>
      <c r="D92" s="141" t="s">
        <v>1007</v>
      </c>
      <c r="E92" s="141" t="s">
        <v>1007</v>
      </c>
      <c r="F92" s="141" t="s">
        <v>1007</v>
      </c>
      <c r="G92" s="278"/>
      <c r="H92" s="279"/>
      <c r="I92" s="279"/>
      <c r="J92" s="280"/>
      <c r="K92" s="141" t="s">
        <v>1007</v>
      </c>
      <c r="L92" s="65"/>
      <c r="M92" s="65"/>
      <c r="N92" s="65"/>
      <c r="O92" s="65"/>
      <c r="P92" s="65"/>
      <c r="Q92" s="7"/>
      <c r="R92" s="4"/>
      <c r="S92" s="1"/>
      <c r="T92" s="1"/>
      <c r="U92" s="1"/>
      <c r="V92" s="1"/>
      <c r="W92" s="1"/>
      <c r="X92" s="1"/>
      <c r="Y92" s="1"/>
      <c r="Z92" s="1"/>
      <c r="AA92" s="1"/>
      <c r="AB92" s="1"/>
      <c r="AC92" s="1"/>
      <c r="AD92" s="1"/>
      <c r="AE92" s="1"/>
      <c r="AF92" s="1"/>
      <c r="AG92" s="1"/>
      <c r="AH92" s="1"/>
    </row>
    <row r="93" spans="1:34" x14ac:dyDescent="0.35">
      <c r="A93" s="3"/>
      <c r="B93" s="5"/>
      <c r="C93" s="269"/>
      <c r="D93" s="141" t="s">
        <v>1007</v>
      </c>
      <c r="E93" s="141" t="s">
        <v>1007</v>
      </c>
      <c r="F93" s="141" t="s">
        <v>1007</v>
      </c>
      <c r="G93" s="278"/>
      <c r="H93" s="279"/>
      <c r="I93" s="279"/>
      <c r="J93" s="280"/>
      <c r="K93" s="141" t="s">
        <v>1007</v>
      </c>
      <c r="L93" s="65"/>
      <c r="M93" s="65"/>
      <c r="N93" s="65"/>
      <c r="O93" s="65"/>
      <c r="P93" s="65"/>
      <c r="Q93" s="7"/>
      <c r="R93" s="4"/>
      <c r="S93" s="1"/>
      <c r="T93" s="1"/>
      <c r="U93" s="1"/>
      <c r="V93" s="1"/>
      <c r="W93" s="1"/>
      <c r="X93" s="1"/>
      <c r="Y93" s="1"/>
      <c r="Z93" s="1"/>
      <c r="AA93" s="1"/>
      <c r="AB93" s="1"/>
      <c r="AC93" s="1"/>
      <c r="AD93" s="1"/>
      <c r="AE93" s="1"/>
      <c r="AF93" s="1"/>
      <c r="AG93" s="1"/>
      <c r="AH93" s="1"/>
    </row>
    <row r="94" spans="1:34" x14ac:dyDescent="0.35">
      <c r="A94" s="3"/>
      <c r="B94" s="5"/>
      <c r="C94" s="269"/>
      <c r="D94" s="141" t="s">
        <v>1007</v>
      </c>
      <c r="E94" s="141" t="s">
        <v>1007</v>
      </c>
      <c r="F94" s="141" t="s">
        <v>1007</v>
      </c>
      <c r="G94" s="278"/>
      <c r="H94" s="279"/>
      <c r="I94" s="279"/>
      <c r="J94" s="280"/>
      <c r="K94" s="141" t="s">
        <v>1007</v>
      </c>
      <c r="L94" s="65"/>
      <c r="M94" s="65"/>
      <c r="N94" s="65"/>
      <c r="O94" s="65"/>
      <c r="P94" s="65"/>
      <c r="Q94" s="7"/>
      <c r="R94" s="4"/>
      <c r="S94" s="1"/>
      <c r="T94" s="1"/>
      <c r="U94" s="1"/>
      <c r="V94" s="1"/>
      <c r="W94" s="1"/>
      <c r="X94" s="1"/>
      <c r="Y94" s="1"/>
      <c r="Z94" s="1"/>
      <c r="AA94" s="1"/>
      <c r="AB94" s="1"/>
      <c r="AC94" s="1"/>
      <c r="AD94" s="1"/>
      <c r="AE94" s="1"/>
      <c r="AF94" s="1"/>
      <c r="AG94" s="1"/>
      <c r="AH94" s="1"/>
    </row>
    <row r="95" spans="1:34" x14ac:dyDescent="0.35">
      <c r="A95" s="3"/>
      <c r="B95" s="5"/>
      <c r="C95" s="269"/>
      <c r="D95" s="141" t="s">
        <v>1007</v>
      </c>
      <c r="E95" s="141" t="s">
        <v>1007</v>
      </c>
      <c r="F95" s="141" t="s">
        <v>1007</v>
      </c>
      <c r="G95" s="278"/>
      <c r="H95" s="279"/>
      <c r="I95" s="279"/>
      <c r="J95" s="280"/>
      <c r="K95" s="141" t="s">
        <v>1007</v>
      </c>
      <c r="L95" s="65"/>
      <c r="M95" s="65"/>
      <c r="N95" s="65"/>
      <c r="O95" s="65"/>
      <c r="P95" s="65"/>
      <c r="Q95" s="7"/>
      <c r="R95" s="4"/>
      <c r="S95" s="1"/>
      <c r="T95" s="1"/>
      <c r="U95" s="1"/>
      <c r="V95" s="1"/>
      <c r="W95" s="1"/>
      <c r="X95" s="1"/>
      <c r="Y95" s="1"/>
      <c r="Z95" s="1"/>
      <c r="AA95" s="1"/>
      <c r="AB95" s="1"/>
      <c r="AC95" s="1"/>
      <c r="AD95" s="1"/>
      <c r="AE95" s="1"/>
      <c r="AF95" s="1"/>
      <c r="AG95" s="1"/>
      <c r="AH95" s="1"/>
    </row>
    <row r="96" spans="1:34" x14ac:dyDescent="0.35">
      <c r="A96" s="3"/>
      <c r="B96" s="5"/>
      <c r="C96" s="269"/>
      <c r="D96" s="141" t="s">
        <v>1007</v>
      </c>
      <c r="E96" s="141" t="s">
        <v>1007</v>
      </c>
      <c r="F96" s="141" t="s">
        <v>1007</v>
      </c>
      <c r="G96" s="278"/>
      <c r="H96" s="279"/>
      <c r="I96" s="279"/>
      <c r="J96" s="280"/>
      <c r="K96" s="141" t="s">
        <v>1007</v>
      </c>
      <c r="L96" s="65"/>
      <c r="M96" s="65"/>
      <c r="N96" s="65"/>
      <c r="O96" s="65"/>
      <c r="P96" s="65"/>
      <c r="Q96" s="7"/>
      <c r="R96" s="4"/>
      <c r="S96" s="1"/>
      <c r="T96" s="1"/>
      <c r="U96" s="1"/>
      <c r="V96" s="1"/>
      <c r="W96" s="1"/>
      <c r="X96" s="1"/>
      <c r="Y96" s="1"/>
      <c r="Z96" s="1"/>
      <c r="AA96" s="1"/>
      <c r="AB96" s="1"/>
      <c r="AC96" s="1"/>
      <c r="AD96" s="1"/>
      <c r="AE96" s="1"/>
      <c r="AF96" s="1"/>
      <c r="AG96" s="1"/>
      <c r="AH96" s="1"/>
    </row>
    <row r="97" spans="1:34" x14ac:dyDescent="0.35">
      <c r="A97" s="3"/>
      <c r="B97" s="5"/>
      <c r="C97" s="269"/>
      <c r="D97" s="141" t="s">
        <v>1007</v>
      </c>
      <c r="E97" s="141" t="s">
        <v>1007</v>
      </c>
      <c r="F97" s="141" t="s">
        <v>1007</v>
      </c>
      <c r="G97" s="278"/>
      <c r="H97" s="279"/>
      <c r="I97" s="279"/>
      <c r="J97" s="280"/>
      <c r="K97" s="141" t="s">
        <v>1007</v>
      </c>
      <c r="L97" s="65"/>
      <c r="M97" s="65"/>
      <c r="N97" s="65"/>
      <c r="O97" s="65"/>
      <c r="P97" s="65"/>
      <c r="Q97" s="7"/>
      <c r="R97" s="4"/>
      <c r="S97" s="1"/>
      <c r="T97" s="1"/>
      <c r="U97" s="1"/>
      <c r="V97" s="1"/>
      <c r="W97" s="1"/>
      <c r="X97" s="1"/>
      <c r="Y97" s="1"/>
      <c r="Z97" s="1"/>
      <c r="AA97" s="1"/>
      <c r="AB97" s="1"/>
      <c r="AC97" s="1"/>
      <c r="AD97" s="1"/>
      <c r="AE97" s="1"/>
      <c r="AF97" s="1"/>
      <c r="AG97" s="1"/>
      <c r="AH97" s="1"/>
    </row>
    <row r="98" spans="1:34" x14ac:dyDescent="0.35">
      <c r="A98" s="3"/>
      <c r="B98" s="5"/>
      <c r="C98" s="269"/>
      <c r="D98" s="141" t="s">
        <v>1007</v>
      </c>
      <c r="E98" s="141" t="s">
        <v>1007</v>
      </c>
      <c r="F98" s="141" t="s">
        <v>1007</v>
      </c>
      <c r="G98" s="278"/>
      <c r="H98" s="279"/>
      <c r="I98" s="279"/>
      <c r="J98" s="280"/>
      <c r="K98" s="141" t="s">
        <v>1007</v>
      </c>
      <c r="L98" s="65"/>
      <c r="M98" s="65"/>
      <c r="N98" s="65"/>
      <c r="O98" s="65"/>
      <c r="P98" s="65"/>
      <c r="Q98" s="7"/>
      <c r="R98" s="4"/>
      <c r="S98" s="1"/>
      <c r="T98" s="1"/>
      <c r="U98" s="1"/>
      <c r="V98" s="1"/>
      <c r="W98" s="1"/>
      <c r="X98" s="1"/>
      <c r="Y98" s="1"/>
      <c r="Z98" s="1"/>
      <c r="AA98" s="1"/>
      <c r="AB98" s="1"/>
      <c r="AC98" s="1"/>
      <c r="AD98" s="1"/>
      <c r="AE98" s="1"/>
      <c r="AF98" s="1"/>
      <c r="AG98" s="1"/>
      <c r="AH98" s="1"/>
    </row>
    <row r="99" spans="1:34" x14ac:dyDescent="0.35">
      <c r="A99" s="3"/>
      <c r="B99" s="5"/>
      <c r="C99" s="269"/>
      <c r="D99" s="141" t="s">
        <v>1007</v>
      </c>
      <c r="E99" s="141" t="s">
        <v>1007</v>
      </c>
      <c r="F99" s="141" t="s">
        <v>1007</v>
      </c>
      <c r="G99" s="278"/>
      <c r="H99" s="279"/>
      <c r="I99" s="279"/>
      <c r="J99" s="280"/>
      <c r="K99" s="141" t="s">
        <v>1007</v>
      </c>
      <c r="L99" s="65"/>
      <c r="M99" s="65"/>
      <c r="N99" s="65"/>
      <c r="O99" s="65"/>
      <c r="P99" s="65"/>
      <c r="Q99" s="7"/>
      <c r="R99" s="4"/>
      <c r="S99" s="1"/>
      <c r="T99" s="1"/>
      <c r="U99" s="1"/>
      <c r="V99" s="1"/>
      <c r="W99" s="1"/>
      <c r="X99" s="1"/>
      <c r="Y99" s="1"/>
      <c r="Z99" s="1"/>
      <c r="AA99" s="1"/>
      <c r="AB99" s="1"/>
      <c r="AC99" s="1"/>
      <c r="AD99" s="1"/>
      <c r="AE99" s="1"/>
      <c r="AF99" s="1"/>
      <c r="AG99" s="1"/>
      <c r="AH99" s="1"/>
    </row>
    <row r="100" spans="1:34" x14ac:dyDescent="0.35">
      <c r="A100" s="3"/>
      <c r="B100" s="5"/>
      <c r="C100" s="269"/>
      <c r="D100" s="141" t="s">
        <v>1007</v>
      </c>
      <c r="E100" s="141" t="s">
        <v>1007</v>
      </c>
      <c r="F100" s="141" t="s">
        <v>1007</v>
      </c>
      <c r="G100" s="278"/>
      <c r="H100" s="279"/>
      <c r="I100" s="279"/>
      <c r="J100" s="280"/>
      <c r="K100" s="141" t="s">
        <v>1007</v>
      </c>
      <c r="L100" s="65"/>
      <c r="M100" s="65"/>
      <c r="N100" s="65"/>
      <c r="O100" s="65"/>
      <c r="P100" s="65"/>
      <c r="Q100" s="7"/>
      <c r="R100" s="4"/>
      <c r="S100" s="1"/>
      <c r="T100" s="1"/>
      <c r="U100" s="1"/>
      <c r="V100" s="1"/>
      <c r="W100" s="1"/>
      <c r="X100" s="1"/>
      <c r="Y100" s="1"/>
      <c r="Z100" s="1"/>
      <c r="AA100" s="1"/>
      <c r="AB100" s="1"/>
      <c r="AC100" s="1"/>
      <c r="AD100" s="1"/>
      <c r="AE100" s="1"/>
      <c r="AF100" s="1"/>
      <c r="AG100" s="1"/>
      <c r="AH100" s="1"/>
    </row>
    <row r="101" spans="1:34" x14ac:dyDescent="0.35">
      <c r="A101" s="3"/>
      <c r="B101" s="5"/>
      <c r="C101" s="270"/>
      <c r="D101" s="141" t="s">
        <v>1007</v>
      </c>
      <c r="E101" s="141" t="s">
        <v>1007</v>
      </c>
      <c r="F101" s="141" t="s">
        <v>1007</v>
      </c>
      <c r="G101" s="278"/>
      <c r="H101" s="279"/>
      <c r="I101" s="279"/>
      <c r="J101" s="280"/>
      <c r="K101" s="141" t="s">
        <v>1007</v>
      </c>
      <c r="L101" s="65"/>
      <c r="M101" s="65"/>
      <c r="N101" s="65"/>
      <c r="O101" s="65"/>
      <c r="P101" s="65"/>
      <c r="Q101" s="7"/>
      <c r="R101" s="4"/>
      <c r="S101" s="1"/>
      <c r="T101" s="1"/>
      <c r="U101" s="1"/>
      <c r="V101" s="1"/>
      <c r="W101" s="1"/>
      <c r="X101" s="1"/>
      <c r="Y101" s="1"/>
      <c r="Z101" s="1"/>
      <c r="AA101" s="1"/>
      <c r="AB101" s="1"/>
      <c r="AC101" s="1"/>
      <c r="AD101" s="1"/>
      <c r="AE101" s="1"/>
      <c r="AF101" s="1"/>
      <c r="AG101" s="1"/>
      <c r="AH101" s="1"/>
    </row>
    <row r="102" spans="1:34" x14ac:dyDescent="0.35">
      <c r="A102" s="3"/>
      <c r="B102" s="5"/>
      <c r="C102" s="47"/>
      <c r="D102" s="47"/>
      <c r="F102" s="59" t="s">
        <v>1261</v>
      </c>
      <c r="G102" s="289">
        <f>SUM(G92:J101)</f>
        <v>0</v>
      </c>
      <c r="H102" s="289"/>
      <c r="I102" s="289"/>
      <c r="J102" s="289"/>
      <c r="K102" s="47"/>
      <c r="L102" s="47"/>
      <c r="M102" s="47"/>
      <c r="N102" s="47"/>
      <c r="O102" s="47"/>
      <c r="P102" s="47"/>
      <c r="Q102" s="7"/>
      <c r="R102" s="4"/>
      <c r="S102" s="1"/>
      <c r="T102" s="1"/>
      <c r="U102" s="1"/>
      <c r="V102" s="1"/>
      <c r="W102" s="1"/>
      <c r="X102" s="1"/>
      <c r="Y102" s="1"/>
      <c r="Z102" s="1"/>
      <c r="AA102" s="1"/>
      <c r="AB102" s="1"/>
      <c r="AC102" s="1"/>
      <c r="AD102" s="1"/>
      <c r="AE102" s="1"/>
      <c r="AF102" s="1"/>
      <c r="AG102" s="1"/>
      <c r="AH102" s="1"/>
    </row>
    <row r="103" spans="1:34" x14ac:dyDescent="0.35">
      <c r="A103" s="3"/>
      <c r="B103" s="5"/>
      <c r="C103" s="6"/>
      <c r="D103" s="6"/>
      <c r="E103" s="6"/>
      <c r="F103" s="6"/>
      <c r="G103" s="6"/>
      <c r="H103" s="6"/>
      <c r="I103" s="6"/>
      <c r="J103" s="6"/>
      <c r="K103" s="6"/>
      <c r="L103" s="6"/>
      <c r="M103" s="6"/>
      <c r="N103" s="6"/>
      <c r="O103" s="6"/>
      <c r="P103" s="6"/>
      <c r="Q103" s="7"/>
      <c r="R103" s="4"/>
      <c r="S103" s="1"/>
      <c r="T103" s="1"/>
      <c r="U103" s="1"/>
      <c r="V103" s="1"/>
      <c r="W103" s="1"/>
      <c r="X103" s="1"/>
      <c r="Y103" s="1"/>
      <c r="Z103" s="1"/>
      <c r="AA103" s="1"/>
      <c r="AB103" s="1"/>
      <c r="AC103" s="1"/>
      <c r="AD103" s="1"/>
      <c r="AE103" s="1"/>
      <c r="AF103" s="1"/>
      <c r="AG103" s="1"/>
      <c r="AH103" s="1"/>
    </row>
    <row r="104" spans="1:34" x14ac:dyDescent="0.35">
      <c r="A104" s="3"/>
      <c r="B104" s="5"/>
      <c r="C104" s="268" t="str">
        <f>IF(C22="Vælg",'Drop down'!P8,C22)</f>
        <v>Select</v>
      </c>
      <c r="D104" s="141" t="s">
        <v>1007</v>
      </c>
      <c r="E104" s="141" t="s">
        <v>1007</v>
      </c>
      <c r="F104" s="141" t="s">
        <v>1007</v>
      </c>
      <c r="G104" s="278"/>
      <c r="H104" s="279"/>
      <c r="I104" s="279"/>
      <c r="J104" s="280"/>
      <c r="K104" s="141" t="s">
        <v>1007</v>
      </c>
      <c r="L104" s="65"/>
      <c r="M104" s="65"/>
      <c r="N104" s="65"/>
      <c r="O104" s="65"/>
      <c r="P104" s="65"/>
      <c r="Q104" s="7"/>
      <c r="R104" s="4"/>
      <c r="S104" s="1"/>
      <c r="T104" s="1"/>
      <c r="U104" s="1"/>
      <c r="V104" s="1"/>
      <c r="W104" s="1"/>
      <c r="X104" s="1"/>
      <c r="Y104" s="1"/>
      <c r="Z104" s="1"/>
      <c r="AA104" s="1"/>
      <c r="AB104" s="1"/>
      <c r="AC104" s="1"/>
      <c r="AD104" s="1"/>
      <c r="AE104" s="1"/>
      <c r="AF104" s="1"/>
      <c r="AG104" s="1"/>
      <c r="AH104" s="1"/>
    </row>
    <row r="105" spans="1:34" x14ac:dyDescent="0.35">
      <c r="A105" s="3"/>
      <c r="B105" s="5"/>
      <c r="C105" s="269"/>
      <c r="D105" s="141" t="s">
        <v>1007</v>
      </c>
      <c r="E105" s="141" t="s">
        <v>1007</v>
      </c>
      <c r="F105" s="141" t="s">
        <v>1007</v>
      </c>
      <c r="G105" s="278"/>
      <c r="H105" s="279"/>
      <c r="I105" s="279"/>
      <c r="J105" s="280"/>
      <c r="K105" s="141" t="s">
        <v>1007</v>
      </c>
      <c r="L105" s="65"/>
      <c r="M105" s="65"/>
      <c r="N105" s="65"/>
      <c r="O105" s="65"/>
      <c r="P105" s="65"/>
      <c r="Q105" s="7"/>
      <c r="R105" s="4"/>
      <c r="S105" s="1"/>
      <c r="T105" s="1"/>
      <c r="U105" s="1"/>
      <c r="V105" s="1"/>
      <c r="W105" s="1"/>
      <c r="X105" s="1"/>
      <c r="Y105" s="1"/>
      <c r="Z105" s="1"/>
      <c r="AA105" s="1"/>
      <c r="AB105" s="1"/>
      <c r="AC105" s="1"/>
      <c r="AD105" s="1"/>
      <c r="AE105" s="1"/>
      <c r="AF105" s="1"/>
      <c r="AG105" s="1"/>
      <c r="AH105" s="1"/>
    </row>
    <row r="106" spans="1:34" x14ac:dyDescent="0.35">
      <c r="A106" s="3"/>
      <c r="B106" s="5"/>
      <c r="C106" s="269"/>
      <c r="D106" s="141" t="s">
        <v>1007</v>
      </c>
      <c r="E106" s="141" t="s">
        <v>1007</v>
      </c>
      <c r="F106" s="141" t="s">
        <v>1007</v>
      </c>
      <c r="G106" s="278"/>
      <c r="H106" s="279"/>
      <c r="I106" s="279"/>
      <c r="J106" s="280"/>
      <c r="K106" s="141" t="s">
        <v>1007</v>
      </c>
      <c r="L106" s="65"/>
      <c r="M106" s="65"/>
      <c r="N106" s="65"/>
      <c r="O106" s="65"/>
      <c r="P106" s="65"/>
      <c r="Q106" s="7"/>
      <c r="R106" s="4"/>
      <c r="S106" s="1"/>
      <c r="T106" s="1"/>
      <c r="U106" s="1"/>
      <c r="V106" s="1"/>
      <c r="W106" s="1"/>
      <c r="X106" s="1"/>
      <c r="Y106" s="1"/>
      <c r="Z106" s="1"/>
      <c r="AA106" s="1"/>
      <c r="AB106" s="1"/>
      <c r="AC106" s="1"/>
      <c r="AD106" s="1"/>
      <c r="AE106" s="1"/>
      <c r="AF106" s="1"/>
      <c r="AG106" s="1"/>
      <c r="AH106" s="1"/>
    </row>
    <row r="107" spans="1:34" x14ac:dyDescent="0.35">
      <c r="A107" s="3"/>
      <c r="B107" s="5"/>
      <c r="C107" s="269"/>
      <c r="D107" s="141" t="s">
        <v>1007</v>
      </c>
      <c r="E107" s="141" t="s">
        <v>1007</v>
      </c>
      <c r="F107" s="141" t="s">
        <v>1007</v>
      </c>
      <c r="G107" s="278"/>
      <c r="H107" s="279"/>
      <c r="I107" s="279"/>
      <c r="J107" s="280"/>
      <c r="K107" s="141" t="s">
        <v>1007</v>
      </c>
      <c r="L107" s="65"/>
      <c r="M107" s="65"/>
      <c r="N107" s="65"/>
      <c r="O107" s="65"/>
      <c r="P107" s="65"/>
      <c r="Q107" s="7"/>
      <c r="R107" s="4"/>
      <c r="S107" s="1"/>
      <c r="T107" s="1"/>
      <c r="U107" s="1"/>
      <c r="V107" s="1"/>
      <c r="W107" s="1"/>
      <c r="X107" s="1"/>
      <c r="Y107" s="1"/>
      <c r="Z107" s="1"/>
      <c r="AA107" s="1"/>
      <c r="AB107" s="1"/>
      <c r="AC107" s="1"/>
      <c r="AD107" s="1"/>
      <c r="AE107" s="1"/>
      <c r="AF107" s="1"/>
      <c r="AG107" s="1"/>
      <c r="AH107" s="1"/>
    </row>
    <row r="108" spans="1:34" x14ac:dyDescent="0.35">
      <c r="A108" s="3"/>
      <c r="B108" s="5"/>
      <c r="C108" s="269"/>
      <c r="D108" s="141" t="s">
        <v>1007</v>
      </c>
      <c r="E108" s="141" t="s">
        <v>1007</v>
      </c>
      <c r="F108" s="141" t="s">
        <v>1007</v>
      </c>
      <c r="G108" s="278"/>
      <c r="H108" s="279"/>
      <c r="I108" s="279"/>
      <c r="J108" s="280"/>
      <c r="K108" s="141" t="s">
        <v>1007</v>
      </c>
      <c r="L108" s="65"/>
      <c r="M108" s="65"/>
      <c r="N108" s="65"/>
      <c r="O108" s="65"/>
      <c r="P108" s="65"/>
      <c r="Q108" s="7"/>
      <c r="R108" s="4"/>
      <c r="S108" s="1"/>
      <c r="T108" s="1"/>
      <c r="U108" s="1"/>
      <c r="V108" s="1"/>
      <c r="W108" s="1"/>
      <c r="X108" s="1"/>
      <c r="Y108" s="1"/>
      <c r="Z108" s="1"/>
      <c r="AA108" s="1"/>
      <c r="AB108" s="1"/>
      <c r="AC108" s="1"/>
      <c r="AD108" s="1"/>
      <c r="AE108" s="1"/>
      <c r="AF108" s="1"/>
      <c r="AG108" s="1"/>
      <c r="AH108" s="1"/>
    </row>
    <row r="109" spans="1:34" x14ac:dyDescent="0.35">
      <c r="A109" s="3"/>
      <c r="B109" s="5"/>
      <c r="C109" s="269"/>
      <c r="D109" s="141" t="s">
        <v>1007</v>
      </c>
      <c r="E109" s="141" t="s">
        <v>1007</v>
      </c>
      <c r="F109" s="141" t="s">
        <v>1007</v>
      </c>
      <c r="G109" s="278"/>
      <c r="H109" s="279"/>
      <c r="I109" s="279"/>
      <c r="J109" s="280"/>
      <c r="K109" s="141" t="s">
        <v>1007</v>
      </c>
      <c r="L109" s="65"/>
      <c r="M109" s="65"/>
      <c r="N109" s="65"/>
      <c r="O109" s="65"/>
      <c r="P109" s="65"/>
      <c r="Q109" s="7"/>
      <c r="R109" s="4"/>
      <c r="S109" s="1"/>
      <c r="T109" s="1"/>
      <c r="U109" s="1"/>
      <c r="V109" s="1"/>
      <c r="W109" s="1"/>
      <c r="X109" s="1"/>
      <c r="Y109" s="1"/>
      <c r="Z109" s="1"/>
      <c r="AA109" s="1"/>
      <c r="AB109" s="1"/>
      <c r="AC109" s="1"/>
      <c r="AD109" s="1"/>
      <c r="AE109" s="1"/>
      <c r="AF109" s="1"/>
      <c r="AG109" s="1"/>
      <c r="AH109" s="1"/>
    </row>
    <row r="110" spans="1:34" x14ac:dyDescent="0.35">
      <c r="A110" s="3"/>
      <c r="B110" s="5"/>
      <c r="C110" s="269"/>
      <c r="D110" s="141" t="s">
        <v>1007</v>
      </c>
      <c r="E110" s="141" t="s">
        <v>1007</v>
      </c>
      <c r="F110" s="141" t="s">
        <v>1007</v>
      </c>
      <c r="G110" s="278"/>
      <c r="H110" s="279"/>
      <c r="I110" s="279"/>
      <c r="J110" s="280"/>
      <c r="K110" s="141" t="s">
        <v>1007</v>
      </c>
      <c r="L110" s="65"/>
      <c r="M110" s="65"/>
      <c r="N110" s="65"/>
      <c r="O110" s="65"/>
      <c r="P110" s="65"/>
      <c r="Q110" s="7"/>
      <c r="R110" s="4"/>
      <c r="S110" s="1"/>
      <c r="T110" s="1"/>
      <c r="U110" s="1"/>
      <c r="V110" s="1"/>
      <c r="W110" s="1"/>
      <c r="X110" s="1"/>
      <c r="Y110" s="1"/>
      <c r="Z110" s="1"/>
      <c r="AA110" s="1"/>
      <c r="AB110" s="1"/>
      <c r="AC110" s="1"/>
      <c r="AD110" s="1"/>
      <c r="AE110" s="1"/>
      <c r="AF110" s="1"/>
      <c r="AG110" s="1"/>
      <c r="AH110" s="1"/>
    </row>
    <row r="111" spans="1:34" x14ac:dyDescent="0.35">
      <c r="A111" s="3"/>
      <c r="B111" s="5"/>
      <c r="C111" s="269"/>
      <c r="D111" s="141" t="s">
        <v>1007</v>
      </c>
      <c r="E111" s="141" t="s">
        <v>1007</v>
      </c>
      <c r="F111" s="141" t="s">
        <v>1007</v>
      </c>
      <c r="G111" s="278"/>
      <c r="H111" s="279"/>
      <c r="I111" s="279"/>
      <c r="J111" s="280"/>
      <c r="K111" s="141" t="s">
        <v>1007</v>
      </c>
      <c r="L111" s="65"/>
      <c r="M111" s="65"/>
      <c r="N111" s="65"/>
      <c r="O111" s="65"/>
      <c r="P111" s="65"/>
      <c r="Q111" s="7"/>
      <c r="R111" s="4"/>
      <c r="S111" s="1"/>
      <c r="T111" s="1"/>
      <c r="U111" s="1"/>
      <c r="V111" s="1"/>
      <c r="W111" s="1"/>
      <c r="X111" s="1"/>
      <c r="Y111" s="1"/>
      <c r="Z111" s="1"/>
      <c r="AA111" s="1"/>
      <c r="AB111" s="1"/>
      <c r="AC111" s="1"/>
      <c r="AD111" s="1"/>
      <c r="AE111" s="1"/>
      <c r="AF111" s="1"/>
      <c r="AG111" s="1"/>
      <c r="AH111" s="1"/>
    </row>
    <row r="112" spans="1:34" x14ac:dyDescent="0.35">
      <c r="A112" s="3"/>
      <c r="B112" s="5"/>
      <c r="C112" s="269"/>
      <c r="D112" s="141" t="s">
        <v>1007</v>
      </c>
      <c r="E112" s="141" t="s">
        <v>1007</v>
      </c>
      <c r="F112" s="141" t="s">
        <v>1007</v>
      </c>
      <c r="G112" s="278"/>
      <c r="H112" s="279"/>
      <c r="I112" s="279"/>
      <c r="J112" s="280"/>
      <c r="K112" s="141" t="s">
        <v>1007</v>
      </c>
      <c r="L112" s="65"/>
      <c r="M112" s="65"/>
      <c r="N112" s="65"/>
      <c r="O112" s="65"/>
      <c r="P112" s="65"/>
      <c r="Q112" s="7"/>
      <c r="R112" s="4"/>
      <c r="S112" s="1"/>
      <c r="T112" s="1"/>
      <c r="U112" s="1"/>
      <c r="V112" s="1"/>
      <c r="W112" s="1"/>
      <c r="X112" s="1"/>
      <c r="Y112" s="1"/>
      <c r="Z112" s="1"/>
      <c r="AA112" s="1"/>
      <c r="AB112" s="1"/>
      <c r="AC112" s="1"/>
      <c r="AD112" s="1"/>
      <c r="AE112" s="1"/>
      <c r="AF112" s="1"/>
      <c r="AG112" s="1"/>
      <c r="AH112" s="1"/>
    </row>
    <row r="113" spans="1:34" x14ac:dyDescent="0.35">
      <c r="A113" s="3"/>
      <c r="B113" s="5"/>
      <c r="C113" s="270"/>
      <c r="D113" s="141" t="s">
        <v>1007</v>
      </c>
      <c r="E113" s="141" t="s">
        <v>1007</v>
      </c>
      <c r="F113" s="141" t="s">
        <v>1007</v>
      </c>
      <c r="G113" s="278"/>
      <c r="H113" s="279"/>
      <c r="I113" s="279"/>
      <c r="J113" s="280"/>
      <c r="K113" s="141" t="s">
        <v>1007</v>
      </c>
      <c r="L113" s="65"/>
      <c r="M113" s="65"/>
      <c r="N113" s="65"/>
      <c r="O113" s="65"/>
      <c r="P113" s="65"/>
      <c r="Q113" s="7"/>
      <c r="R113" s="4"/>
      <c r="S113" s="1"/>
      <c r="T113" s="1"/>
      <c r="U113" s="1"/>
      <c r="V113" s="1"/>
      <c r="W113" s="1"/>
      <c r="X113" s="1"/>
      <c r="Y113" s="1"/>
      <c r="Z113" s="1"/>
      <c r="AA113" s="1"/>
      <c r="AB113" s="1"/>
      <c r="AC113" s="1"/>
      <c r="AD113" s="1"/>
      <c r="AE113" s="1"/>
      <c r="AF113" s="1"/>
      <c r="AG113" s="1"/>
      <c r="AH113" s="1"/>
    </row>
    <row r="114" spans="1:34" x14ac:dyDescent="0.35">
      <c r="A114" s="3"/>
      <c r="B114" s="5"/>
      <c r="C114" s="47"/>
      <c r="D114" s="47"/>
      <c r="F114" s="59" t="s">
        <v>1261</v>
      </c>
      <c r="G114" s="289">
        <f>SUM(G104:J113)</f>
        <v>0</v>
      </c>
      <c r="H114" s="289"/>
      <c r="I114" s="289"/>
      <c r="J114" s="289"/>
      <c r="K114" s="47"/>
      <c r="L114" s="47"/>
      <c r="M114" s="47"/>
      <c r="N114" s="47"/>
      <c r="O114" s="47"/>
      <c r="P114" s="47"/>
      <c r="Q114" s="7"/>
      <c r="R114" s="4"/>
      <c r="S114" s="1"/>
      <c r="T114" s="1"/>
      <c r="U114" s="1"/>
      <c r="V114" s="1"/>
      <c r="W114" s="1"/>
      <c r="X114" s="1"/>
      <c r="Y114" s="1"/>
      <c r="Z114" s="1"/>
      <c r="AA114" s="1"/>
      <c r="AB114" s="1"/>
      <c r="AC114" s="1"/>
      <c r="AD114" s="1"/>
      <c r="AE114" s="1"/>
      <c r="AF114" s="1"/>
      <c r="AG114" s="1"/>
      <c r="AH114" s="1"/>
    </row>
    <row r="115" spans="1:34" x14ac:dyDescent="0.35">
      <c r="A115" s="3"/>
      <c r="B115" s="5"/>
      <c r="C115" s="47"/>
      <c r="D115" s="47"/>
      <c r="E115" s="47"/>
      <c r="F115" s="47"/>
      <c r="G115" s="47"/>
      <c r="H115" s="47"/>
      <c r="I115" s="47"/>
      <c r="J115" s="47"/>
      <c r="K115" s="47"/>
      <c r="L115" s="47"/>
      <c r="M115" s="47"/>
      <c r="N115" s="47"/>
      <c r="O115" s="47"/>
      <c r="P115" s="47"/>
      <c r="Q115" s="7"/>
      <c r="R115" s="4"/>
      <c r="S115" s="1"/>
      <c r="T115" s="1"/>
      <c r="U115" s="1"/>
      <c r="V115" s="1"/>
      <c r="W115" s="1"/>
      <c r="X115" s="1"/>
      <c r="Y115" s="1"/>
      <c r="Z115" s="1"/>
      <c r="AA115" s="1"/>
      <c r="AB115" s="1"/>
      <c r="AC115" s="1"/>
      <c r="AD115" s="1"/>
      <c r="AE115" s="1"/>
      <c r="AF115" s="1"/>
      <c r="AG115" s="1"/>
      <c r="AH115" s="1"/>
    </row>
    <row r="116" spans="1:34" x14ac:dyDescent="0.35">
      <c r="A116" s="3"/>
      <c r="B116" s="5"/>
      <c r="C116" s="268" t="str">
        <f>IF(C23="Vælg",'Drop down'!P8,C23)</f>
        <v>Select</v>
      </c>
      <c r="D116" s="141" t="s">
        <v>1007</v>
      </c>
      <c r="E116" s="141" t="s">
        <v>1007</v>
      </c>
      <c r="F116" s="141" t="s">
        <v>1007</v>
      </c>
      <c r="G116" s="278"/>
      <c r="H116" s="279"/>
      <c r="I116" s="279"/>
      <c r="J116" s="280"/>
      <c r="K116" s="141" t="s">
        <v>1007</v>
      </c>
      <c r="L116" s="65"/>
      <c r="M116" s="65"/>
      <c r="N116" s="65"/>
      <c r="O116" s="65"/>
      <c r="P116" s="65"/>
      <c r="Q116" s="7"/>
      <c r="R116" s="4"/>
      <c r="S116" s="1"/>
      <c r="T116" s="1"/>
      <c r="U116" s="1"/>
      <c r="V116" s="1"/>
      <c r="W116" s="1"/>
      <c r="X116" s="1"/>
      <c r="Y116" s="1"/>
      <c r="Z116" s="1"/>
      <c r="AA116" s="1"/>
      <c r="AB116" s="1"/>
      <c r="AC116" s="1"/>
      <c r="AD116" s="1"/>
      <c r="AE116" s="1"/>
      <c r="AF116" s="1"/>
      <c r="AG116" s="1"/>
      <c r="AH116" s="1"/>
    </row>
    <row r="117" spans="1:34" x14ac:dyDescent="0.35">
      <c r="A117" s="3"/>
      <c r="B117" s="5"/>
      <c r="C117" s="269"/>
      <c r="D117" s="141" t="s">
        <v>1007</v>
      </c>
      <c r="E117" s="141" t="s">
        <v>1007</v>
      </c>
      <c r="F117" s="141" t="s">
        <v>1007</v>
      </c>
      <c r="G117" s="278"/>
      <c r="H117" s="279"/>
      <c r="I117" s="279"/>
      <c r="J117" s="280"/>
      <c r="K117" s="141" t="s">
        <v>1007</v>
      </c>
      <c r="L117" s="65"/>
      <c r="M117" s="65"/>
      <c r="N117" s="65"/>
      <c r="O117" s="65"/>
      <c r="P117" s="65"/>
      <c r="Q117" s="7"/>
      <c r="R117" s="4"/>
      <c r="S117" s="1"/>
      <c r="T117" s="1"/>
      <c r="U117" s="1"/>
      <c r="V117" s="1"/>
      <c r="W117" s="1"/>
      <c r="X117" s="1"/>
      <c r="Y117" s="1"/>
      <c r="Z117" s="1"/>
      <c r="AA117" s="1"/>
      <c r="AB117" s="1"/>
      <c r="AC117" s="1"/>
      <c r="AD117" s="1"/>
      <c r="AE117" s="1"/>
      <c r="AF117" s="1"/>
      <c r="AG117" s="1"/>
      <c r="AH117" s="1"/>
    </row>
    <row r="118" spans="1:34" x14ac:dyDescent="0.35">
      <c r="A118" s="3"/>
      <c r="B118" s="5"/>
      <c r="C118" s="269"/>
      <c r="D118" s="141" t="s">
        <v>1007</v>
      </c>
      <c r="E118" s="141" t="s">
        <v>1007</v>
      </c>
      <c r="F118" s="141" t="s">
        <v>1007</v>
      </c>
      <c r="G118" s="278"/>
      <c r="H118" s="279"/>
      <c r="I118" s="279"/>
      <c r="J118" s="280"/>
      <c r="K118" s="141" t="s">
        <v>1007</v>
      </c>
      <c r="L118" s="65"/>
      <c r="M118" s="65"/>
      <c r="N118" s="65"/>
      <c r="O118" s="65"/>
      <c r="P118" s="65"/>
      <c r="Q118" s="7"/>
      <c r="R118" s="4"/>
      <c r="S118" s="1"/>
      <c r="T118" s="1"/>
      <c r="U118" s="1"/>
      <c r="V118" s="1"/>
      <c r="W118" s="1"/>
      <c r="X118" s="1"/>
      <c r="Y118" s="1"/>
      <c r="Z118" s="1"/>
      <c r="AA118" s="1"/>
      <c r="AB118" s="1"/>
      <c r="AC118" s="1"/>
      <c r="AD118" s="1"/>
      <c r="AE118" s="1"/>
      <c r="AF118" s="1"/>
      <c r="AG118" s="1"/>
      <c r="AH118" s="1"/>
    </row>
    <row r="119" spans="1:34" x14ac:dyDescent="0.35">
      <c r="A119" s="3"/>
      <c r="B119" s="5"/>
      <c r="C119" s="269"/>
      <c r="D119" s="141" t="s">
        <v>1007</v>
      </c>
      <c r="E119" s="141" t="s">
        <v>1007</v>
      </c>
      <c r="F119" s="141" t="s">
        <v>1007</v>
      </c>
      <c r="G119" s="278"/>
      <c r="H119" s="279"/>
      <c r="I119" s="279"/>
      <c r="J119" s="280"/>
      <c r="K119" s="141" t="s">
        <v>1007</v>
      </c>
      <c r="L119" s="65"/>
      <c r="M119" s="65"/>
      <c r="N119" s="65"/>
      <c r="O119" s="65"/>
      <c r="P119" s="65"/>
      <c r="Q119" s="7"/>
      <c r="R119" s="4"/>
      <c r="S119" s="1"/>
      <c r="T119" s="1"/>
      <c r="U119" s="1"/>
      <c r="V119" s="1"/>
      <c r="W119" s="1"/>
      <c r="X119" s="1"/>
      <c r="Y119" s="1"/>
      <c r="Z119" s="1"/>
      <c r="AA119" s="1"/>
      <c r="AB119" s="1"/>
      <c r="AC119" s="1"/>
      <c r="AD119" s="1"/>
      <c r="AE119" s="1"/>
      <c r="AF119" s="1"/>
      <c r="AG119" s="1"/>
      <c r="AH119" s="1"/>
    </row>
    <row r="120" spans="1:34" x14ac:dyDescent="0.35">
      <c r="A120" s="3"/>
      <c r="B120" s="5"/>
      <c r="C120" s="269"/>
      <c r="D120" s="141" t="s">
        <v>1007</v>
      </c>
      <c r="E120" s="141" t="s">
        <v>1007</v>
      </c>
      <c r="F120" s="141" t="s">
        <v>1007</v>
      </c>
      <c r="G120" s="278"/>
      <c r="H120" s="279"/>
      <c r="I120" s="279"/>
      <c r="J120" s="280"/>
      <c r="K120" s="141" t="s">
        <v>1007</v>
      </c>
      <c r="L120" s="65"/>
      <c r="M120" s="65"/>
      <c r="N120" s="65"/>
      <c r="O120" s="65"/>
      <c r="P120" s="65"/>
      <c r="Q120" s="7"/>
      <c r="R120" s="4"/>
      <c r="S120" s="1"/>
      <c r="T120" s="1"/>
      <c r="U120" s="1"/>
      <c r="V120" s="1"/>
      <c r="W120" s="1"/>
      <c r="X120" s="1"/>
      <c r="Y120" s="1"/>
      <c r="Z120" s="1"/>
      <c r="AA120" s="1"/>
      <c r="AB120" s="1"/>
      <c r="AC120" s="1"/>
      <c r="AD120" s="1"/>
      <c r="AE120" s="1"/>
      <c r="AF120" s="1"/>
      <c r="AG120" s="1"/>
      <c r="AH120" s="1"/>
    </row>
    <row r="121" spans="1:34" x14ac:dyDescent="0.35">
      <c r="A121" s="3"/>
      <c r="B121" s="5"/>
      <c r="C121" s="269"/>
      <c r="D121" s="141" t="s">
        <v>1007</v>
      </c>
      <c r="E121" s="141" t="s">
        <v>1007</v>
      </c>
      <c r="F121" s="141" t="s">
        <v>1007</v>
      </c>
      <c r="G121" s="278"/>
      <c r="H121" s="279"/>
      <c r="I121" s="279"/>
      <c r="J121" s="280"/>
      <c r="K121" s="141" t="s">
        <v>1007</v>
      </c>
      <c r="L121" s="65"/>
      <c r="M121" s="65"/>
      <c r="N121" s="65"/>
      <c r="O121" s="65"/>
      <c r="P121" s="65"/>
      <c r="Q121" s="7"/>
      <c r="R121" s="4"/>
      <c r="S121" s="1"/>
      <c r="T121" s="1"/>
      <c r="U121" s="1"/>
      <c r="V121" s="1"/>
      <c r="W121" s="1"/>
      <c r="X121" s="1"/>
      <c r="Y121" s="1"/>
      <c r="Z121" s="1"/>
      <c r="AA121" s="1"/>
      <c r="AB121" s="1"/>
      <c r="AC121" s="1"/>
      <c r="AD121" s="1"/>
      <c r="AE121" s="1"/>
      <c r="AF121" s="1"/>
      <c r="AG121" s="1"/>
      <c r="AH121" s="1"/>
    </row>
    <row r="122" spans="1:34" x14ac:dyDescent="0.35">
      <c r="A122" s="3"/>
      <c r="B122" s="5"/>
      <c r="C122" s="269"/>
      <c r="D122" s="141" t="s">
        <v>1007</v>
      </c>
      <c r="E122" s="141" t="s">
        <v>1007</v>
      </c>
      <c r="F122" s="141" t="s">
        <v>1007</v>
      </c>
      <c r="G122" s="278"/>
      <c r="H122" s="279"/>
      <c r="I122" s="279"/>
      <c r="J122" s="280"/>
      <c r="K122" s="141" t="s">
        <v>1007</v>
      </c>
      <c r="L122" s="65"/>
      <c r="M122" s="65"/>
      <c r="N122" s="65"/>
      <c r="O122" s="65"/>
      <c r="P122" s="65"/>
      <c r="Q122" s="7"/>
      <c r="R122" s="4"/>
      <c r="S122" s="1"/>
      <c r="T122" s="1"/>
      <c r="U122" s="1"/>
      <c r="V122" s="1"/>
      <c r="W122" s="1"/>
      <c r="X122" s="1"/>
      <c r="Y122" s="1"/>
      <c r="Z122" s="1"/>
      <c r="AA122" s="1"/>
      <c r="AB122" s="1"/>
      <c r="AC122" s="1"/>
      <c r="AD122" s="1"/>
      <c r="AE122" s="1"/>
      <c r="AF122" s="1"/>
      <c r="AG122" s="1"/>
      <c r="AH122" s="1"/>
    </row>
    <row r="123" spans="1:34" x14ac:dyDescent="0.35">
      <c r="A123" s="3"/>
      <c r="B123" s="5"/>
      <c r="C123" s="269"/>
      <c r="D123" s="141" t="s">
        <v>1007</v>
      </c>
      <c r="E123" s="141" t="s">
        <v>1007</v>
      </c>
      <c r="F123" s="141" t="s">
        <v>1007</v>
      </c>
      <c r="G123" s="278"/>
      <c r="H123" s="279"/>
      <c r="I123" s="279"/>
      <c r="J123" s="280"/>
      <c r="K123" s="141" t="s">
        <v>1007</v>
      </c>
      <c r="L123" s="65"/>
      <c r="M123" s="65"/>
      <c r="N123" s="65"/>
      <c r="O123" s="65"/>
      <c r="P123" s="65"/>
      <c r="Q123" s="7"/>
      <c r="R123" s="4"/>
      <c r="S123" s="1"/>
      <c r="T123" s="1"/>
      <c r="U123" s="1"/>
      <c r="V123" s="1"/>
      <c r="W123" s="1"/>
      <c r="X123" s="1"/>
      <c r="Y123" s="1"/>
      <c r="Z123" s="1"/>
      <c r="AA123" s="1"/>
      <c r="AB123" s="1"/>
      <c r="AC123" s="1"/>
      <c r="AD123" s="1"/>
      <c r="AE123" s="1"/>
      <c r="AF123" s="1"/>
      <c r="AG123" s="1"/>
      <c r="AH123" s="1"/>
    </row>
    <row r="124" spans="1:34" x14ac:dyDescent="0.35">
      <c r="A124" s="3"/>
      <c r="B124" s="5"/>
      <c r="C124" s="269"/>
      <c r="D124" s="141" t="s">
        <v>1007</v>
      </c>
      <c r="E124" s="141" t="s">
        <v>1007</v>
      </c>
      <c r="F124" s="141" t="s">
        <v>1007</v>
      </c>
      <c r="G124" s="278"/>
      <c r="H124" s="279"/>
      <c r="I124" s="279"/>
      <c r="J124" s="280"/>
      <c r="K124" s="141" t="s">
        <v>1007</v>
      </c>
      <c r="L124" s="65"/>
      <c r="M124" s="65"/>
      <c r="N124" s="65"/>
      <c r="O124" s="65"/>
      <c r="P124" s="65"/>
      <c r="Q124" s="7"/>
      <c r="R124" s="4"/>
      <c r="S124" s="1"/>
      <c r="T124" s="1"/>
      <c r="U124" s="1"/>
      <c r="V124" s="1"/>
      <c r="W124" s="1"/>
      <c r="X124" s="1"/>
      <c r="Y124" s="1"/>
      <c r="Z124" s="1"/>
      <c r="AA124" s="1"/>
      <c r="AB124" s="1"/>
      <c r="AC124" s="1"/>
      <c r="AD124" s="1"/>
      <c r="AE124" s="1"/>
      <c r="AF124" s="1"/>
      <c r="AG124" s="1"/>
      <c r="AH124" s="1"/>
    </row>
    <row r="125" spans="1:34" x14ac:dyDescent="0.35">
      <c r="A125" s="3"/>
      <c r="B125" s="5"/>
      <c r="C125" s="270"/>
      <c r="D125" s="141" t="s">
        <v>1007</v>
      </c>
      <c r="E125" s="141" t="s">
        <v>1007</v>
      </c>
      <c r="F125" s="141" t="s">
        <v>1007</v>
      </c>
      <c r="G125" s="278"/>
      <c r="H125" s="279"/>
      <c r="I125" s="279"/>
      <c r="J125" s="280"/>
      <c r="K125" s="141" t="s">
        <v>1007</v>
      </c>
      <c r="L125" s="65"/>
      <c r="M125" s="65"/>
      <c r="N125" s="65"/>
      <c r="O125" s="65"/>
      <c r="P125" s="65"/>
      <c r="Q125" s="7"/>
      <c r="R125" s="4"/>
      <c r="S125" s="1"/>
      <c r="T125" s="1"/>
      <c r="U125" s="1"/>
      <c r="V125" s="1"/>
      <c r="W125" s="1"/>
      <c r="X125" s="1"/>
      <c r="Y125" s="1"/>
      <c r="Z125" s="1"/>
      <c r="AA125" s="1"/>
      <c r="AB125" s="1"/>
      <c r="AC125" s="1"/>
      <c r="AD125" s="1"/>
      <c r="AE125" s="1"/>
      <c r="AF125" s="1"/>
      <c r="AG125" s="1"/>
      <c r="AH125" s="1"/>
    </row>
    <row r="126" spans="1:34" x14ac:dyDescent="0.35">
      <c r="A126" s="3"/>
      <c r="B126" s="5"/>
      <c r="C126" s="47"/>
      <c r="D126" s="47"/>
      <c r="F126" s="59" t="s">
        <v>1261</v>
      </c>
      <c r="G126" s="289">
        <f>SUM(G116:J125)</f>
        <v>0</v>
      </c>
      <c r="H126" s="289"/>
      <c r="I126" s="289"/>
      <c r="J126" s="289"/>
      <c r="K126" s="47"/>
      <c r="L126" s="47"/>
      <c r="M126" s="47"/>
      <c r="N126" s="47"/>
      <c r="O126" s="47"/>
      <c r="P126" s="47"/>
      <c r="Q126" s="7"/>
      <c r="R126" s="4"/>
      <c r="S126" s="1"/>
      <c r="T126" s="1"/>
      <c r="U126" s="1"/>
      <c r="V126" s="1"/>
      <c r="W126" s="1"/>
      <c r="X126" s="1"/>
      <c r="Y126" s="1"/>
      <c r="Z126" s="1"/>
      <c r="AA126" s="1"/>
      <c r="AB126" s="1"/>
      <c r="AC126" s="1"/>
      <c r="AD126" s="1"/>
      <c r="AE126" s="1"/>
      <c r="AF126" s="1"/>
      <c r="AG126" s="1"/>
      <c r="AH126" s="1"/>
    </row>
    <row r="127" spans="1:34" x14ac:dyDescent="0.35">
      <c r="A127" s="3"/>
      <c r="B127" s="5"/>
      <c r="C127" s="47"/>
      <c r="D127" s="47"/>
      <c r="E127" s="47"/>
      <c r="F127" s="47"/>
      <c r="G127" s="47"/>
      <c r="H127" s="47"/>
      <c r="I127" s="47"/>
      <c r="J127" s="47"/>
      <c r="K127" s="47"/>
      <c r="L127" s="47"/>
      <c r="M127" s="47"/>
      <c r="N127" s="47"/>
      <c r="O127" s="47"/>
      <c r="P127" s="47"/>
      <c r="Q127" s="7"/>
      <c r="R127" s="4"/>
      <c r="S127" s="1"/>
      <c r="T127" s="1"/>
      <c r="U127" s="1"/>
      <c r="V127" s="1"/>
      <c r="W127" s="1"/>
      <c r="X127" s="1"/>
      <c r="Y127" s="1"/>
      <c r="Z127" s="1"/>
      <c r="AA127" s="1"/>
      <c r="AB127" s="1"/>
      <c r="AC127" s="1"/>
      <c r="AD127" s="1"/>
      <c r="AE127" s="1"/>
      <c r="AF127" s="1"/>
      <c r="AG127" s="1"/>
      <c r="AH127" s="1"/>
    </row>
    <row r="128" spans="1:34" x14ac:dyDescent="0.35">
      <c r="A128" s="3"/>
      <c r="B128" s="5"/>
      <c r="C128" s="268" t="str">
        <f>IF(C24="Vælg",'Drop down'!P8,C24)</f>
        <v>Select</v>
      </c>
      <c r="D128" s="141" t="s">
        <v>1007</v>
      </c>
      <c r="E128" s="141" t="s">
        <v>1007</v>
      </c>
      <c r="F128" s="141" t="s">
        <v>1007</v>
      </c>
      <c r="G128" s="278"/>
      <c r="H128" s="279"/>
      <c r="I128" s="279"/>
      <c r="J128" s="280"/>
      <c r="K128" s="141" t="s">
        <v>1007</v>
      </c>
      <c r="L128" s="65"/>
      <c r="M128" s="65"/>
      <c r="N128" s="65"/>
      <c r="O128" s="65"/>
      <c r="P128" s="65"/>
      <c r="Q128" s="7"/>
      <c r="R128" s="4"/>
      <c r="S128" s="1"/>
      <c r="T128" s="1"/>
      <c r="U128" s="1"/>
      <c r="V128" s="1"/>
      <c r="W128" s="1"/>
      <c r="X128" s="1"/>
      <c r="Y128" s="1"/>
      <c r="Z128" s="1"/>
      <c r="AA128" s="1"/>
      <c r="AB128" s="1"/>
      <c r="AC128" s="1"/>
      <c r="AD128" s="1"/>
      <c r="AE128" s="1"/>
      <c r="AF128" s="1"/>
      <c r="AG128" s="1"/>
      <c r="AH128" s="1"/>
    </row>
    <row r="129" spans="1:34" x14ac:dyDescent="0.35">
      <c r="A129" s="3"/>
      <c r="B129" s="5"/>
      <c r="C129" s="269"/>
      <c r="D129" s="141" t="s">
        <v>1007</v>
      </c>
      <c r="E129" s="141" t="s">
        <v>1007</v>
      </c>
      <c r="F129" s="141" t="s">
        <v>1007</v>
      </c>
      <c r="G129" s="278"/>
      <c r="H129" s="279"/>
      <c r="I129" s="279"/>
      <c r="J129" s="280"/>
      <c r="K129" s="141" t="s">
        <v>1007</v>
      </c>
      <c r="L129" s="65"/>
      <c r="M129" s="65"/>
      <c r="N129" s="65"/>
      <c r="O129" s="65"/>
      <c r="P129" s="65"/>
      <c r="Q129" s="7"/>
      <c r="R129" s="4"/>
      <c r="S129" s="1"/>
      <c r="T129" s="1"/>
      <c r="U129" s="1"/>
      <c r="V129" s="1"/>
      <c r="W129" s="1"/>
      <c r="X129" s="1"/>
      <c r="Y129" s="1"/>
      <c r="Z129" s="1"/>
      <c r="AA129" s="1"/>
      <c r="AB129" s="1"/>
      <c r="AC129" s="1"/>
      <c r="AD129" s="1"/>
      <c r="AE129" s="1"/>
      <c r="AF129" s="1"/>
      <c r="AG129" s="1"/>
      <c r="AH129" s="1"/>
    </row>
    <row r="130" spans="1:34" x14ac:dyDescent="0.35">
      <c r="A130" s="3"/>
      <c r="B130" s="5"/>
      <c r="C130" s="269"/>
      <c r="D130" s="141" t="s">
        <v>1007</v>
      </c>
      <c r="E130" s="141" t="s">
        <v>1007</v>
      </c>
      <c r="F130" s="141" t="s">
        <v>1007</v>
      </c>
      <c r="G130" s="278"/>
      <c r="H130" s="279"/>
      <c r="I130" s="279"/>
      <c r="J130" s="280"/>
      <c r="K130" s="141" t="s">
        <v>1007</v>
      </c>
      <c r="L130" s="65"/>
      <c r="M130" s="65"/>
      <c r="N130" s="65"/>
      <c r="O130" s="65"/>
      <c r="P130" s="65"/>
      <c r="Q130" s="7"/>
      <c r="R130" s="4"/>
      <c r="S130" s="1"/>
      <c r="T130" s="1"/>
      <c r="U130" s="1"/>
      <c r="V130" s="1"/>
      <c r="W130" s="1"/>
      <c r="X130" s="1"/>
      <c r="Y130" s="1"/>
      <c r="Z130" s="1"/>
      <c r="AA130" s="1"/>
      <c r="AB130" s="1"/>
      <c r="AC130" s="1"/>
      <c r="AD130" s="1"/>
      <c r="AE130" s="1"/>
      <c r="AF130" s="1"/>
      <c r="AG130" s="1"/>
      <c r="AH130" s="1"/>
    </row>
    <row r="131" spans="1:34" x14ac:dyDescent="0.35">
      <c r="A131" s="3"/>
      <c r="B131" s="5"/>
      <c r="C131" s="269"/>
      <c r="D131" s="141" t="s">
        <v>1007</v>
      </c>
      <c r="E131" s="141" t="s">
        <v>1007</v>
      </c>
      <c r="F131" s="141" t="s">
        <v>1007</v>
      </c>
      <c r="G131" s="278"/>
      <c r="H131" s="279"/>
      <c r="I131" s="279"/>
      <c r="J131" s="280"/>
      <c r="K131" s="141" t="s">
        <v>1007</v>
      </c>
      <c r="L131" s="65"/>
      <c r="M131" s="65"/>
      <c r="N131" s="65"/>
      <c r="O131" s="65"/>
      <c r="P131" s="65"/>
      <c r="Q131" s="7"/>
      <c r="R131" s="4"/>
      <c r="S131" s="1"/>
      <c r="T131" s="1"/>
      <c r="U131" s="1"/>
      <c r="V131" s="1"/>
      <c r="W131" s="1"/>
      <c r="X131" s="1"/>
      <c r="Y131" s="1"/>
      <c r="Z131" s="1"/>
      <c r="AA131" s="1"/>
      <c r="AB131" s="1"/>
      <c r="AC131" s="1"/>
      <c r="AD131" s="1"/>
      <c r="AE131" s="1"/>
      <c r="AF131" s="1"/>
      <c r="AG131" s="1"/>
      <c r="AH131" s="1"/>
    </row>
    <row r="132" spans="1:34" x14ac:dyDescent="0.35">
      <c r="A132" s="3"/>
      <c r="B132" s="5"/>
      <c r="C132" s="269"/>
      <c r="D132" s="141" t="s">
        <v>1007</v>
      </c>
      <c r="E132" s="141" t="s">
        <v>1007</v>
      </c>
      <c r="F132" s="141" t="s">
        <v>1007</v>
      </c>
      <c r="G132" s="278"/>
      <c r="H132" s="279"/>
      <c r="I132" s="279"/>
      <c r="J132" s="280"/>
      <c r="K132" s="141" t="s">
        <v>1007</v>
      </c>
      <c r="L132" s="65"/>
      <c r="M132" s="65"/>
      <c r="N132" s="65"/>
      <c r="O132" s="65"/>
      <c r="P132" s="65"/>
      <c r="Q132" s="7"/>
      <c r="R132" s="4"/>
      <c r="S132" s="1"/>
      <c r="T132" s="1"/>
      <c r="U132" s="1"/>
      <c r="V132" s="1"/>
      <c r="W132" s="1"/>
      <c r="X132" s="1"/>
      <c r="Y132" s="1"/>
      <c r="Z132" s="1"/>
      <c r="AA132" s="1"/>
      <c r="AB132" s="1"/>
      <c r="AC132" s="1"/>
      <c r="AD132" s="1"/>
      <c r="AE132" s="1"/>
      <c r="AF132" s="1"/>
      <c r="AG132" s="1"/>
      <c r="AH132" s="1"/>
    </row>
    <row r="133" spans="1:34" x14ac:dyDescent="0.35">
      <c r="A133" s="3"/>
      <c r="B133" s="5"/>
      <c r="C133" s="269"/>
      <c r="D133" s="141" t="s">
        <v>1007</v>
      </c>
      <c r="E133" s="141" t="s">
        <v>1007</v>
      </c>
      <c r="F133" s="141" t="s">
        <v>1007</v>
      </c>
      <c r="G133" s="278"/>
      <c r="H133" s="279"/>
      <c r="I133" s="279"/>
      <c r="J133" s="280"/>
      <c r="K133" s="141" t="s">
        <v>1007</v>
      </c>
      <c r="L133" s="65"/>
      <c r="M133" s="65"/>
      <c r="N133" s="65"/>
      <c r="O133" s="65"/>
      <c r="P133" s="65"/>
      <c r="Q133" s="7"/>
      <c r="R133" s="4"/>
      <c r="S133" s="1"/>
      <c r="T133" s="1"/>
      <c r="U133" s="1"/>
      <c r="V133" s="1"/>
      <c r="W133" s="1"/>
      <c r="X133" s="1"/>
      <c r="Y133" s="1"/>
      <c r="Z133" s="1"/>
      <c r="AA133" s="1"/>
      <c r="AB133" s="1"/>
      <c r="AC133" s="1"/>
      <c r="AD133" s="1"/>
      <c r="AE133" s="1"/>
      <c r="AF133" s="1"/>
      <c r="AG133" s="1"/>
      <c r="AH133" s="1"/>
    </row>
    <row r="134" spans="1:34" x14ac:dyDescent="0.35">
      <c r="A134" s="3"/>
      <c r="B134" s="5"/>
      <c r="C134" s="269"/>
      <c r="D134" s="141" t="s">
        <v>1007</v>
      </c>
      <c r="E134" s="141" t="s">
        <v>1007</v>
      </c>
      <c r="F134" s="141" t="s">
        <v>1007</v>
      </c>
      <c r="G134" s="278"/>
      <c r="H134" s="279"/>
      <c r="I134" s="279"/>
      <c r="J134" s="280"/>
      <c r="K134" s="141" t="s">
        <v>1007</v>
      </c>
      <c r="L134" s="65"/>
      <c r="M134" s="65"/>
      <c r="N134" s="65"/>
      <c r="O134" s="65"/>
      <c r="P134" s="65"/>
      <c r="Q134" s="7"/>
      <c r="R134" s="4"/>
      <c r="S134" s="1"/>
      <c r="T134" s="1"/>
      <c r="U134" s="1"/>
      <c r="V134" s="1"/>
      <c r="W134" s="1"/>
      <c r="X134" s="1"/>
      <c r="Y134" s="1"/>
      <c r="Z134" s="1"/>
      <c r="AA134" s="1"/>
      <c r="AB134" s="1"/>
      <c r="AC134" s="1"/>
      <c r="AD134" s="1"/>
      <c r="AE134" s="1"/>
      <c r="AF134" s="1"/>
      <c r="AG134" s="1"/>
      <c r="AH134" s="1"/>
    </row>
    <row r="135" spans="1:34" x14ac:dyDescent="0.35">
      <c r="A135" s="3"/>
      <c r="B135" s="5"/>
      <c r="C135" s="269"/>
      <c r="D135" s="141" t="s">
        <v>1007</v>
      </c>
      <c r="E135" s="141" t="s">
        <v>1007</v>
      </c>
      <c r="F135" s="141" t="s">
        <v>1007</v>
      </c>
      <c r="G135" s="278"/>
      <c r="H135" s="279"/>
      <c r="I135" s="279"/>
      <c r="J135" s="280"/>
      <c r="K135" s="141" t="s">
        <v>1007</v>
      </c>
      <c r="L135" s="65"/>
      <c r="M135" s="65"/>
      <c r="N135" s="65"/>
      <c r="O135" s="65"/>
      <c r="P135" s="65"/>
      <c r="Q135" s="7"/>
      <c r="R135" s="4"/>
      <c r="S135" s="1"/>
      <c r="T135" s="1"/>
      <c r="U135" s="1"/>
      <c r="V135" s="1"/>
      <c r="W135" s="1"/>
      <c r="X135" s="1"/>
      <c r="Y135" s="1"/>
      <c r="Z135" s="1"/>
      <c r="AA135" s="1"/>
      <c r="AB135" s="1"/>
      <c r="AC135" s="1"/>
      <c r="AD135" s="1"/>
      <c r="AE135" s="1"/>
      <c r="AF135" s="1"/>
      <c r="AG135" s="1"/>
      <c r="AH135" s="1"/>
    </row>
    <row r="136" spans="1:34" x14ac:dyDescent="0.35">
      <c r="A136" s="3"/>
      <c r="B136" s="5"/>
      <c r="C136" s="269"/>
      <c r="D136" s="141" t="s">
        <v>1007</v>
      </c>
      <c r="E136" s="141" t="s">
        <v>1007</v>
      </c>
      <c r="F136" s="141" t="s">
        <v>1007</v>
      </c>
      <c r="G136" s="278"/>
      <c r="H136" s="279"/>
      <c r="I136" s="279"/>
      <c r="J136" s="280"/>
      <c r="K136" s="141" t="s">
        <v>1007</v>
      </c>
      <c r="L136" s="65"/>
      <c r="M136" s="65"/>
      <c r="N136" s="65"/>
      <c r="O136" s="65"/>
      <c r="P136" s="65"/>
      <c r="Q136" s="7"/>
      <c r="R136" s="4"/>
      <c r="S136" s="1"/>
      <c r="T136" s="1"/>
      <c r="U136" s="1"/>
      <c r="V136" s="1"/>
      <c r="W136" s="1"/>
      <c r="X136" s="1"/>
      <c r="Y136" s="1"/>
      <c r="Z136" s="1"/>
      <c r="AA136" s="1"/>
      <c r="AB136" s="1"/>
      <c r="AC136" s="1"/>
      <c r="AD136" s="1"/>
      <c r="AE136" s="1"/>
      <c r="AF136" s="1"/>
      <c r="AG136" s="1"/>
      <c r="AH136" s="1"/>
    </row>
    <row r="137" spans="1:34" x14ac:dyDescent="0.35">
      <c r="A137" s="3"/>
      <c r="B137" s="5"/>
      <c r="C137" s="270"/>
      <c r="D137" s="141" t="s">
        <v>1007</v>
      </c>
      <c r="E137" s="141" t="s">
        <v>1007</v>
      </c>
      <c r="F137" s="141" t="s">
        <v>1007</v>
      </c>
      <c r="G137" s="278"/>
      <c r="H137" s="279"/>
      <c r="I137" s="279"/>
      <c r="J137" s="280"/>
      <c r="K137" s="141" t="s">
        <v>1007</v>
      </c>
      <c r="L137" s="65"/>
      <c r="M137" s="65"/>
      <c r="N137" s="65"/>
      <c r="O137" s="65"/>
      <c r="P137" s="65"/>
      <c r="Q137" s="7"/>
      <c r="R137" s="4"/>
      <c r="S137" s="1"/>
      <c r="T137" s="1"/>
      <c r="U137" s="1"/>
      <c r="V137" s="1"/>
      <c r="W137" s="1"/>
      <c r="X137" s="1"/>
      <c r="Y137" s="1"/>
      <c r="Z137" s="1"/>
      <c r="AA137" s="1"/>
      <c r="AB137" s="1"/>
      <c r="AC137" s="1"/>
      <c r="AD137" s="1"/>
      <c r="AE137" s="1"/>
      <c r="AF137" s="1"/>
      <c r="AG137" s="1"/>
      <c r="AH137" s="1"/>
    </row>
    <row r="138" spans="1:34" x14ac:dyDescent="0.35">
      <c r="A138" s="3"/>
      <c r="B138" s="5"/>
      <c r="C138" s="47"/>
      <c r="D138" s="47"/>
      <c r="F138" s="59" t="s">
        <v>1261</v>
      </c>
      <c r="G138" s="289">
        <f>SUM(G128:J137)</f>
        <v>0</v>
      </c>
      <c r="H138" s="289"/>
      <c r="I138" s="289"/>
      <c r="J138" s="289"/>
      <c r="K138" s="47"/>
      <c r="L138" s="47"/>
      <c r="M138" s="47"/>
      <c r="N138" s="47"/>
      <c r="O138" s="47"/>
      <c r="P138" s="47"/>
      <c r="Q138" s="7"/>
      <c r="R138" s="4"/>
      <c r="S138" s="1"/>
      <c r="T138" s="1"/>
      <c r="U138" s="1"/>
      <c r="V138" s="1"/>
      <c r="W138" s="1"/>
      <c r="X138" s="1"/>
      <c r="Y138" s="1"/>
      <c r="Z138" s="1"/>
      <c r="AA138" s="1"/>
      <c r="AB138" s="1"/>
      <c r="AC138" s="1"/>
      <c r="AD138" s="1"/>
      <c r="AE138" s="1"/>
      <c r="AF138" s="1"/>
      <c r="AG138" s="1"/>
      <c r="AH138" s="1"/>
    </row>
    <row r="139" spans="1:34" x14ac:dyDescent="0.35">
      <c r="A139" s="3"/>
      <c r="B139" s="5"/>
      <c r="C139" s="47"/>
      <c r="D139" s="47"/>
      <c r="E139" s="47"/>
      <c r="F139" s="47"/>
      <c r="G139" s="47"/>
      <c r="H139" s="47"/>
      <c r="I139" s="47"/>
      <c r="J139" s="47"/>
      <c r="K139" s="47"/>
      <c r="L139" s="47"/>
      <c r="M139" s="47"/>
      <c r="N139" s="47"/>
      <c r="O139" s="47"/>
      <c r="P139" s="47"/>
      <c r="Q139" s="7"/>
      <c r="R139" s="4"/>
      <c r="S139" s="1"/>
      <c r="T139" s="1"/>
      <c r="U139" s="1"/>
      <c r="V139" s="1"/>
      <c r="W139" s="1"/>
      <c r="X139" s="1"/>
      <c r="Y139" s="1"/>
      <c r="Z139" s="1"/>
      <c r="AA139" s="1"/>
      <c r="AB139" s="1"/>
      <c r="AC139" s="1"/>
      <c r="AD139" s="1"/>
      <c r="AE139" s="1"/>
      <c r="AF139" s="1"/>
      <c r="AG139" s="1"/>
      <c r="AH139" s="1"/>
    </row>
    <row r="140" spans="1:34" x14ac:dyDescent="0.35">
      <c r="A140" s="3"/>
      <c r="B140" s="5"/>
      <c r="C140" s="268" t="str">
        <f>IF(C25="Vælg",'Drop down'!P8,C25)</f>
        <v>Select</v>
      </c>
      <c r="D140" s="141" t="s">
        <v>1007</v>
      </c>
      <c r="E140" s="141" t="s">
        <v>1007</v>
      </c>
      <c r="F140" s="141" t="s">
        <v>1007</v>
      </c>
      <c r="G140" s="278"/>
      <c r="H140" s="279"/>
      <c r="I140" s="279"/>
      <c r="J140" s="280"/>
      <c r="K140" s="141" t="s">
        <v>1007</v>
      </c>
      <c r="L140" s="65"/>
      <c r="M140" s="65"/>
      <c r="N140" s="65"/>
      <c r="O140" s="65"/>
      <c r="P140" s="65"/>
      <c r="Q140" s="7"/>
      <c r="R140" s="4"/>
      <c r="S140" s="1"/>
      <c r="T140" s="1"/>
      <c r="U140" s="1"/>
      <c r="V140" s="1"/>
      <c r="W140" s="1"/>
      <c r="X140" s="1"/>
      <c r="Y140" s="1"/>
      <c r="Z140" s="1"/>
      <c r="AA140" s="1"/>
      <c r="AB140" s="1"/>
      <c r="AC140" s="1"/>
      <c r="AD140" s="1"/>
      <c r="AE140" s="1"/>
      <c r="AF140" s="1"/>
      <c r="AG140" s="1"/>
      <c r="AH140" s="1"/>
    </row>
    <row r="141" spans="1:34" x14ac:dyDescent="0.35">
      <c r="A141" s="3"/>
      <c r="B141" s="5"/>
      <c r="C141" s="269"/>
      <c r="D141" s="141" t="s">
        <v>1007</v>
      </c>
      <c r="E141" s="141" t="s">
        <v>1007</v>
      </c>
      <c r="F141" s="141" t="s">
        <v>1007</v>
      </c>
      <c r="G141" s="278"/>
      <c r="H141" s="279"/>
      <c r="I141" s="279"/>
      <c r="J141" s="280"/>
      <c r="K141" s="141" t="s">
        <v>1007</v>
      </c>
      <c r="L141" s="65"/>
      <c r="M141" s="65"/>
      <c r="N141" s="65"/>
      <c r="O141" s="65"/>
      <c r="P141" s="65"/>
      <c r="Q141" s="7"/>
      <c r="R141" s="4"/>
      <c r="S141" s="1"/>
      <c r="T141" s="1"/>
      <c r="U141" s="1"/>
      <c r="V141" s="1"/>
      <c r="W141" s="1"/>
      <c r="X141" s="1"/>
      <c r="Y141" s="1"/>
      <c r="Z141" s="1"/>
      <c r="AA141" s="1"/>
      <c r="AB141" s="1"/>
      <c r="AC141" s="1"/>
      <c r="AD141" s="1"/>
      <c r="AE141" s="1"/>
      <c r="AF141" s="1"/>
      <c r="AG141" s="1"/>
      <c r="AH141" s="1"/>
    </row>
    <row r="142" spans="1:34" x14ac:dyDescent="0.35">
      <c r="A142" s="3"/>
      <c r="B142" s="5"/>
      <c r="C142" s="269"/>
      <c r="D142" s="141" t="s">
        <v>1007</v>
      </c>
      <c r="E142" s="141" t="s">
        <v>1007</v>
      </c>
      <c r="F142" s="141" t="s">
        <v>1007</v>
      </c>
      <c r="G142" s="278"/>
      <c r="H142" s="279"/>
      <c r="I142" s="279"/>
      <c r="J142" s="280"/>
      <c r="K142" s="141" t="s">
        <v>1007</v>
      </c>
      <c r="L142" s="65"/>
      <c r="M142" s="65"/>
      <c r="N142" s="65"/>
      <c r="O142" s="65"/>
      <c r="P142" s="65"/>
      <c r="Q142" s="7"/>
      <c r="R142" s="4"/>
      <c r="S142" s="1"/>
      <c r="T142" s="1"/>
      <c r="U142" s="1"/>
      <c r="V142" s="1"/>
      <c r="W142" s="1"/>
      <c r="X142" s="1"/>
      <c r="Y142" s="1"/>
      <c r="Z142" s="1"/>
      <c r="AA142" s="1"/>
      <c r="AB142" s="1"/>
      <c r="AC142" s="1"/>
      <c r="AD142" s="1"/>
      <c r="AE142" s="1"/>
      <c r="AF142" s="1"/>
      <c r="AG142" s="1"/>
      <c r="AH142" s="1"/>
    </row>
    <row r="143" spans="1:34" x14ac:dyDescent="0.35">
      <c r="A143" s="3"/>
      <c r="B143" s="5"/>
      <c r="C143" s="269"/>
      <c r="D143" s="141" t="s">
        <v>1007</v>
      </c>
      <c r="E143" s="141" t="s">
        <v>1007</v>
      </c>
      <c r="F143" s="141" t="s">
        <v>1007</v>
      </c>
      <c r="G143" s="278"/>
      <c r="H143" s="279"/>
      <c r="I143" s="279"/>
      <c r="J143" s="280"/>
      <c r="K143" s="141" t="s">
        <v>1007</v>
      </c>
      <c r="L143" s="65"/>
      <c r="M143" s="65"/>
      <c r="N143" s="65"/>
      <c r="O143" s="65"/>
      <c r="P143" s="65"/>
      <c r="Q143" s="7"/>
      <c r="R143" s="4"/>
      <c r="S143" s="1"/>
      <c r="T143" s="1"/>
      <c r="U143" s="1"/>
      <c r="V143" s="1"/>
      <c r="W143" s="1"/>
      <c r="X143" s="1"/>
      <c r="Y143" s="1"/>
      <c r="Z143" s="1"/>
      <c r="AA143" s="1"/>
      <c r="AB143" s="1"/>
      <c r="AC143" s="1"/>
      <c r="AD143" s="1"/>
      <c r="AE143" s="1"/>
      <c r="AF143" s="1"/>
      <c r="AG143" s="1"/>
      <c r="AH143" s="1"/>
    </row>
    <row r="144" spans="1:34" x14ac:dyDescent="0.35">
      <c r="A144" s="3"/>
      <c r="B144" s="5"/>
      <c r="C144" s="269"/>
      <c r="D144" s="141" t="s">
        <v>1007</v>
      </c>
      <c r="E144" s="141" t="s">
        <v>1007</v>
      </c>
      <c r="F144" s="141" t="s">
        <v>1007</v>
      </c>
      <c r="G144" s="278"/>
      <c r="H144" s="279"/>
      <c r="I144" s="279"/>
      <c r="J144" s="280"/>
      <c r="K144" s="141" t="s">
        <v>1007</v>
      </c>
      <c r="L144" s="65"/>
      <c r="M144" s="65"/>
      <c r="N144" s="65"/>
      <c r="O144" s="65"/>
      <c r="P144" s="65"/>
      <c r="Q144" s="7"/>
      <c r="R144" s="4"/>
      <c r="S144" s="1"/>
      <c r="T144" s="1"/>
      <c r="U144" s="1"/>
      <c r="V144" s="1"/>
      <c r="W144" s="1"/>
      <c r="X144" s="1"/>
      <c r="Y144" s="1"/>
      <c r="Z144" s="1"/>
      <c r="AA144" s="1"/>
      <c r="AB144" s="1"/>
      <c r="AC144" s="1"/>
      <c r="AD144" s="1"/>
      <c r="AE144" s="1"/>
      <c r="AF144" s="1"/>
      <c r="AG144" s="1"/>
      <c r="AH144" s="1"/>
    </row>
    <row r="145" spans="1:34" x14ac:dyDescent="0.35">
      <c r="A145" s="3"/>
      <c r="B145" s="5"/>
      <c r="C145" s="269"/>
      <c r="D145" s="141" t="s">
        <v>1007</v>
      </c>
      <c r="E145" s="141" t="s">
        <v>1007</v>
      </c>
      <c r="F145" s="141" t="s">
        <v>1007</v>
      </c>
      <c r="G145" s="278"/>
      <c r="H145" s="279"/>
      <c r="I145" s="279"/>
      <c r="J145" s="280"/>
      <c r="K145" s="141" t="s">
        <v>1007</v>
      </c>
      <c r="L145" s="65"/>
      <c r="M145" s="65"/>
      <c r="N145" s="65"/>
      <c r="O145" s="65"/>
      <c r="P145" s="65"/>
      <c r="Q145" s="7"/>
      <c r="R145" s="4"/>
      <c r="S145" s="1"/>
      <c r="T145" s="1"/>
      <c r="U145" s="1"/>
      <c r="V145" s="1"/>
      <c r="W145" s="1"/>
      <c r="X145" s="1"/>
      <c r="Y145" s="1"/>
      <c r="Z145" s="1"/>
      <c r="AA145" s="1"/>
      <c r="AB145" s="1"/>
      <c r="AC145" s="1"/>
      <c r="AD145" s="1"/>
      <c r="AE145" s="1"/>
      <c r="AF145" s="1"/>
      <c r="AG145" s="1"/>
      <c r="AH145" s="1"/>
    </row>
    <row r="146" spans="1:34" x14ac:dyDescent="0.35">
      <c r="A146" s="3"/>
      <c r="B146" s="5"/>
      <c r="C146" s="269"/>
      <c r="D146" s="141" t="s">
        <v>1007</v>
      </c>
      <c r="E146" s="141" t="s">
        <v>1007</v>
      </c>
      <c r="F146" s="141" t="s">
        <v>1007</v>
      </c>
      <c r="G146" s="278"/>
      <c r="H146" s="279"/>
      <c r="I146" s="279"/>
      <c r="J146" s="280"/>
      <c r="K146" s="141" t="s">
        <v>1007</v>
      </c>
      <c r="L146" s="65"/>
      <c r="M146" s="65"/>
      <c r="N146" s="65"/>
      <c r="O146" s="65"/>
      <c r="P146" s="65"/>
      <c r="Q146" s="7"/>
      <c r="R146" s="4"/>
      <c r="S146" s="1"/>
      <c r="T146" s="1"/>
      <c r="U146" s="1"/>
      <c r="V146" s="1"/>
      <c r="W146" s="1"/>
      <c r="X146" s="1"/>
      <c r="Y146" s="1"/>
      <c r="Z146" s="1"/>
      <c r="AA146" s="1"/>
      <c r="AB146" s="1"/>
      <c r="AC146" s="1"/>
      <c r="AD146" s="1"/>
      <c r="AE146" s="1"/>
      <c r="AF146" s="1"/>
      <c r="AG146" s="1"/>
      <c r="AH146" s="1"/>
    </row>
    <row r="147" spans="1:34" x14ac:dyDescent="0.35">
      <c r="A147" s="3"/>
      <c r="B147" s="5"/>
      <c r="C147" s="269"/>
      <c r="D147" s="141" t="s">
        <v>1007</v>
      </c>
      <c r="E147" s="141" t="s">
        <v>1007</v>
      </c>
      <c r="F147" s="141" t="s">
        <v>1007</v>
      </c>
      <c r="G147" s="278"/>
      <c r="H147" s="279"/>
      <c r="I147" s="279"/>
      <c r="J147" s="280"/>
      <c r="K147" s="141" t="s">
        <v>1007</v>
      </c>
      <c r="L147" s="65"/>
      <c r="M147" s="65"/>
      <c r="N147" s="65"/>
      <c r="O147" s="65"/>
      <c r="P147" s="65"/>
      <c r="Q147" s="7"/>
      <c r="R147" s="4"/>
      <c r="S147" s="1"/>
      <c r="T147" s="1"/>
      <c r="U147" s="1"/>
      <c r="V147" s="1"/>
      <c r="W147" s="1"/>
      <c r="X147" s="1"/>
      <c r="Y147" s="1"/>
      <c r="Z147" s="1"/>
      <c r="AA147" s="1"/>
      <c r="AB147" s="1"/>
      <c r="AC147" s="1"/>
      <c r="AD147" s="1"/>
      <c r="AE147" s="1"/>
      <c r="AF147" s="1"/>
      <c r="AG147" s="1"/>
      <c r="AH147" s="1"/>
    </row>
    <row r="148" spans="1:34" x14ac:dyDescent="0.35">
      <c r="A148" s="3"/>
      <c r="B148" s="5"/>
      <c r="C148" s="269"/>
      <c r="D148" s="141" t="s">
        <v>1007</v>
      </c>
      <c r="E148" s="141" t="s">
        <v>1007</v>
      </c>
      <c r="F148" s="141" t="s">
        <v>1007</v>
      </c>
      <c r="G148" s="278"/>
      <c r="H148" s="279"/>
      <c r="I148" s="279"/>
      <c r="J148" s="280"/>
      <c r="K148" s="141" t="s">
        <v>1007</v>
      </c>
      <c r="L148" s="65"/>
      <c r="M148" s="65"/>
      <c r="N148" s="65"/>
      <c r="O148" s="65"/>
      <c r="P148" s="65"/>
      <c r="Q148" s="7"/>
      <c r="R148" s="4"/>
      <c r="S148" s="1"/>
      <c r="T148" s="1"/>
      <c r="U148" s="1"/>
      <c r="V148" s="1"/>
      <c r="W148" s="1"/>
      <c r="X148" s="1"/>
      <c r="Y148" s="1"/>
      <c r="Z148" s="1"/>
      <c r="AA148" s="1"/>
      <c r="AB148" s="1"/>
      <c r="AC148" s="1"/>
      <c r="AD148" s="1"/>
      <c r="AE148" s="1"/>
      <c r="AF148" s="1"/>
      <c r="AG148" s="1"/>
      <c r="AH148" s="1"/>
    </row>
    <row r="149" spans="1:34" x14ac:dyDescent="0.35">
      <c r="A149" s="3"/>
      <c r="B149" s="5"/>
      <c r="C149" s="270"/>
      <c r="D149" s="141" t="s">
        <v>1007</v>
      </c>
      <c r="E149" s="141" t="s">
        <v>1007</v>
      </c>
      <c r="F149" s="141" t="s">
        <v>1007</v>
      </c>
      <c r="G149" s="278"/>
      <c r="H149" s="279"/>
      <c r="I149" s="279"/>
      <c r="J149" s="280"/>
      <c r="K149" s="141" t="s">
        <v>1007</v>
      </c>
      <c r="L149" s="65"/>
      <c r="M149" s="65"/>
      <c r="N149" s="65"/>
      <c r="O149" s="65"/>
      <c r="P149" s="65"/>
      <c r="Q149" s="7"/>
      <c r="R149" s="4"/>
      <c r="S149" s="1"/>
      <c r="T149" s="1"/>
      <c r="U149" s="1"/>
      <c r="V149" s="1"/>
      <c r="W149" s="1"/>
      <c r="X149" s="1"/>
      <c r="Y149" s="1"/>
      <c r="Z149" s="1"/>
      <c r="AA149" s="1"/>
      <c r="AB149" s="1"/>
      <c r="AC149" s="1"/>
      <c r="AD149" s="1"/>
      <c r="AE149" s="1"/>
      <c r="AF149" s="1"/>
      <c r="AG149" s="1"/>
      <c r="AH149" s="1"/>
    </row>
    <row r="150" spans="1:34" x14ac:dyDescent="0.35">
      <c r="A150" s="3"/>
      <c r="B150" s="5"/>
      <c r="C150" s="47"/>
      <c r="D150" s="47"/>
      <c r="F150" s="59" t="s">
        <v>1261</v>
      </c>
      <c r="G150" s="289">
        <f>SUM(G140:J149)</f>
        <v>0</v>
      </c>
      <c r="H150" s="289"/>
      <c r="I150" s="289"/>
      <c r="J150" s="289"/>
      <c r="K150" s="47"/>
      <c r="L150" s="47"/>
      <c r="M150" s="47"/>
      <c r="N150" s="47"/>
      <c r="O150" s="47"/>
      <c r="P150" s="47"/>
      <c r="Q150" s="7"/>
      <c r="R150" s="4"/>
      <c r="S150" s="1"/>
      <c r="T150" s="1"/>
      <c r="U150" s="1"/>
      <c r="V150" s="1"/>
      <c r="W150" s="1"/>
      <c r="X150" s="1"/>
      <c r="Y150" s="1"/>
      <c r="Z150" s="1"/>
      <c r="AA150" s="1"/>
      <c r="AB150" s="1"/>
      <c r="AC150" s="1"/>
      <c r="AD150" s="1"/>
      <c r="AE150" s="1"/>
      <c r="AF150" s="1"/>
      <c r="AG150" s="1"/>
      <c r="AH150" s="1"/>
    </row>
    <row r="151" spans="1:34" x14ac:dyDescent="0.35">
      <c r="A151" s="3"/>
      <c r="B151" s="5"/>
      <c r="C151" s="47"/>
      <c r="D151" s="47"/>
      <c r="E151" s="47"/>
      <c r="F151" s="47"/>
      <c r="G151" s="47"/>
      <c r="H151" s="47"/>
      <c r="I151" s="47"/>
      <c r="J151" s="47"/>
      <c r="K151" s="47"/>
      <c r="L151" s="47"/>
      <c r="M151" s="47"/>
      <c r="N151" s="47"/>
      <c r="O151" s="47"/>
      <c r="P151" s="47"/>
      <c r="Q151" s="7"/>
      <c r="R151" s="4"/>
      <c r="S151" s="1"/>
      <c r="T151" s="1"/>
      <c r="U151" s="1"/>
      <c r="V151" s="1"/>
      <c r="W151" s="1"/>
      <c r="X151" s="1"/>
      <c r="Y151" s="1"/>
      <c r="Z151" s="1"/>
      <c r="AA151" s="1"/>
      <c r="AB151" s="1"/>
      <c r="AC151" s="1"/>
      <c r="AD151" s="1"/>
      <c r="AE151" s="1"/>
      <c r="AF151" s="1"/>
      <c r="AG151" s="1"/>
      <c r="AH151" s="1"/>
    </row>
    <row r="152" spans="1:34" x14ac:dyDescent="0.35">
      <c r="A152" s="3"/>
      <c r="B152" s="5"/>
      <c r="C152" s="268" t="str">
        <f>IF(C26="Vælg",'Drop down'!P8,C26)</f>
        <v>Select</v>
      </c>
      <c r="D152" s="141" t="s">
        <v>1007</v>
      </c>
      <c r="E152" s="141" t="s">
        <v>1007</v>
      </c>
      <c r="F152" s="141" t="s">
        <v>1007</v>
      </c>
      <c r="G152" s="278"/>
      <c r="H152" s="279"/>
      <c r="I152" s="279"/>
      <c r="J152" s="280"/>
      <c r="K152" s="141" t="s">
        <v>1007</v>
      </c>
      <c r="L152" s="65"/>
      <c r="M152" s="65"/>
      <c r="N152" s="65"/>
      <c r="O152" s="65"/>
      <c r="P152" s="65"/>
      <c r="Q152" s="7"/>
      <c r="R152" s="4"/>
      <c r="S152" s="1"/>
      <c r="T152" s="1"/>
      <c r="U152" s="1"/>
      <c r="V152" s="1"/>
      <c r="W152" s="1"/>
      <c r="X152" s="1"/>
      <c r="Y152" s="1"/>
      <c r="Z152" s="1"/>
      <c r="AA152" s="1"/>
      <c r="AB152" s="1"/>
      <c r="AC152" s="1"/>
      <c r="AD152" s="1"/>
      <c r="AE152" s="1"/>
      <c r="AF152" s="1"/>
      <c r="AG152" s="1"/>
      <c r="AH152" s="1"/>
    </row>
    <row r="153" spans="1:34" x14ac:dyDescent="0.35">
      <c r="A153" s="3"/>
      <c r="B153" s="5"/>
      <c r="C153" s="269"/>
      <c r="D153" s="141" t="s">
        <v>1007</v>
      </c>
      <c r="E153" s="141" t="s">
        <v>1007</v>
      </c>
      <c r="F153" s="141" t="s">
        <v>1007</v>
      </c>
      <c r="G153" s="278"/>
      <c r="H153" s="279"/>
      <c r="I153" s="279"/>
      <c r="J153" s="280"/>
      <c r="K153" s="141" t="s">
        <v>1007</v>
      </c>
      <c r="L153" s="65"/>
      <c r="M153" s="65"/>
      <c r="N153" s="65"/>
      <c r="O153" s="65"/>
      <c r="P153" s="65"/>
      <c r="Q153" s="7"/>
      <c r="R153" s="4"/>
      <c r="S153" s="1"/>
      <c r="T153" s="1"/>
      <c r="U153" s="1"/>
      <c r="V153" s="1"/>
      <c r="W153" s="1"/>
      <c r="X153" s="1"/>
      <c r="Y153" s="1"/>
      <c r="Z153" s="1"/>
      <c r="AA153" s="1"/>
      <c r="AB153" s="1"/>
      <c r="AC153" s="1"/>
      <c r="AD153" s="1"/>
      <c r="AE153" s="1"/>
      <c r="AF153" s="1"/>
      <c r="AG153" s="1"/>
      <c r="AH153" s="1"/>
    </row>
    <row r="154" spans="1:34" x14ac:dyDescent="0.35">
      <c r="A154" s="3"/>
      <c r="B154" s="5"/>
      <c r="C154" s="269"/>
      <c r="D154" s="141" t="s">
        <v>1007</v>
      </c>
      <c r="E154" s="141" t="s">
        <v>1007</v>
      </c>
      <c r="F154" s="141" t="s">
        <v>1007</v>
      </c>
      <c r="G154" s="278"/>
      <c r="H154" s="279"/>
      <c r="I154" s="279"/>
      <c r="J154" s="280"/>
      <c r="K154" s="141" t="s">
        <v>1007</v>
      </c>
      <c r="L154" s="65"/>
      <c r="M154" s="65"/>
      <c r="N154" s="65"/>
      <c r="O154" s="65"/>
      <c r="P154" s="65"/>
      <c r="Q154" s="7"/>
      <c r="R154" s="4"/>
      <c r="S154" s="1"/>
      <c r="T154" s="1"/>
      <c r="U154" s="1"/>
      <c r="V154" s="1"/>
      <c r="W154" s="1"/>
      <c r="X154" s="1"/>
      <c r="Y154" s="1"/>
      <c r="Z154" s="1"/>
      <c r="AA154" s="1"/>
      <c r="AB154" s="1"/>
      <c r="AC154" s="1"/>
      <c r="AD154" s="1"/>
      <c r="AE154" s="1"/>
      <c r="AF154" s="1"/>
      <c r="AG154" s="1"/>
      <c r="AH154" s="1"/>
    </row>
    <row r="155" spans="1:34" x14ac:dyDescent="0.35">
      <c r="A155" s="3"/>
      <c r="B155" s="5"/>
      <c r="C155" s="269"/>
      <c r="D155" s="141" t="s">
        <v>1007</v>
      </c>
      <c r="E155" s="141" t="s">
        <v>1007</v>
      </c>
      <c r="F155" s="141" t="s">
        <v>1007</v>
      </c>
      <c r="G155" s="278"/>
      <c r="H155" s="279"/>
      <c r="I155" s="279"/>
      <c r="J155" s="280"/>
      <c r="K155" s="141" t="s">
        <v>1007</v>
      </c>
      <c r="L155" s="65"/>
      <c r="M155" s="65"/>
      <c r="N155" s="65"/>
      <c r="O155" s="65"/>
      <c r="P155" s="65"/>
      <c r="Q155" s="7"/>
      <c r="R155" s="4"/>
      <c r="S155" s="1"/>
      <c r="T155" s="1"/>
      <c r="U155" s="1"/>
      <c r="V155" s="1"/>
      <c r="W155" s="1"/>
      <c r="X155" s="1"/>
      <c r="Y155" s="1"/>
      <c r="Z155" s="1"/>
      <c r="AA155" s="1"/>
      <c r="AB155" s="1"/>
      <c r="AC155" s="1"/>
      <c r="AD155" s="1"/>
      <c r="AE155" s="1"/>
      <c r="AF155" s="1"/>
      <c r="AG155" s="1"/>
      <c r="AH155" s="1"/>
    </row>
    <row r="156" spans="1:34" x14ac:dyDescent="0.35">
      <c r="A156" s="3"/>
      <c r="B156" s="5"/>
      <c r="C156" s="269"/>
      <c r="D156" s="141" t="s">
        <v>1007</v>
      </c>
      <c r="E156" s="141" t="s">
        <v>1007</v>
      </c>
      <c r="F156" s="141" t="s">
        <v>1007</v>
      </c>
      <c r="G156" s="278"/>
      <c r="H156" s="279"/>
      <c r="I156" s="279"/>
      <c r="J156" s="280"/>
      <c r="K156" s="141" t="s">
        <v>1007</v>
      </c>
      <c r="L156" s="65"/>
      <c r="M156" s="65"/>
      <c r="N156" s="65"/>
      <c r="O156" s="65"/>
      <c r="P156" s="65"/>
      <c r="Q156" s="7"/>
      <c r="R156" s="4"/>
      <c r="S156" s="1"/>
      <c r="T156" s="1"/>
      <c r="U156" s="1"/>
      <c r="V156" s="1"/>
      <c r="W156" s="1"/>
      <c r="X156" s="1"/>
      <c r="Y156" s="1"/>
      <c r="Z156" s="1"/>
      <c r="AA156" s="1"/>
      <c r="AB156" s="1"/>
      <c r="AC156" s="1"/>
      <c r="AD156" s="1"/>
      <c r="AE156" s="1"/>
      <c r="AF156" s="1"/>
      <c r="AG156" s="1"/>
      <c r="AH156" s="1"/>
    </row>
    <row r="157" spans="1:34" x14ac:dyDescent="0.35">
      <c r="A157" s="3"/>
      <c r="B157" s="5"/>
      <c r="C157" s="269"/>
      <c r="D157" s="141" t="s">
        <v>1007</v>
      </c>
      <c r="E157" s="141" t="s">
        <v>1007</v>
      </c>
      <c r="F157" s="141" t="s">
        <v>1007</v>
      </c>
      <c r="G157" s="278"/>
      <c r="H157" s="279"/>
      <c r="I157" s="279"/>
      <c r="J157" s="280"/>
      <c r="K157" s="141" t="s">
        <v>1007</v>
      </c>
      <c r="L157" s="65"/>
      <c r="M157" s="65"/>
      <c r="N157" s="65"/>
      <c r="O157" s="65"/>
      <c r="P157" s="65"/>
      <c r="Q157" s="7"/>
      <c r="R157" s="4"/>
      <c r="S157" s="1"/>
      <c r="T157" s="1"/>
      <c r="U157" s="1"/>
      <c r="V157" s="1"/>
      <c r="W157" s="1"/>
      <c r="X157" s="1"/>
      <c r="Y157" s="1"/>
      <c r="Z157" s="1"/>
      <c r="AA157" s="1"/>
      <c r="AB157" s="1"/>
      <c r="AC157" s="1"/>
      <c r="AD157" s="1"/>
      <c r="AE157" s="1"/>
      <c r="AF157" s="1"/>
      <c r="AG157" s="1"/>
      <c r="AH157" s="1"/>
    </row>
    <row r="158" spans="1:34" x14ac:dyDescent="0.35">
      <c r="A158" s="3"/>
      <c r="B158" s="5"/>
      <c r="C158" s="269"/>
      <c r="D158" s="141" t="s">
        <v>1007</v>
      </c>
      <c r="E158" s="141" t="s">
        <v>1007</v>
      </c>
      <c r="F158" s="141" t="s">
        <v>1007</v>
      </c>
      <c r="G158" s="278"/>
      <c r="H158" s="279"/>
      <c r="I158" s="279"/>
      <c r="J158" s="280"/>
      <c r="K158" s="141" t="s">
        <v>1007</v>
      </c>
      <c r="L158" s="65"/>
      <c r="M158" s="65"/>
      <c r="N158" s="65"/>
      <c r="O158" s="65"/>
      <c r="P158" s="65"/>
      <c r="Q158" s="7"/>
      <c r="R158" s="4"/>
      <c r="S158" s="1"/>
      <c r="T158" s="1"/>
      <c r="U158" s="1"/>
      <c r="V158" s="1"/>
      <c r="W158" s="1"/>
      <c r="X158" s="1"/>
      <c r="Y158" s="1"/>
      <c r="Z158" s="1"/>
      <c r="AA158" s="1"/>
      <c r="AB158" s="1"/>
      <c r="AC158" s="1"/>
      <c r="AD158" s="1"/>
      <c r="AE158" s="1"/>
      <c r="AF158" s="1"/>
      <c r="AG158" s="1"/>
      <c r="AH158" s="1"/>
    </row>
    <row r="159" spans="1:34" x14ac:dyDescent="0.35">
      <c r="A159" s="3"/>
      <c r="B159" s="5"/>
      <c r="C159" s="269"/>
      <c r="D159" s="141" t="s">
        <v>1007</v>
      </c>
      <c r="E159" s="141" t="s">
        <v>1007</v>
      </c>
      <c r="F159" s="141" t="s">
        <v>1007</v>
      </c>
      <c r="G159" s="278"/>
      <c r="H159" s="279"/>
      <c r="I159" s="279"/>
      <c r="J159" s="280"/>
      <c r="K159" s="141" t="s">
        <v>1007</v>
      </c>
      <c r="L159" s="65"/>
      <c r="M159" s="65"/>
      <c r="N159" s="65"/>
      <c r="O159" s="65"/>
      <c r="P159" s="65"/>
      <c r="Q159" s="7"/>
      <c r="R159" s="4"/>
      <c r="S159" s="1"/>
      <c r="T159" s="1"/>
      <c r="U159" s="1"/>
      <c r="V159" s="1"/>
      <c r="W159" s="1"/>
      <c r="X159" s="1"/>
      <c r="Y159" s="1"/>
      <c r="Z159" s="1"/>
      <c r="AA159" s="1"/>
      <c r="AB159" s="1"/>
      <c r="AC159" s="1"/>
      <c r="AD159" s="1"/>
      <c r="AE159" s="1"/>
      <c r="AF159" s="1"/>
      <c r="AG159" s="1"/>
      <c r="AH159" s="1"/>
    </row>
    <row r="160" spans="1:34" x14ac:dyDescent="0.35">
      <c r="A160" s="3"/>
      <c r="B160" s="5"/>
      <c r="C160" s="269"/>
      <c r="D160" s="141" t="s">
        <v>1007</v>
      </c>
      <c r="E160" s="141" t="s">
        <v>1007</v>
      </c>
      <c r="F160" s="141" t="s">
        <v>1007</v>
      </c>
      <c r="G160" s="278"/>
      <c r="H160" s="279"/>
      <c r="I160" s="279"/>
      <c r="J160" s="280"/>
      <c r="K160" s="141" t="s">
        <v>1007</v>
      </c>
      <c r="L160" s="65"/>
      <c r="M160" s="65"/>
      <c r="N160" s="65"/>
      <c r="O160" s="65"/>
      <c r="P160" s="65"/>
      <c r="Q160" s="7"/>
      <c r="R160" s="4"/>
      <c r="S160" s="1"/>
      <c r="T160" s="1"/>
      <c r="U160" s="1"/>
      <c r="V160" s="1"/>
      <c r="W160" s="1"/>
      <c r="X160" s="1"/>
      <c r="Y160" s="1"/>
      <c r="Z160" s="1"/>
      <c r="AA160" s="1"/>
      <c r="AB160" s="1"/>
      <c r="AC160" s="1"/>
      <c r="AD160" s="1"/>
      <c r="AE160" s="1"/>
      <c r="AF160" s="1"/>
      <c r="AG160" s="1"/>
      <c r="AH160" s="1"/>
    </row>
    <row r="161" spans="1:34" x14ac:dyDescent="0.35">
      <c r="A161" s="3"/>
      <c r="B161" s="5"/>
      <c r="C161" s="270"/>
      <c r="D161" s="141" t="s">
        <v>1007</v>
      </c>
      <c r="E161" s="141" t="s">
        <v>1007</v>
      </c>
      <c r="F161" s="141" t="s">
        <v>1007</v>
      </c>
      <c r="G161" s="278"/>
      <c r="H161" s="279"/>
      <c r="I161" s="279"/>
      <c r="J161" s="280"/>
      <c r="K161" s="141" t="s">
        <v>1007</v>
      </c>
      <c r="L161" s="65"/>
      <c r="M161" s="65"/>
      <c r="N161" s="65"/>
      <c r="O161" s="65"/>
      <c r="P161" s="65"/>
      <c r="Q161" s="7"/>
      <c r="R161" s="4"/>
      <c r="S161" s="1"/>
      <c r="T161" s="1"/>
      <c r="U161" s="1"/>
      <c r="V161" s="1"/>
      <c r="W161" s="1"/>
      <c r="X161" s="1"/>
      <c r="Y161" s="1"/>
      <c r="Z161" s="1"/>
      <c r="AA161" s="1"/>
      <c r="AB161" s="1"/>
      <c r="AC161" s="1"/>
      <c r="AD161" s="1"/>
      <c r="AE161" s="1"/>
      <c r="AF161" s="1"/>
      <c r="AG161" s="1"/>
      <c r="AH161" s="1"/>
    </row>
    <row r="162" spans="1:34" x14ac:dyDescent="0.35">
      <c r="A162" s="3"/>
      <c r="B162" s="5"/>
      <c r="C162" s="47"/>
      <c r="D162" s="47"/>
      <c r="F162" s="59" t="s">
        <v>1261</v>
      </c>
      <c r="G162" s="289">
        <f>SUM(G152:J161)</f>
        <v>0</v>
      </c>
      <c r="H162" s="289"/>
      <c r="I162" s="289"/>
      <c r="J162" s="289"/>
      <c r="K162" s="47"/>
      <c r="L162" s="47"/>
      <c r="M162" s="47"/>
      <c r="N162" s="47"/>
      <c r="O162" s="47"/>
      <c r="P162" s="47"/>
      <c r="Q162" s="7"/>
      <c r="R162" s="4"/>
      <c r="S162" s="1"/>
      <c r="T162" s="1"/>
      <c r="U162" s="1"/>
      <c r="V162" s="1"/>
      <c r="W162" s="1"/>
      <c r="X162" s="1"/>
      <c r="Y162" s="1"/>
      <c r="Z162" s="1"/>
      <c r="AA162" s="1"/>
      <c r="AB162" s="1"/>
      <c r="AC162" s="1"/>
      <c r="AD162" s="1"/>
      <c r="AE162" s="1"/>
      <c r="AF162" s="1"/>
      <c r="AG162" s="1"/>
      <c r="AH162" s="1"/>
    </row>
    <row r="163" spans="1:34" x14ac:dyDescent="0.35">
      <c r="A163" s="3"/>
      <c r="B163" s="5"/>
      <c r="C163" s="6"/>
      <c r="D163" s="6"/>
      <c r="E163" s="6"/>
      <c r="F163" s="6"/>
      <c r="G163" s="6"/>
      <c r="H163" s="6"/>
      <c r="I163" s="6"/>
      <c r="J163" s="6"/>
      <c r="K163" s="6"/>
      <c r="L163" s="6"/>
      <c r="M163" s="6"/>
      <c r="N163" s="6"/>
      <c r="O163" s="6"/>
      <c r="P163" s="6"/>
      <c r="Q163" s="7"/>
      <c r="R163" s="4"/>
      <c r="S163" s="1"/>
      <c r="T163" s="1"/>
      <c r="U163" s="1"/>
      <c r="V163" s="1"/>
      <c r="W163" s="1"/>
      <c r="X163" s="1"/>
      <c r="Y163" s="1"/>
      <c r="Z163" s="1"/>
      <c r="AA163" s="1"/>
      <c r="AB163" s="1"/>
      <c r="AC163" s="1"/>
      <c r="AD163" s="1"/>
      <c r="AE163" s="1"/>
      <c r="AF163" s="1"/>
      <c r="AG163" s="1"/>
      <c r="AH163" s="1"/>
    </row>
    <row r="164" spans="1:34" ht="21.75" customHeight="1" x14ac:dyDescent="0.35">
      <c r="A164" s="3"/>
      <c r="B164" s="5"/>
      <c r="C164" s="209" t="str">
        <f>'Drop down'!P13</f>
        <v>Previous</v>
      </c>
      <c r="D164" s="159"/>
      <c r="E164" s="159"/>
      <c r="F164" s="159"/>
      <c r="G164" s="159"/>
      <c r="H164" s="159"/>
      <c r="I164" s="159"/>
      <c r="J164" s="159"/>
      <c r="K164" s="210" t="str">
        <f>'Drop down'!P12</f>
        <v>Next</v>
      </c>
      <c r="L164" s="33"/>
      <c r="M164" s="6"/>
      <c r="N164" s="6"/>
      <c r="O164" s="6"/>
      <c r="P164" s="6"/>
      <c r="Q164" s="7"/>
      <c r="R164" s="4"/>
      <c r="S164" s="1"/>
      <c r="T164" s="1"/>
      <c r="U164" s="1"/>
      <c r="V164" s="1"/>
      <c r="W164" s="1"/>
      <c r="X164" s="1"/>
      <c r="Y164" s="1"/>
      <c r="Z164" s="1"/>
      <c r="AA164" s="1"/>
      <c r="AB164" s="1"/>
      <c r="AC164" s="1"/>
      <c r="AD164" s="1"/>
      <c r="AE164" s="1"/>
      <c r="AF164" s="1"/>
      <c r="AG164" s="1"/>
      <c r="AH164" s="1"/>
    </row>
    <row r="165" spans="1:34" ht="21.75" customHeight="1" x14ac:dyDescent="0.35">
      <c r="A165" s="3"/>
      <c r="B165" s="5"/>
      <c r="C165" s="209"/>
      <c r="D165" s="159"/>
      <c r="E165" s="159"/>
      <c r="F165" s="159"/>
      <c r="G165" s="159"/>
      <c r="H165" s="159"/>
      <c r="I165" s="159"/>
      <c r="J165" s="159"/>
      <c r="K165" s="210"/>
      <c r="L165" s="33"/>
      <c r="M165" s="6"/>
      <c r="N165" s="6"/>
      <c r="O165" s="6"/>
      <c r="P165" s="6"/>
      <c r="Q165" s="7"/>
      <c r="R165" s="4"/>
      <c r="S165" s="1"/>
      <c r="T165" s="1"/>
      <c r="U165" s="1"/>
      <c r="V165" s="1"/>
      <c r="W165" s="1"/>
      <c r="X165" s="1"/>
      <c r="Y165" s="1"/>
      <c r="Z165" s="1"/>
      <c r="AA165" s="1"/>
      <c r="AB165" s="1"/>
      <c r="AC165" s="1"/>
      <c r="AD165" s="1"/>
      <c r="AE165" s="1"/>
      <c r="AF165" s="1"/>
      <c r="AG165" s="1"/>
      <c r="AH165" s="1"/>
    </row>
    <row r="166" spans="1:34" x14ac:dyDescent="0.35">
      <c r="A166" s="3"/>
      <c r="B166" s="20"/>
      <c r="C166" s="21"/>
      <c r="D166" s="21"/>
      <c r="E166" s="21"/>
      <c r="F166" s="21"/>
      <c r="G166" s="21"/>
      <c r="H166" s="21"/>
      <c r="I166" s="21"/>
      <c r="J166" s="21"/>
      <c r="K166" s="21"/>
      <c r="L166" s="21"/>
      <c r="M166" s="21"/>
      <c r="N166" s="21"/>
      <c r="O166" s="21"/>
      <c r="P166" s="21"/>
      <c r="Q166" s="22"/>
      <c r="R166" s="4"/>
      <c r="S166" s="1"/>
      <c r="T166" s="1"/>
      <c r="U166" s="1"/>
      <c r="V166" s="1"/>
      <c r="W166" s="1"/>
      <c r="X166" s="1"/>
      <c r="Y166" s="1"/>
      <c r="Z166" s="1"/>
      <c r="AA166" s="1"/>
      <c r="AB166" s="1"/>
      <c r="AC166" s="1"/>
      <c r="AD166" s="1"/>
      <c r="AE166" s="1"/>
      <c r="AF166" s="1"/>
      <c r="AG166" s="1"/>
      <c r="AH166" s="1"/>
    </row>
    <row r="167" spans="1:34" x14ac:dyDescent="0.35">
      <c r="A167" s="30"/>
      <c r="B167" s="30"/>
      <c r="C167" s="30"/>
      <c r="D167" s="30"/>
      <c r="E167" s="30"/>
      <c r="F167" s="30"/>
      <c r="G167" s="30"/>
      <c r="H167" s="30"/>
      <c r="I167" s="30"/>
      <c r="J167" s="30"/>
      <c r="K167" s="30"/>
      <c r="L167" s="30"/>
      <c r="M167" s="30"/>
      <c r="N167" s="30"/>
      <c r="O167" s="30"/>
      <c r="P167" s="30"/>
      <c r="Q167" s="30"/>
      <c r="R167" s="31"/>
      <c r="S167" s="42"/>
      <c r="T167" s="32"/>
      <c r="U167" s="32"/>
      <c r="V167" s="32"/>
      <c r="W167" s="32"/>
      <c r="X167" s="32"/>
      <c r="Y167" s="32"/>
      <c r="Z167" s="32"/>
      <c r="AA167" s="32"/>
      <c r="AB167" s="32"/>
      <c r="AC167" s="32"/>
      <c r="AD167" s="32"/>
      <c r="AE167" s="32"/>
      <c r="AF167" s="32"/>
      <c r="AG167" s="32"/>
      <c r="AH167" s="32"/>
    </row>
    <row r="168" spans="1:34" x14ac:dyDescent="0.3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row>
    <row r="169" spans="1:34" x14ac:dyDescent="0.3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row>
    <row r="170" spans="1:34" x14ac:dyDescent="0.35">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row>
    <row r="171" spans="1:34" x14ac:dyDescent="0.35">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row>
    <row r="172" spans="1:34" x14ac:dyDescent="0.35">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row>
    <row r="173" spans="1:34" x14ac:dyDescent="0.35">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row>
    <row r="174" spans="1:34" x14ac:dyDescent="0.35">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row>
    <row r="175" spans="1:34" x14ac:dyDescent="0.3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row>
    <row r="176" spans="1:34" x14ac:dyDescent="0.35">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row>
    <row r="177" spans="1:34" x14ac:dyDescent="0.35">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row>
    <row r="178" spans="1:34" x14ac:dyDescent="0.35">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row>
    <row r="179" spans="1:34" x14ac:dyDescent="0.35">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row>
    <row r="180" spans="1:34" x14ac:dyDescent="0.35">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row>
    <row r="181" spans="1:34" x14ac:dyDescent="0.35">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row>
    <row r="182" spans="1:34" x14ac:dyDescent="0.35">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row>
    <row r="183" spans="1:34" x14ac:dyDescent="0.35">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row>
    <row r="184" spans="1:34" x14ac:dyDescent="0.35">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row>
  </sheetData>
  <sheetProtection algorithmName="SHA-512" hashValue="FKJmJ17dkECblNLDUGrnDOGNaVJnhE0ObBavRws2EGBaex1dTAZSqldl1uZHRcb1lLd+NMDY8DYBelV/FDhWwQ==" saltValue="ZplHYr1f5E+0czxg+GUdKQ==" spinCount="100000" sheet="1" scenarios="1"/>
  <mergeCells count="149">
    <mergeCell ref="G161:J161"/>
    <mergeCell ref="G162:J162"/>
    <mergeCell ref="G156:J156"/>
    <mergeCell ref="G157:J157"/>
    <mergeCell ref="G158:J158"/>
    <mergeCell ref="G159:J159"/>
    <mergeCell ref="G160:J160"/>
    <mergeCell ref="G150:J150"/>
    <mergeCell ref="G152:J152"/>
    <mergeCell ref="G153:J153"/>
    <mergeCell ref="G154:J154"/>
    <mergeCell ref="G155:J155"/>
    <mergeCell ref="G145:J145"/>
    <mergeCell ref="G146:J146"/>
    <mergeCell ref="G147:J147"/>
    <mergeCell ref="G148:J148"/>
    <mergeCell ref="G149:J149"/>
    <mergeCell ref="G140:J140"/>
    <mergeCell ref="G141:J141"/>
    <mergeCell ref="G142:J142"/>
    <mergeCell ref="G143:J143"/>
    <mergeCell ref="G144:J144"/>
    <mergeCell ref="G121:J121"/>
    <mergeCell ref="G122:J122"/>
    <mergeCell ref="G134:J134"/>
    <mergeCell ref="G135:J135"/>
    <mergeCell ref="G136:J136"/>
    <mergeCell ref="G137:J137"/>
    <mergeCell ref="G138:J138"/>
    <mergeCell ref="G129:J129"/>
    <mergeCell ref="G130:J130"/>
    <mergeCell ref="G131:J131"/>
    <mergeCell ref="G132:J132"/>
    <mergeCell ref="G133:J133"/>
    <mergeCell ref="G102:J102"/>
    <mergeCell ref="G104:J104"/>
    <mergeCell ref="G105:J105"/>
    <mergeCell ref="G106:J106"/>
    <mergeCell ref="G107:J107"/>
    <mergeCell ref="G97:J97"/>
    <mergeCell ref="G98:J98"/>
    <mergeCell ref="G99:J99"/>
    <mergeCell ref="G100:J100"/>
    <mergeCell ref="G101:J101"/>
    <mergeCell ref="G92:J92"/>
    <mergeCell ref="G93:J93"/>
    <mergeCell ref="G94:J94"/>
    <mergeCell ref="G95:J95"/>
    <mergeCell ref="G96:J96"/>
    <mergeCell ref="G86:J86"/>
    <mergeCell ref="G87:J87"/>
    <mergeCell ref="G88:J88"/>
    <mergeCell ref="G89:J89"/>
    <mergeCell ref="G90:J90"/>
    <mergeCell ref="G81:J81"/>
    <mergeCell ref="G82:J82"/>
    <mergeCell ref="G83:J83"/>
    <mergeCell ref="G84:J84"/>
    <mergeCell ref="G85:J85"/>
    <mergeCell ref="G75:J75"/>
    <mergeCell ref="G76:J76"/>
    <mergeCell ref="G77:J77"/>
    <mergeCell ref="G78:J78"/>
    <mergeCell ref="G80:J80"/>
    <mergeCell ref="G70:J70"/>
    <mergeCell ref="G71:J71"/>
    <mergeCell ref="G72:J72"/>
    <mergeCell ref="G73:J73"/>
    <mergeCell ref="G74:J74"/>
    <mergeCell ref="G64:J64"/>
    <mergeCell ref="G65:J65"/>
    <mergeCell ref="G66:J66"/>
    <mergeCell ref="G68:J68"/>
    <mergeCell ref="G69:J69"/>
    <mergeCell ref="G44:J44"/>
    <mergeCell ref="G45:J45"/>
    <mergeCell ref="G46:J46"/>
    <mergeCell ref="G47:J47"/>
    <mergeCell ref="G59:J59"/>
    <mergeCell ref="G60:J60"/>
    <mergeCell ref="G61:J61"/>
    <mergeCell ref="G62:J62"/>
    <mergeCell ref="G63:J63"/>
    <mergeCell ref="G53:J53"/>
    <mergeCell ref="G54:J54"/>
    <mergeCell ref="G56:J56"/>
    <mergeCell ref="G57:J57"/>
    <mergeCell ref="G58:J58"/>
    <mergeCell ref="C164:C165"/>
    <mergeCell ref="K164:K165"/>
    <mergeCell ref="C104:C113"/>
    <mergeCell ref="C116:C125"/>
    <mergeCell ref="C128:C137"/>
    <mergeCell ref="C140:C149"/>
    <mergeCell ref="C152:C161"/>
    <mergeCell ref="G108:J108"/>
    <mergeCell ref="G109:J109"/>
    <mergeCell ref="G110:J110"/>
    <mergeCell ref="G111:J111"/>
    <mergeCell ref="G112:J112"/>
    <mergeCell ref="G113:J113"/>
    <mergeCell ref="G114:J114"/>
    <mergeCell ref="G116:J116"/>
    <mergeCell ref="G117:J117"/>
    <mergeCell ref="G123:J123"/>
    <mergeCell ref="G124:J124"/>
    <mergeCell ref="G125:J125"/>
    <mergeCell ref="G126:J126"/>
    <mergeCell ref="G128:J128"/>
    <mergeCell ref="G118:J118"/>
    <mergeCell ref="G119:J119"/>
    <mergeCell ref="G120:J120"/>
    <mergeCell ref="C68:C77"/>
    <mergeCell ref="C80:C89"/>
    <mergeCell ref="C92:C101"/>
    <mergeCell ref="C44:C53"/>
    <mergeCell ref="C56:C65"/>
    <mergeCell ref="C31:D32"/>
    <mergeCell ref="E31:P32"/>
    <mergeCell ref="C34:D35"/>
    <mergeCell ref="C40:C42"/>
    <mergeCell ref="D40:D42"/>
    <mergeCell ref="E40:E42"/>
    <mergeCell ref="F40:F42"/>
    <mergeCell ref="K40:K42"/>
    <mergeCell ref="L40:L42"/>
    <mergeCell ref="M40:M42"/>
    <mergeCell ref="N40:N42"/>
    <mergeCell ref="O40:O42"/>
    <mergeCell ref="P40:P42"/>
    <mergeCell ref="G48:J48"/>
    <mergeCell ref="G49:J49"/>
    <mergeCell ref="G50:J50"/>
    <mergeCell ref="G51:J51"/>
    <mergeCell ref="G52:J52"/>
    <mergeCell ref="G40:J42"/>
    <mergeCell ref="B1:E1"/>
    <mergeCell ref="C10:C16"/>
    <mergeCell ref="D10:D16"/>
    <mergeCell ref="E10:E16"/>
    <mergeCell ref="F10:F16"/>
    <mergeCell ref="C7:D8"/>
    <mergeCell ref="E7:P8"/>
    <mergeCell ref="K10:K16"/>
    <mergeCell ref="G10:G16"/>
    <mergeCell ref="H10:H16"/>
    <mergeCell ref="I10:I16"/>
    <mergeCell ref="J10:J16"/>
    <mergeCell ref="F3:K3"/>
  </mergeCells>
  <conditionalFormatting sqref="D17:D26">
    <cfRule type="expression" dxfId="291" priority="176">
      <formula>D17&lt;&gt;""</formula>
    </cfRule>
    <cfRule type="expression" dxfId="290" priority="175">
      <formula>D17=""</formula>
    </cfRule>
  </conditionalFormatting>
  <conditionalFormatting sqref="E7">
    <cfRule type="expression" dxfId="277" priority="145">
      <formula>$E7&lt;&gt;""</formula>
    </cfRule>
    <cfRule type="expression" dxfId="276" priority="144">
      <formula>$E7=""</formula>
    </cfRule>
  </conditionalFormatting>
  <conditionalFormatting sqref="F17:F26">
    <cfRule type="expression" dxfId="272" priority="154">
      <formula>F17=""</formula>
    </cfRule>
    <cfRule type="expression" dxfId="271" priority="155">
      <formula>F17&lt;&gt;""</formula>
    </cfRule>
  </conditionalFormatting>
  <conditionalFormatting sqref="G44:G53">
    <cfRule type="expression" dxfId="268" priority="95">
      <formula>G44&lt;&gt;""</formula>
    </cfRule>
    <cfRule type="expression" dxfId="267" priority="94">
      <formula>G44=""</formula>
    </cfRule>
  </conditionalFormatting>
  <conditionalFormatting sqref="G54">
    <cfRule type="expression" dxfId="266" priority="93">
      <formula>G54&lt;&gt;100</formula>
    </cfRule>
  </conditionalFormatting>
  <conditionalFormatting sqref="G56:G65">
    <cfRule type="expression" dxfId="265" priority="63">
      <formula>G56&lt;&gt;""</formula>
    </cfRule>
    <cfRule type="expression" dxfId="264" priority="62">
      <formula>G56=""</formula>
    </cfRule>
  </conditionalFormatting>
  <conditionalFormatting sqref="G66">
    <cfRule type="expression" dxfId="263" priority="90">
      <formula>G66&lt;&gt;100</formula>
    </cfRule>
  </conditionalFormatting>
  <conditionalFormatting sqref="G68:G77">
    <cfRule type="expression" dxfId="262" priority="59">
      <formula>G68&lt;&gt;""</formula>
    </cfRule>
    <cfRule type="expression" dxfId="261" priority="58">
      <formula>G68=""</formula>
    </cfRule>
  </conditionalFormatting>
  <conditionalFormatting sqref="G78">
    <cfRule type="expression" dxfId="260" priority="87">
      <formula>G78&lt;&gt;100</formula>
    </cfRule>
  </conditionalFormatting>
  <conditionalFormatting sqref="G80:G89">
    <cfRule type="expression" dxfId="259" priority="54">
      <formula>G80=""</formula>
    </cfRule>
    <cfRule type="expression" dxfId="258" priority="55">
      <formula>G80&lt;&gt;""</formula>
    </cfRule>
  </conditionalFormatting>
  <conditionalFormatting sqref="G90">
    <cfRule type="expression" dxfId="257" priority="84">
      <formula>G90&lt;&gt;100</formula>
    </cfRule>
  </conditionalFormatting>
  <conditionalFormatting sqref="G92:G101">
    <cfRule type="expression" dxfId="256" priority="49">
      <formula>G92=""</formula>
    </cfRule>
    <cfRule type="expression" dxfId="255" priority="50">
      <formula>G92&lt;&gt;""</formula>
    </cfRule>
  </conditionalFormatting>
  <conditionalFormatting sqref="G102">
    <cfRule type="expression" dxfId="254" priority="81">
      <formula>G102&lt;&gt;100</formula>
    </cfRule>
  </conditionalFormatting>
  <conditionalFormatting sqref="G104:G113">
    <cfRule type="expression" dxfId="253" priority="42">
      <formula>G104=""</formula>
    </cfRule>
    <cfRule type="expression" dxfId="252" priority="43">
      <formula>G104&lt;&gt;""</formula>
    </cfRule>
  </conditionalFormatting>
  <conditionalFormatting sqref="G114">
    <cfRule type="expression" dxfId="251" priority="78">
      <formula>G114&lt;&gt;100</formula>
    </cfRule>
  </conditionalFormatting>
  <conditionalFormatting sqref="G116:G125">
    <cfRule type="expression" dxfId="250" priority="34">
      <formula>G116=""</formula>
    </cfRule>
    <cfRule type="expression" dxfId="249" priority="35">
      <formula>G116&lt;&gt;""</formula>
    </cfRule>
  </conditionalFormatting>
  <conditionalFormatting sqref="G126">
    <cfRule type="expression" dxfId="248" priority="75">
      <formula>G126&lt;&gt;100</formula>
    </cfRule>
  </conditionalFormatting>
  <conditionalFormatting sqref="G128:G137">
    <cfRule type="expression" dxfId="247" priority="27">
      <formula>G128=""</formula>
    </cfRule>
    <cfRule type="expression" dxfId="246" priority="28">
      <formula>G128&lt;&gt;""</formula>
    </cfRule>
  </conditionalFormatting>
  <conditionalFormatting sqref="G138">
    <cfRule type="expression" dxfId="245" priority="72">
      <formula>G138&lt;&gt;100</formula>
    </cfRule>
  </conditionalFormatting>
  <conditionalFormatting sqref="G140:G149">
    <cfRule type="expression" dxfId="244" priority="20">
      <formula>G140=""</formula>
    </cfRule>
    <cfRule type="expression" dxfId="243" priority="21">
      <formula>G140&lt;&gt;""</formula>
    </cfRule>
  </conditionalFormatting>
  <conditionalFormatting sqref="G150">
    <cfRule type="expression" dxfId="242" priority="69">
      <formula>G150&lt;&gt;100</formula>
    </cfRule>
  </conditionalFormatting>
  <conditionalFormatting sqref="G152:G161">
    <cfRule type="expression" dxfId="241" priority="14">
      <formula>G152&lt;&gt;""</formula>
    </cfRule>
    <cfRule type="expression" dxfId="240" priority="13">
      <formula>G152=""</formula>
    </cfRule>
  </conditionalFormatting>
  <conditionalFormatting sqref="G162">
    <cfRule type="expression" dxfId="239" priority="66">
      <formula>G162&lt;&gt;100</formula>
    </cfRule>
  </conditionalFormatting>
  <conditionalFormatting sqref="H17:J26">
    <cfRule type="expression" dxfId="238" priority="101">
      <formula>H17&lt;&gt;""</formula>
    </cfRule>
    <cfRule type="expression" dxfId="237" priority="100">
      <formula>H17=""</formula>
    </cfRule>
  </conditionalFormatting>
  <conditionalFormatting sqref="L17:P26">
    <cfRule type="expression" dxfId="214" priority="161">
      <formula>OR(COUNTIF(L17,Landeliste)&gt;0,L17&lt;&gt;"")</formula>
    </cfRule>
  </conditionalFormatting>
  <conditionalFormatting sqref="L44:P53">
    <cfRule type="expression" dxfId="213" priority="160">
      <formula>OR(COUNTIF(L44,Landeliste)&gt;0,L44&lt;&gt;"")</formula>
    </cfRule>
  </conditionalFormatting>
  <conditionalFormatting sqref="L56:P65">
    <cfRule type="expression" dxfId="212" priority="159">
      <formula>OR(COUNTIF(L56,Landeliste)&gt;0,L56&lt;&gt;"")</formula>
    </cfRule>
  </conditionalFormatting>
  <conditionalFormatting sqref="L68:P77">
    <cfRule type="expression" dxfId="211" priority="158">
      <formula>OR(COUNTIF(L68,Landeliste)&gt;0,L68&lt;&gt;"")</formula>
    </cfRule>
  </conditionalFormatting>
  <conditionalFormatting sqref="L80:P89">
    <cfRule type="expression" dxfId="210" priority="157">
      <formula>OR(COUNTIF(L80,Landeliste)&gt;0,L80&lt;&gt;"")</formula>
    </cfRule>
  </conditionalFormatting>
  <conditionalFormatting sqref="L92:P101">
    <cfRule type="expression" dxfId="209" priority="156">
      <formula>OR(COUNTIF(L92,Landeliste)&gt;0,L92&lt;&gt;"")</formula>
    </cfRule>
  </conditionalFormatting>
  <conditionalFormatting sqref="L104:P113">
    <cfRule type="expression" dxfId="208" priority="122">
      <formula>OR(COUNTIF(L104,Landeliste)&gt;0,L104&lt;&gt;"")</formula>
    </cfRule>
  </conditionalFormatting>
  <conditionalFormatting sqref="L116:P125">
    <cfRule type="expression" dxfId="207" priority="121">
      <formula>OR(COUNTIF(L116,Landeliste)&gt;0,L116&lt;&gt;"")</formula>
    </cfRule>
  </conditionalFormatting>
  <conditionalFormatting sqref="L128:P137">
    <cfRule type="expression" dxfId="206" priority="120">
      <formula>OR(COUNTIF(L128,Landeliste)&gt;0,L128&lt;&gt;"")</formula>
    </cfRule>
  </conditionalFormatting>
  <conditionalFormatting sqref="L140:P149">
    <cfRule type="expression" dxfId="205" priority="119">
      <formula>OR(COUNTIF(L140,Landeliste)&gt;0,L140&lt;&gt;"")</formula>
    </cfRule>
  </conditionalFormatting>
  <conditionalFormatting sqref="L152:P161">
    <cfRule type="expression" dxfId="204" priority="118">
      <formula>OR(COUNTIF(L152,Landeliste)&gt;0,L152&lt;&gt;"")</formula>
    </cfRule>
  </conditionalFormatting>
  <dataValidations count="9">
    <dataValidation type="decimal" operator="greaterThan" allowBlank="1" showInputMessage="1" showErrorMessage="1" errorTitle="Incorrect entry" error="It is only possible to enter the weight in numbers, e.g. 12.3" promptTitle="Vælg" sqref="D17:D26" xr:uid="{71E34791-4295-45AB-A155-7AE6565E2BB9}">
      <formula1>0</formula1>
    </dataValidation>
    <dataValidation type="whole" operator="greaterThan" allowBlank="1" showInputMessage="1" showErrorMessage="1" errorTitle="Obs" error="I dette felt kan der kun angives heltal" sqref="E7:P8" xr:uid="{2FD2B3D0-A614-4D75-8C37-BC57F2786F92}">
      <formula1>0</formula1>
    </dataValidation>
    <dataValidation type="list" allowBlank="1" showInputMessage="1" sqref="L17:N26 P17:P26" xr:uid="{BBAFD5E9-8609-4D52-8CF5-838B64F719E3}">
      <formula1>_xlfn.ANCHORARRAY(#REF!)</formula1>
    </dataValidation>
    <dataValidation type="list" allowBlank="1" showInputMessage="1" showErrorMessage="1" sqref="O17:O26" xr:uid="{42431952-1E68-4754-8577-E3E4A1968F4B}">
      <formula1>_xlfn.ANCHORARRAY(#REF!)</formula1>
    </dataValidation>
    <dataValidation type="decimal" operator="greaterThan" allowBlank="1" showInputMessage="1" showErrorMessage="1" errorTitle="Incorrect entry" error="It is only possible to enter the thickness in numbers, e.g. 12.3" promptTitle="Vælg" sqref="F17:F26" xr:uid="{E596DBB9-38AD-41FB-9B14-A16950BD5558}">
      <formula1>0</formula1>
    </dataValidation>
    <dataValidation type="decimal" allowBlank="1" showInputMessage="1" showErrorMessage="1" errorTitle="Incorrect entry" error="Only numbers from 0-100 can be entered" sqref="G44:J53 G140:J149 G56:J65 G68:J77 G80:J89 G92:J101 G104:J113 G116:J125 G128:J137 G152:J161" xr:uid="{0EA9E59B-2A8B-4F03-81AF-D143B87E74E9}">
      <formula1>0</formula1>
      <formula2>100</formula2>
    </dataValidation>
    <dataValidation type="list" showInputMessage="1" showErrorMessage="1" sqref="C17:C26" xr:uid="{09002316-3A22-4891-8E87-277B6F3A0C23}">
      <formula1>EmballageType</formula1>
    </dataValidation>
    <dataValidation type="list" showInputMessage="1" showErrorMessage="1" sqref="D44:D53 D56:D65 D68:D77 D80:D89 D92:D101 D104:D113 D116:D125 D128:D137 D140:D149 D152:D161" xr:uid="{35998406-FD0C-40CA-9482-2C6288476ADB}">
      <formula1>Materialetype</formula1>
    </dataValidation>
    <dataValidation type="list" allowBlank="1" showInputMessage="1" sqref="L44:P53 L56:P65 L68:P77 L80:P89 L92:P101 L104:P113 L116:P125 L128:P137 L152:P161 L140:P149" xr:uid="{19B07DD0-1F52-4A03-807C-36B95BBC1014}">
      <formula1>Landeliste</formula1>
    </dataValidation>
  </dataValidations>
  <hyperlinks>
    <hyperlink ref="C164:C165" location="Claims!A1" display="Previous" xr:uid="{89DE9A98-5E2C-4576-B915-91050A40E372}"/>
    <hyperlink ref="K164:K165" location="'Appendix 1'!A1" display="Next" xr:uid="{47F35758-4508-48B8-9BBD-D0B3DF2DEF8D}"/>
    <hyperlink ref="T8" location="Start!A1" display="Start" xr:uid="{6F8D10AA-79DA-4B26-8FDD-5530D5399392}"/>
    <hyperlink ref="T9" location="'Product designation and net con'!A1" display="Product designation and net content" xr:uid="{CE311F1E-7579-4C93-98BD-6E45D7DB273A}"/>
    <hyperlink ref="T10" location="'Method of food processing'!A1" display="Method af food processing" xr:uid="{FD190DC1-FE5C-4B43-8073-7ABC193CFF30}"/>
    <hyperlink ref="T11" location="Recipe!A1" display="Recipe" xr:uid="{22FE3AAC-44F2-4D40-B314-56AE041491E4}"/>
    <hyperlink ref="T12" location="Additives!A1" display="Additives" xr:uid="{0309D4CA-9289-404B-9C67-083D4254BFED}"/>
    <hyperlink ref="T13" location="'Ingredient specifications'!A1" display="Ingredient specifications" xr:uid="{65CBE14B-C0DF-413E-979A-FF20F04EABD0}"/>
    <hyperlink ref="T14" location="'Nutritional labelling'!A1" display="Nutritional labelling" xr:uid="{74491B5A-855B-4CFC-B76D-F3D23541EC81}"/>
    <hyperlink ref="T15" location="'Shelf-life and storage'!A1" display="Shelf-life and storage" xr:uid="{54D3CCC5-26AE-49C6-B998-75D90FD92E0B}"/>
    <hyperlink ref="T16" location="'Packaging method and cooking in'!A1" display="Packaging method and cooking instructions" xr:uid="{7194C331-1BE8-4DAE-85D7-9666DCE16DF4}"/>
    <hyperlink ref="T17" location="Claims!A1" display="Claims" xr:uid="{418A19AD-CF81-4B67-9B6A-F994F3BE8919}"/>
    <hyperlink ref="T19" location="'Packaging (Secondary)'!A1" display="Packaging (Secondary)" xr:uid="{87C892E1-B959-47CD-95F3-4D6607C31C34}"/>
    <hyperlink ref="T20" location="'Appendix 1'!A1" display="Appendix 1: Supplementary nutrition labelling" xr:uid="{196C421E-E21D-49D8-9754-172A12FA69BE}"/>
    <hyperlink ref="T23" location="'Part B Meat'!A1" display="Meat: Beef pork, poultry, sheep, goat" xr:uid="{F4E71043-4E77-45B1-95DC-D34A42E3A26C}"/>
    <hyperlink ref="T24" location="'Part B Milk and cheese'!A1" display="Milk and cheese" xr:uid="{51C692EC-05D3-4539-9DC9-0F996A5B6F3A}"/>
    <hyperlink ref="T25" location="'Part B Egg and egg products'!A1" display="Egg and egg products" xr:uid="{1E971302-00EB-452B-8F6B-80C81C1FE7DE}"/>
    <hyperlink ref="T26" location="'Part B Chocolate'!A1" display="Chocolate" xr:uid="{EF0B1699-AC28-433E-AE99-D43102791CF4}"/>
    <hyperlink ref="T27" location="'Part B Fish and fish products'!A1" display="Fish and fishproducts" xr:uid="{CE47CDF9-7A56-4988-A8C2-3C28FA128A9A}"/>
    <hyperlink ref="T28" location="'Part B Juice'!A1" display="Fruit juice" xr:uid="{0CE2BBB0-A097-4EB3-9B6A-C6BC0D6C0295}"/>
    <hyperlink ref="T29" location="'Part B Coffee'!A1" display="Coffee" xr:uid="{DB28B5B0-9EC7-4408-9206-5EDF87C0BBF9}"/>
    <hyperlink ref="T30" location="'Part B Tea'!A1" display="Tea" xr:uid="{5580AEC6-78CF-4CD3-B322-4491B0140467}"/>
    <hyperlink ref="T18" location="'Packaging (Primary)'!Print_Area" display="Packaging (Primary)" xr:uid="{1BEC4065-5285-4940-98C8-F1AB35410DBD}"/>
    <hyperlink ref="F3:K3" location="'Help and Examples'!A1" display="Help - Click here" xr:uid="{9A381CCD-4C43-4B34-92A7-952F6F5F1C53}"/>
  </hyperlinks>
  <pageMargins left="0.7" right="0.7" top="0.75" bottom="0.75" header="0.3" footer="0.3"/>
  <pageSetup paperSize="9" scale="53" fitToHeight="0"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180" id="{00000000-000E-0000-0F00-0000B4000000}">
            <xm:f>C17='Drop down'!$P$6</xm:f>
            <x14:dxf>
              <font>
                <b/>
                <i val="0"/>
                <color auto="1"/>
              </font>
              <fill>
                <patternFill>
                  <bgColor theme="2" tint="-0.14996795556505021"/>
                </patternFill>
              </fill>
            </x14:dxf>
          </x14:cfRule>
          <x14:cfRule type="expression" priority="181" id="{00000000-000E-0000-0F00-0000B5000000}">
            <xm:f>C17&lt;&gt;'Drop down'!$P$6</xm:f>
            <x14:dxf>
              <font>
                <b val="0"/>
                <i val="0"/>
                <color rgb="FFFF0000"/>
              </font>
              <fill>
                <patternFill>
                  <bgColor theme="0"/>
                </patternFill>
              </fill>
            </x14:dxf>
          </x14:cfRule>
          <xm:sqref>C17:C26</xm:sqref>
        </x14:conditionalFormatting>
        <x14:conditionalFormatting xmlns:xm="http://schemas.microsoft.com/office/excel/2006/main">
          <x14:cfRule type="expression" priority="183" id="{00000000-000E-0000-0F00-0000B7000000}">
            <xm:f>OR(C44="",C44='Drop down'!$P$7)</xm:f>
            <x14:dxf>
              <font>
                <b/>
                <i val="0"/>
              </font>
              <fill>
                <patternFill>
                  <bgColor theme="2" tint="-0.14996795556505021"/>
                </patternFill>
              </fill>
            </x14:dxf>
          </x14:cfRule>
          <xm:sqref>C44 C56 C68 C80 C92 C116 C128 C140 C152</xm:sqref>
        </x14:conditionalFormatting>
        <x14:conditionalFormatting xmlns:xm="http://schemas.microsoft.com/office/excel/2006/main">
          <x14:cfRule type="expression" priority="182" id="{00000000-000E-0000-0F00-0000B6000000}">
            <xm:f>C44&lt;&gt;'Drop down'!$P$8</xm:f>
            <x14:dxf>
              <font>
                <b val="0"/>
                <i val="0"/>
                <color rgb="FFFF0000"/>
              </font>
              <fill>
                <patternFill patternType="solid">
                  <bgColor theme="0"/>
                </patternFill>
              </fill>
            </x14:dxf>
          </x14:cfRule>
          <xm:sqref>C104 C140 C128 C116 C92 C80 C68 C56 C44</xm:sqref>
        </x14:conditionalFormatting>
        <x14:conditionalFormatting xmlns:xm="http://schemas.microsoft.com/office/excel/2006/main">
          <x14:cfRule type="expression" priority="135" id="{00000000-000E-0000-0F00-000087000000}">
            <xm:f>OR(C104="",C104='Drop down'!$P$7)</xm:f>
            <x14:dxf>
              <font>
                <b/>
                <i val="0"/>
              </font>
              <fill>
                <patternFill>
                  <bgColor theme="2" tint="-0.14996795556505021"/>
                </patternFill>
              </fill>
            </x14:dxf>
          </x14:cfRule>
          <xm:sqref>C104</xm:sqref>
        </x14:conditionalFormatting>
        <x14:conditionalFormatting xmlns:xm="http://schemas.microsoft.com/office/excel/2006/main">
          <x14:cfRule type="expression" priority="134" id="{00000000-000E-0000-0F00-000086000000}">
            <xm:f>C152&lt;&gt;'Drop down'!$P$8</xm:f>
            <x14:dxf>
              <font>
                <b val="0"/>
                <i val="0"/>
                <color rgb="FFFF0000"/>
              </font>
              <fill>
                <patternFill patternType="solid">
                  <bgColor theme="0"/>
                </patternFill>
              </fill>
            </x14:dxf>
          </x14:cfRule>
          <xm:sqref>C152</xm:sqref>
        </x14:conditionalFormatting>
        <x14:conditionalFormatting xmlns:xm="http://schemas.microsoft.com/office/excel/2006/main">
          <x14:cfRule type="expression" priority="2" id="{00000000-000E-0000-0F00-000002000000}">
            <xm:f>$C$17='Drop down'!$P$6</xm:f>
            <x14:dxf>
              <font>
                <color theme="0"/>
              </font>
              <fill>
                <patternFill patternType="solid">
                  <bgColor theme="0"/>
                </patternFill>
              </fill>
              <border>
                <left/>
                <right/>
                <top/>
                <bottom/>
                <vertical/>
                <horizontal/>
              </border>
            </x14:dxf>
          </x14:cfRule>
          <xm:sqref>C44:P54</xm:sqref>
        </x14:conditionalFormatting>
        <x14:conditionalFormatting xmlns:xm="http://schemas.microsoft.com/office/excel/2006/main">
          <x14:cfRule type="expression" priority="3" id="{00000000-000E-0000-0F00-000003000000}">
            <xm:f>$C$18='Drop down'!$P$6</xm:f>
            <x14:dxf>
              <font>
                <color theme="0"/>
              </font>
              <fill>
                <patternFill patternType="solid">
                  <bgColor theme="0"/>
                </patternFill>
              </fill>
              <border>
                <left/>
                <right/>
                <top/>
                <bottom/>
                <vertical/>
                <horizontal/>
              </border>
            </x14:dxf>
          </x14:cfRule>
          <xm:sqref>C56:P66</xm:sqref>
        </x14:conditionalFormatting>
        <x14:conditionalFormatting xmlns:xm="http://schemas.microsoft.com/office/excel/2006/main">
          <x14:cfRule type="expression" priority="4" id="{00000000-000E-0000-0F00-000004000000}">
            <xm:f>$C$19='Drop down'!$P$6</xm:f>
            <x14:dxf>
              <font>
                <color theme="0"/>
              </font>
              <fill>
                <patternFill patternType="solid">
                  <bgColor theme="0"/>
                </patternFill>
              </fill>
              <border>
                <left/>
                <right/>
                <top/>
                <bottom/>
                <vertical/>
                <horizontal/>
              </border>
            </x14:dxf>
          </x14:cfRule>
          <xm:sqref>C68:P78</xm:sqref>
        </x14:conditionalFormatting>
        <x14:conditionalFormatting xmlns:xm="http://schemas.microsoft.com/office/excel/2006/main">
          <x14:cfRule type="expression" priority="5" id="{00000000-000E-0000-0F00-000005000000}">
            <xm:f>$C$20='Drop down'!$P$6</xm:f>
            <x14:dxf>
              <font>
                <color theme="0"/>
              </font>
              <fill>
                <patternFill patternType="solid">
                  <bgColor theme="0"/>
                </patternFill>
              </fill>
              <border>
                <left/>
                <right/>
                <top/>
                <bottom/>
                <vertical/>
                <horizontal/>
              </border>
            </x14:dxf>
          </x14:cfRule>
          <xm:sqref>C80:P90</xm:sqref>
        </x14:conditionalFormatting>
        <x14:conditionalFormatting xmlns:xm="http://schemas.microsoft.com/office/excel/2006/main">
          <x14:cfRule type="expression" priority="6" id="{00000000-000E-0000-0F00-000006000000}">
            <xm:f>$C$21='Drop down'!$P$6</xm:f>
            <x14:dxf>
              <font>
                <color theme="0"/>
              </font>
              <fill>
                <patternFill patternType="solid">
                  <bgColor theme="0"/>
                </patternFill>
              </fill>
              <border>
                <left/>
                <right/>
                <top/>
                <bottom/>
                <vertical/>
                <horizontal/>
              </border>
            </x14:dxf>
          </x14:cfRule>
          <xm:sqref>C92:P102</xm:sqref>
        </x14:conditionalFormatting>
        <x14:conditionalFormatting xmlns:xm="http://schemas.microsoft.com/office/excel/2006/main">
          <x14:cfRule type="expression" priority="7" id="{00000000-000E-0000-0F00-000007000000}">
            <xm:f>$C$22='Drop down'!$P$6</xm:f>
            <x14:dxf>
              <font>
                <color theme="0"/>
              </font>
              <fill>
                <patternFill patternType="solid">
                  <bgColor theme="0"/>
                </patternFill>
              </fill>
              <border>
                <left/>
                <right/>
                <top/>
                <bottom/>
                <vertical/>
                <horizontal/>
              </border>
            </x14:dxf>
          </x14:cfRule>
          <xm:sqref>C104:P114</xm:sqref>
        </x14:conditionalFormatting>
        <x14:conditionalFormatting xmlns:xm="http://schemas.microsoft.com/office/excel/2006/main">
          <x14:cfRule type="expression" priority="9" id="{00000000-000E-0000-0F00-000009000000}">
            <xm:f>$C$23='Drop down'!$P$6</xm:f>
            <x14:dxf>
              <font>
                <color theme="0"/>
              </font>
              <fill>
                <patternFill patternType="solid">
                  <bgColor theme="0"/>
                </patternFill>
              </fill>
              <border>
                <left/>
                <right/>
                <top/>
                <bottom/>
                <vertical/>
                <horizontal/>
              </border>
            </x14:dxf>
          </x14:cfRule>
          <xm:sqref>C116:P126</xm:sqref>
        </x14:conditionalFormatting>
        <x14:conditionalFormatting xmlns:xm="http://schemas.microsoft.com/office/excel/2006/main">
          <x14:cfRule type="expression" priority="10" id="{00000000-000E-0000-0F00-00000A000000}">
            <xm:f>$C$24='Drop down'!$P$6</xm:f>
            <x14:dxf>
              <font>
                <color theme="0"/>
              </font>
              <fill>
                <patternFill patternType="solid">
                  <bgColor theme="0"/>
                </patternFill>
              </fill>
              <border>
                <left/>
                <right/>
                <top/>
                <bottom/>
                <vertical/>
                <horizontal/>
              </border>
            </x14:dxf>
          </x14:cfRule>
          <xm:sqref>C128:P138</xm:sqref>
        </x14:conditionalFormatting>
        <x14:conditionalFormatting xmlns:xm="http://schemas.microsoft.com/office/excel/2006/main">
          <x14:cfRule type="expression" priority="11" id="{00000000-000E-0000-0F00-00000B000000}">
            <xm:f>$C$25='Drop down'!$P$6</xm:f>
            <x14:dxf>
              <font>
                <color theme="0"/>
              </font>
              <fill>
                <patternFill patternType="solid">
                  <bgColor theme="0"/>
                </patternFill>
              </fill>
              <border>
                <left/>
                <right/>
                <top/>
                <bottom/>
                <vertical/>
                <horizontal/>
              </border>
            </x14:dxf>
          </x14:cfRule>
          <xm:sqref>C140:P150</xm:sqref>
        </x14:conditionalFormatting>
        <x14:conditionalFormatting xmlns:xm="http://schemas.microsoft.com/office/excel/2006/main">
          <x14:cfRule type="expression" priority="12" id="{00000000-000E-0000-0F00-00000C000000}">
            <xm:f>$C$26='Drop down'!$P$6</xm:f>
            <x14:dxf>
              <font>
                <color theme="0"/>
              </font>
              <fill>
                <patternFill patternType="solid">
                  <bgColor theme="0"/>
                </patternFill>
              </fill>
              <border>
                <left/>
                <right/>
                <top/>
                <bottom/>
                <vertical/>
                <horizontal/>
              </border>
            </x14:dxf>
          </x14:cfRule>
          <xm:sqref>C152:P162</xm:sqref>
        </x14:conditionalFormatting>
        <x14:conditionalFormatting xmlns:xm="http://schemas.microsoft.com/office/excel/2006/main">
          <x14:cfRule type="expression" priority="172" id="{00000000-000E-0000-0F00-0000AC000000}">
            <xm:f>D44&lt;&gt;'Drop down'!$P$6</xm:f>
            <x14:dxf>
              <font>
                <b val="0"/>
                <i val="0"/>
                <color rgb="FFFF0000"/>
              </font>
              <fill>
                <patternFill>
                  <bgColor theme="0"/>
                </patternFill>
              </fill>
            </x14:dxf>
          </x14:cfRule>
          <xm:sqref>D44:F53 D56:F65 D68:F77 D80:F89 D92:F101</xm:sqref>
        </x14:conditionalFormatting>
        <x14:conditionalFormatting xmlns:xm="http://schemas.microsoft.com/office/excel/2006/main">
          <x14:cfRule type="expression" priority="171" id="{00000000-000E-0000-0F00-0000AB000000}">
            <xm:f>D44='Drop down'!$P$6</xm:f>
            <x14:dxf>
              <font>
                <b/>
                <i val="0"/>
                <color auto="1"/>
              </font>
              <fill>
                <patternFill>
                  <bgColor theme="2" tint="-0.14996795556505021"/>
                </patternFill>
              </fill>
            </x14:dxf>
          </x14:cfRule>
          <xm:sqref>D92:F101 D80:F89 D68:F77 D56:F65 D44:F53</xm:sqref>
        </x14:conditionalFormatting>
        <x14:conditionalFormatting xmlns:xm="http://schemas.microsoft.com/office/excel/2006/main">
          <x14:cfRule type="expression" priority="47" id="{00000000-000E-0000-0F00-00002F000000}">
            <xm:f>D104='Drop down'!$P$6</xm:f>
            <x14:dxf>
              <font>
                <b/>
                <i val="0"/>
                <color auto="1"/>
              </font>
              <fill>
                <patternFill>
                  <bgColor theme="2" tint="-0.14996795556505021"/>
                </patternFill>
              </fill>
            </x14:dxf>
          </x14:cfRule>
          <x14:cfRule type="expression" priority="48" id="{00000000-000E-0000-0F00-000030000000}">
            <xm:f>D104&lt;&gt;'Drop down'!$P$6</xm:f>
            <x14:dxf>
              <font>
                <b val="0"/>
                <i val="0"/>
                <color rgb="FFFF0000"/>
              </font>
              <fill>
                <patternFill>
                  <bgColor theme="0"/>
                </patternFill>
              </fill>
            </x14:dxf>
          </x14:cfRule>
          <xm:sqref>D104:F113</xm:sqref>
        </x14:conditionalFormatting>
        <x14:conditionalFormatting xmlns:xm="http://schemas.microsoft.com/office/excel/2006/main">
          <x14:cfRule type="expression" priority="39" id="{00000000-000E-0000-0F00-000027000000}">
            <xm:f>D116='Drop down'!$P$6</xm:f>
            <x14:dxf>
              <font>
                <b/>
                <i val="0"/>
                <color auto="1"/>
              </font>
              <fill>
                <patternFill>
                  <bgColor theme="2" tint="-0.14996795556505021"/>
                </patternFill>
              </fill>
            </x14:dxf>
          </x14:cfRule>
          <x14:cfRule type="expression" priority="40" id="{00000000-000E-0000-0F00-000028000000}">
            <xm:f>D116&lt;&gt;'Drop down'!$P$6</xm:f>
            <x14:dxf>
              <font>
                <b val="0"/>
                <i val="0"/>
                <color rgb="FFFF0000"/>
              </font>
              <fill>
                <patternFill>
                  <bgColor theme="0"/>
                </patternFill>
              </fill>
            </x14:dxf>
          </x14:cfRule>
          <xm:sqref>D116:F125</xm:sqref>
        </x14:conditionalFormatting>
        <x14:conditionalFormatting xmlns:xm="http://schemas.microsoft.com/office/excel/2006/main">
          <x14:cfRule type="expression" priority="32" id="{00000000-000E-0000-0F00-000020000000}">
            <xm:f>D128='Drop down'!$P$6</xm:f>
            <x14:dxf>
              <font>
                <b/>
                <i val="0"/>
                <color auto="1"/>
              </font>
              <fill>
                <patternFill>
                  <bgColor theme="2" tint="-0.14996795556505021"/>
                </patternFill>
              </fill>
            </x14:dxf>
          </x14:cfRule>
          <x14:cfRule type="expression" priority="33" id="{00000000-000E-0000-0F00-000021000000}">
            <xm:f>D128&lt;&gt;'Drop down'!$P$6</xm:f>
            <x14:dxf>
              <font>
                <b val="0"/>
                <i val="0"/>
                <color rgb="FFFF0000"/>
              </font>
              <fill>
                <patternFill>
                  <bgColor theme="0"/>
                </patternFill>
              </fill>
            </x14:dxf>
          </x14:cfRule>
          <xm:sqref>D128:F137</xm:sqref>
        </x14:conditionalFormatting>
        <x14:conditionalFormatting xmlns:xm="http://schemas.microsoft.com/office/excel/2006/main">
          <x14:cfRule type="expression" priority="25" id="{00000000-000E-0000-0F00-000019000000}">
            <xm:f>D140='Drop down'!$P$6</xm:f>
            <x14:dxf>
              <font>
                <b/>
                <i val="0"/>
                <color auto="1"/>
              </font>
              <fill>
                <patternFill>
                  <bgColor theme="2" tint="-0.14996795556505021"/>
                </patternFill>
              </fill>
            </x14:dxf>
          </x14:cfRule>
          <x14:cfRule type="expression" priority="26" id="{00000000-000E-0000-0F00-00001A000000}">
            <xm:f>D140&lt;&gt;'Drop down'!$P$6</xm:f>
            <x14:dxf>
              <font>
                <b val="0"/>
                <i val="0"/>
                <color rgb="FFFF0000"/>
              </font>
              <fill>
                <patternFill>
                  <bgColor theme="0"/>
                </patternFill>
              </fill>
            </x14:dxf>
          </x14:cfRule>
          <xm:sqref>D140:F149</xm:sqref>
        </x14:conditionalFormatting>
        <x14:conditionalFormatting xmlns:xm="http://schemas.microsoft.com/office/excel/2006/main">
          <x14:cfRule type="expression" priority="18" id="{00000000-000E-0000-0F00-000012000000}">
            <xm:f>D152='Drop down'!$P$6</xm:f>
            <x14:dxf>
              <font>
                <b/>
                <i val="0"/>
                <color auto="1"/>
              </font>
              <fill>
                <patternFill>
                  <bgColor theme="2" tint="-0.14996795556505021"/>
                </patternFill>
              </fill>
            </x14:dxf>
          </x14:cfRule>
          <x14:cfRule type="expression" priority="19" id="{00000000-000E-0000-0F00-000013000000}">
            <xm:f>D152&lt;&gt;'Drop down'!$P$6</xm:f>
            <x14:dxf>
              <font>
                <b val="0"/>
                <i val="0"/>
                <color rgb="FFFF0000"/>
              </font>
              <fill>
                <patternFill>
                  <bgColor theme="0"/>
                </patternFill>
              </fill>
            </x14:dxf>
          </x14:cfRule>
          <xm:sqref>D152:F161</xm:sqref>
        </x14:conditionalFormatting>
        <x14:conditionalFormatting xmlns:xm="http://schemas.microsoft.com/office/excel/2006/main">
          <x14:cfRule type="expression" priority="179" id="{00000000-000E-0000-0F00-0000B3000000}">
            <xm:f>$E17='Drop down'!$P$9</xm:f>
            <x14:dxf>
              <font>
                <b/>
                <i val="0"/>
                <color theme="1"/>
              </font>
              <fill>
                <patternFill>
                  <bgColor theme="2" tint="-0.14996795556505021"/>
                </patternFill>
              </fill>
            </x14:dxf>
          </x14:cfRule>
          <xm:sqref>E17:E26</xm:sqref>
        </x14:conditionalFormatting>
        <x14:conditionalFormatting xmlns:xm="http://schemas.microsoft.com/office/excel/2006/main">
          <x14:cfRule type="expression" priority="163" id="{00000000-000E-0000-0F00-0000A3000000}">
            <xm:f>$E31&lt;&gt;'Drop down'!$P$6</xm:f>
            <x14:dxf>
              <font>
                <b val="0"/>
                <i val="0"/>
                <color rgb="FFFF0000"/>
              </font>
              <fill>
                <patternFill>
                  <bgColor theme="0"/>
                </patternFill>
              </fill>
            </x14:dxf>
          </x14:cfRule>
          <x14:cfRule type="expression" priority="162" id="{00000000-000E-0000-0F00-0000A2000000}">
            <xm:f>$E31='Drop down'!$P$6</xm:f>
            <x14:dxf>
              <font>
                <b/>
                <i val="0"/>
                <color auto="1"/>
              </font>
              <fill>
                <patternFill>
                  <bgColor theme="2" tint="-0.14996795556505021"/>
                </patternFill>
              </fill>
            </x14:dxf>
          </x14:cfRule>
          <xm:sqref>E31:P31</xm:sqref>
        </x14:conditionalFormatting>
        <x14:conditionalFormatting xmlns:xm="http://schemas.microsoft.com/office/excel/2006/main">
          <x14:cfRule type="expression" priority="99" id="{00000000-000E-0000-0F00-000063000000}">
            <xm:f>G17='Drop down'!$P$6</xm:f>
            <x14:dxf>
              <font>
                <b/>
                <i val="0"/>
              </font>
              <fill>
                <patternFill>
                  <bgColor theme="2" tint="-0.14996795556505021"/>
                </patternFill>
              </fill>
            </x14:dxf>
          </x14:cfRule>
          <x14:cfRule type="expression" priority="98" id="{00000000-000E-0000-0F00-000062000000}">
            <xm:f>G17&lt;&gt;'Drop down'!$P$6</xm:f>
            <x14:dxf>
              <font>
                <b val="0"/>
                <i val="0"/>
                <color rgb="FFFF0000"/>
              </font>
              <fill>
                <patternFill>
                  <bgColor theme="0"/>
                </patternFill>
              </fill>
            </x14:dxf>
          </x14:cfRule>
          <xm:sqref>G17:G26</xm:sqref>
        </x14:conditionalFormatting>
        <x14:conditionalFormatting xmlns:xm="http://schemas.microsoft.com/office/excel/2006/main">
          <x14:cfRule type="expression" priority="97" id="{00000000-000E-0000-0F00-000061000000}">
            <xm:f>K17='Drop down'!$P$6</xm:f>
            <x14:dxf>
              <font>
                <b/>
                <i val="0"/>
              </font>
              <fill>
                <patternFill>
                  <bgColor theme="2" tint="-0.14996795556505021"/>
                </patternFill>
              </fill>
            </x14:dxf>
          </x14:cfRule>
          <x14:cfRule type="expression" priority="96" id="{00000000-000E-0000-0F00-000060000000}">
            <xm:f>K17&lt;&gt;'Drop down'!$P$6</xm:f>
            <x14:dxf>
              <font>
                <b val="0"/>
                <i val="0"/>
                <color rgb="FFFF0000"/>
              </font>
              <fill>
                <patternFill>
                  <bgColor theme="0"/>
                </patternFill>
              </fill>
            </x14:dxf>
          </x14:cfRule>
          <xm:sqref>K17:K26</xm:sqref>
        </x14:conditionalFormatting>
        <x14:conditionalFormatting xmlns:xm="http://schemas.microsoft.com/office/excel/2006/main">
          <x14:cfRule type="expression" priority="164" id="{00000000-000E-0000-0F00-0000A4000000}">
            <xm:f>K44='Drop down'!$P$6</xm:f>
            <x14:dxf>
              <font>
                <b/>
                <i val="0"/>
                <color auto="1"/>
              </font>
              <fill>
                <patternFill>
                  <bgColor theme="2" tint="-0.14996795556505021"/>
                </patternFill>
              </fill>
            </x14:dxf>
          </x14:cfRule>
          <x14:cfRule type="expression" priority="165" id="{00000000-000E-0000-0F00-0000A5000000}">
            <xm:f>K44&lt;&gt;'Drop down'!$P$6</xm:f>
            <x14:dxf>
              <font>
                <b val="0"/>
                <i val="0"/>
                <color rgb="FFFF0000"/>
              </font>
              <fill>
                <patternFill>
                  <bgColor theme="0"/>
                </patternFill>
              </fill>
            </x14:dxf>
          </x14:cfRule>
          <xm:sqref>K44:K53</xm:sqref>
        </x14:conditionalFormatting>
        <x14:conditionalFormatting xmlns:xm="http://schemas.microsoft.com/office/excel/2006/main">
          <x14:cfRule type="expression" priority="65" id="{00000000-000E-0000-0F00-000041000000}">
            <xm:f>K56&lt;&gt;'Drop down'!$P$6</xm:f>
            <x14:dxf>
              <font>
                <b val="0"/>
                <i val="0"/>
                <color rgb="FFFF0000"/>
              </font>
              <fill>
                <patternFill>
                  <bgColor theme="0"/>
                </patternFill>
              </fill>
            </x14:dxf>
          </x14:cfRule>
          <x14:cfRule type="expression" priority="64" id="{00000000-000E-0000-0F00-000040000000}">
            <xm:f>K56='Drop down'!$P$6</xm:f>
            <x14:dxf>
              <font>
                <b/>
                <i val="0"/>
                <color auto="1"/>
              </font>
              <fill>
                <patternFill>
                  <bgColor theme="2" tint="-0.14996795556505021"/>
                </patternFill>
              </fill>
            </x14:dxf>
          </x14:cfRule>
          <xm:sqref>K56:K65</xm:sqref>
        </x14:conditionalFormatting>
        <x14:conditionalFormatting xmlns:xm="http://schemas.microsoft.com/office/excel/2006/main">
          <x14:cfRule type="expression" priority="61" id="{00000000-000E-0000-0F00-00003D000000}">
            <xm:f>K68&lt;&gt;'Drop down'!$P$6</xm:f>
            <x14:dxf>
              <font>
                <b val="0"/>
                <i val="0"/>
                <color rgb="FFFF0000"/>
              </font>
              <fill>
                <patternFill>
                  <bgColor theme="0"/>
                </patternFill>
              </fill>
            </x14:dxf>
          </x14:cfRule>
          <x14:cfRule type="expression" priority="60" id="{00000000-000E-0000-0F00-00003C000000}">
            <xm:f>K68='Drop down'!$P$6</xm:f>
            <x14:dxf>
              <font>
                <b/>
                <i val="0"/>
                <color auto="1"/>
              </font>
              <fill>
                <patternFill>
                  <bgColor theme="2" tint="-0.14996795556505021"/>
                </patternFill>
              </fill>
            </x14:dxf>
          </x14:cfRule>
          <xm:sqref>K68:K77</xm:sqref>
        </x14:conditionalFormatting>
        <x14:conditionalFormatting xmlns:xm="http://schemas.microsoft.com/office/excel/2006/main">
          <x14:cfRule type="expression" priority="57" id="{00000000-000E-0000-0F00-000039000000}">
            <xm:f>K80&lt;&gt;'Drop down'!$P$6</xm:f>
            <x14:dxf>
              <font>
                <b val="0"/>
                <i val="0"/>
                <color rgb="FFFF0000"/>
              </font>
              <fill>
                <patternFill>
                  <bgColor theme="0"/>
                </patternFill>
              </fill>
            </x14:dxf>
          </x14:cfRule>
          <x14:cfRule type="expression" priority="56" id="{00000000-000E-0000-0F00-000038000000}">
            <xm:f>K80='Drop down'!$P$6</xm:f>
            <x14:dxf>
              <font>
                <b/>
                <i val="0"/>
                <color auto="1"/>
              </font>
              <fill>
                <patternFill>
                  <bgColor theme="2" tint="-0.14996795556505021"/>
                </patternFill>
              </fill>
            </x14:dxf>
          </x14:cfRule>
          <xm:sqref>K80:K89</xm:sqref>
        </x14:conditionalFormatting>
        <x14:conditionalFormatting xmlns:xm="http://schemas.microsoft.com/office/excel/2006/main">
          <x14:cfRule type="expression" priority="53" id="{00000000-000E-0000-0F00-000035000000}">
            <xm:f>K92&lt;&gt;'Drop down'!$P$6</xm:f>
            <x14:dxf>
              <font>
                <b val="0"/>
                <i val="0"/>
                <color rgb="FFFF0000"/>
              </font>
              <fill>
                <patternFill>
                  <bgColor theme="0"/>
                </patternFill>
              </fill>
            </x14:dxf>
          </x14:cfRule>
          <x14:cfRule type="expression" priority="52" id="{00000000-000E-0000-0F00-000034000000}">
            <xm:f>K92='Drop down'!$P$6</xm:f>
            <x14:dxf>
              <font>
                <b/>
                <i val="0"/>
                <color auto="1"/>
              </font>
              <fill>
                <patternFill>
                  <bgColor theme="2" tint="-0.14996795556505021"/>
                </patternFill>
              </fill>
            </x14:dxf>
          </x14:cfRule>
          <xm:sqref>K92:K101</xm:sqref>
        </x14:conditionalFormatting>
        <x14:conditionalFormatting xmlns:xm="http://schemas.microsoft.com/office/excel/2006/main">
          <x14:cfRule type="expression" priority="45" id="{00000000-000E-0000-0F00-00002D000000}">
            <xm:f>K104&lt;&gt;'Drop down'!$P$6</xm:f>
            <x14:dxf>
              <font>
                <b val="0"/>
                <i val="0"/>
                <color rgb="FFFF0000"/>
              </font>
              <fill>
                <patternFill>
                  <bgColor theme="0"/>
                </patternFill>
              </fill>
            </x14:dxf>
          </x14:cfRule>
          <x14:cfRule type="expression" priority="44" id="{00000000-000E-0000-0F00-00002C000000}">
            <xm:f>K104='Drop down'!$P$6</xm:f>
            <x14:dxf>
              <font>
                <b/>
                <i val="0"/>
                <color auto="1"/>
              </font>
              <fill>
                <patternFill>
                  <bgColor theme="2" tint="-0.14996795556505021"/>
                </patternFill>
              </fill>
            </x14:dxf>
          </x14:cfRule>
          <xm:sqref>K104:K113</xm:sqref>
        </x14:conditionalFormatting>
        <x14:conditionalFormatting xmlns:xm="http://schemas.microsoft.com/office/excel/2006/main">
          <x14:cfRule type="expression" priority="38" id="{00000000-000E-0000-0F00-000026000000}">
            <xm:f>K116&lt;&gt;'Drop down'!$P$6</xm:f>
            <x14:dxf>
              <font>
                <b val="0"/>
                <i val="0"/>
                <color rgb="FFFF0000"/>
              </font>
              <fill>
                <patternFill>
                  <bgColor theme="0"/>
                </patternFill>
              </fill>
            </x14:dxf>
          </x14:cfRule>
          <x14:cfRule type="expression" priority="37" id="{00000000-000E-0000-0F00-000025000000}">
            <xm:f>K116='Drop down'!$P$6</xm:f>
            <x14:dxf>
              <font>
                <b/>
                <i val="0"/>
                <color auto="1"/>
              </font>
              <fill>
                <patternFill>
                  <bgColor theme="2" tint="-0.14996795556505021"/>
                </patternFill>
              </fill>
            </x14:dxf>
          </x14:cfRule>
          <xm:sqref>K116:K125</xm:sqref>
        </x14:conditionalFormatting>
        <x14:conditionalFormatting xmlns:xm="http://schemas.microsoft.com/office/excel/2006/main">
          <x14:cfRule type="expression" priority="31" id="{00000000-000E-0000-0F00-00001F000000}">
            <xm:f>K128&lt;&gt;'Drop down'!$P$6</xm:f>
            <x14:dxf>
              <font>
                <b val="0"/>
                <i val="0"/>
                <color rgb="FFFF0000"/>
              </font>
              <fill>
                <patternFill>
                  <bgColor theme="0"/>
                </patternFill>
              </fill>
            </x14:dxf>
          </x14:cfRule>
          <x14:cfRule type="expression" priority="30" id="{00000000-000E-0000-0F00-00001E000000}">
            <xm:f>K128='Drop down'!$P$6</xm:f>
            <x14:dxf>
              <font>
                <b/>
                <i val="0"/>
                <color auto="1"/>
              </font>
              <fill>
                <patternFill>
                  <bgColor theme="2" tint="-0.14996795556505021"/>
                </patternFill>
              </fill>
            </x14:dxf>
          </x14:cfRule>
          <xm:sqref>K128:K137</xm:sqref>
        </x14:conditionalFormatting>
        <x14:conditionalFormatting xmlns:xm="http://schemas.microsoft.com/office/excel/2006/main">
          <x14:cfRule type="expression" priority="23" id="{00000000-000E-0000-0F00-000017000000}">
            <xm:f>K140='Drop down'!$P$6</xm:f>
            <x14:dxf>
              <font>
                <b/>
                <i val="0"/>
                <color auto="1"/>
              </font>
              <fill>
                <patternFill>
                  <bgColor theme="2" tint="-0.14996795556505021"/>
                </patternFill>
              </fill>
            </x14:dxf>
          </x14:cfRule>
          <x14:cfRule type="expression" priority="24" id="{00000000-000E-0000-0F00-000018000000}">
            <xm:f>K140&lt;&gt;'Drop down'!$P$6</xm:f>
            <x14:dxf>
              <font>
                <b val="0"/>
                <i val="0"/>
                <color rgb="FFFF0000"/>
              </font>
              <fill>
                <patternFill>
                  <bgColor theme="0"/>
                </patternFill>
              </fill>
            </x14:dxf>
          </x14:cfRule>
          <xm:sqref>K140:K149</xm:sqref>
        </x14:conditionalFormatting>
        <x14:conditionalFormatting xmlns:xm="http://schemas.microsoft.com/office/excel/2006/main">
          <x14:cfRule type="expression" priority="16" id="{00000000-000E-0000-0F00-000010000000}">
            <xm:f>K152='Drop down'!$P$6</xm:f>
            <x14:dxf>
              <font>
                <b/>
                <i val="0"/>
                <color auto="1"/>
              </font>
              <fill>
                <patternFill>
                  <bgColor theme="2" tint="-0.14996795556505021"/>
                </patternFill>
              </fill>
            </x14:dxf>
          </x14:cfRule>
          <x14:cfRule type="expression" priority="17" id="{00000000-000E-0000-0F00-000011000000}">
            <xm:f>K152&lt;&gt;'Drop down'!$P$6</xm:f>
            <x14:dxf>
              <font>
                <b val="0"/>
                <i val="0"/>
                <color rgb="FFFF0000"/>
              </font>
              <fill>
                <patternFill>
                  <bgColor theme="0"/>
                </patternFill>
              </fill>
            </x14:dxf>
          </x14:cfRule>
          <xm:sqref>K152:K161</xm:sqref>
        </x14:conditionalFormatting>
      </x14:conditionalFormattings>
    </ext>
    <ext xmlns:x14="http://schemas.microsoft.com/office/spreadsheetml/2009/9/main" uri="{CCE6A557-97BC-4b89-ADB6-D9C93CAAB3DF}">
      <x14:dataValidations xmlns:xm="http://schemas.microsoft.com/office/excel/2006/main" count="7">
        <x14:dataValidation type="list" showInputMessage="1" showErrorMessage="1" xr:uid="{7EB75EDD-EC41-4A6B-9A4F-EAD238587CB9}">
          <x14:formula1>
            <xm:f>EmballageDDGS1!$A$225:$A$227</xm:f>
          </x14:formula1>
          <xm:sqref>K17:K26</xm:sqref>
        </x14:dataValidation>
        <x14:dataValidation type="list" showInputMessage="1" showErrorMessage="1" xr:uid="{1000308D-8097-4752-8C9F-177E8E5E20F9}">
          <x14:formula1>
            <xm:f>EmballageDDGS1!$A$195:$A$213</xm:f>
          </x14:formula1>
          <xm:sqref>G17:G26</xm:sqref>
        </x14:dataValidation>
        <x14:dataValidation type="list" showInputMessage="1" showErrorMessage="1" xr:uid="{291D8F98-AC8A-498E-9809-55CF468A35D3}">
          <x14:formula1>
            <xm:f>EmballageDDGS1!$A$231:$A$232</xm:f>
          </x14:formula1>
          <xm:sqref>H17:J26</xm:sqref>
        </x14:dataValidation>
        <x14:dataValidation type="list" showInputMessage="1" showErrorMessage="1" xr:uid="{BC2DBAE9-D86E-4330-AF1B-23D11FB0165B}">
          <x14:formula1>
            <xm:f>EmballageDDGS1!$A$218:$A$220</xm:f>
          </x14:formula1>
          <xm:sqref>F44:F53 F56:F65 F68:F77 F80:F89 F92:F101 F104:F113 F116:F125 F128:F137 F140:F149 F152:F161</xm:sqref>
        </x14:dataValidation>
        <x14:dataValidation type="list" showInputMessage="1" showErrorMessage="1" xr:uid="{34407094-BE09-4B59-B161-0C9165748F86}">
          <x14:formula1>
            <xm:f>EmballageDDGS1!$A$176:$A$184</xm:f>
          </x14:formula1>
          <xm:sqref>K44:K53 K56:K65 K68:K77 K80:K89 K92:K101 K104:K113 K116:K125 K128:K137 K140:K149 K152:K161</xm:sqref>
        </x14:dataValidation>
        <x14:dataValidation type="list" showInputMessage="1" showErrorMessage="1" xr:uid="{4853E10D-86A6-4E86-A1F7-72FA78C4F636}">
          <x14:formula1>
            <xm:f>'Drop down'!$B$5:$B$7</xm:f>
          </x14:formula1>
          <xm:sqref>E44:E53 E116:E125 E56:E65 E68:E77 E80:E89 E92:E101 E104:E113 E140:E149 E128:E137 E152:E161</xm:sqref>
        </x14:dataValidation>
        <x14:dataValidation type="list" showInputMessage="1" showErrorMessage="1" xr:uid="{89CC0A8E-D0EB-4BDB-93BC-1D35B7CD8EBD}">
          <x14:formula1>
            <xm:f>EmballageDDGS1!$A$189:$A$191</xm:f>
          </x14:formula1>
          <xm:sqref>E31:P32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524C0-837E-4A55-AE3A-9E0E7378C88A}">
  <sheetPr codeName="Sheet15">
    <pageSetUpPr fitToPage="1"/>
  </sheetPr>
  <dimension ref="A1:Z101"/>
  <sheetViews>
    <sheetView workbookViewId="0"/>
  </sheetViews>
  <sheetFormatPr defaultRowHeight="14.5" x14ac:dyDescent="0.35"/>
  <cols>
    <col min="1" max="1" width="2.81640625" customWidth="1"/>
    <col min="2" max="2" width="3.453125" customWidth="1"/>
    <col min="3" max="3" width="47.7265625" customWidth="1"/>
    <col min="4" max="4" width="17.7265625" customWidth="1"/>
    <col min="6" max="6" width="13.81640625" customWidth="1"/>
    <col min="9" max="9" width="2.54296875" customWidth="1"/>
    <col min="10" max="10" width="3.1796875" customWidth="1"/>
    <col min="11" max="11" width="3.453125" customWidth="1"/>
    <col min="12" max="12" width="41.1796875" bestFit="1" customWidth="1"/>
  </cols>
  <sheetData>
    <row r="1" spans="1:26" ht="35" customHeight="1" x14ac:dyDescent="0.35">
      <c r="A1" s="3"/>
      <c r="B1" s="178" t="str">
        <f>'Drop down'!P14</f>
        <v>All rights to this document belong to Varefakta, and the document may not be copied, reproduced, passed on and / or used without prior written permission from Varefakta. (version 23.1).</v>
      </c>
      <c r="C1" s="178"/>
      <c r="D1" s="178"/>
      <c r="E1" s="178"/>
      <c r="F1" s="11"/>
      <c r="G1" s="2"/>
      <c r="H1" s="2"/>
      <c r="I1" s="2"/>
      <c r="J1" s="4"/>
      <c r="K1" s="1"/>
      <c r="L1" s="1"/>
      <c r="M1" s="1"/>
      <c r="N1" s="1"/>
      <c r="O1" s="1"/>
      <c r="P1" s="1"/>
      <c r="Q1" s="1"/>
      <c r="R1" s="1"/>
      <c r="S1" s="1"/>
      <c r="T1" s="1"/>
      <c r="U1" s="1"/>
      <c r="V1" s="1"/>
      <c r="W1" s="1"/>
      <c r="X1" s="1"/>
      <c r="Y1" s="1"/>
      <c r="Z1" s="1"/>
    </row>
    <row r="2" spans="1:26" x14ac:dyDescent="0.35">
      <c r="A2" s="3"/>
      <c r="B2" s="5"/>
      <c r="C2" s="6"/>
      <c r="D2" s="6"/>
      <c r="E2" s="6"/>
      <c r="F2" s="6"/>
      <c r="G2" s="6"/>
      <c r="H2" s="6"/>
      <c r="I2" s="7"/>
      <c r="J2" s="4"/>
      <c r="K2" s="1"/>
      <c r="L2" s="1"/>
      <c r="M2" s="1"/>
      <c r="N2" s="1"/>
      <c r="O2" s="1"/>
      <c r="P2" s="1"/>
      <c r="Q2" s="1"/>
      <c r="R2" s="1"/>
      <c r="S2" s="1"/>
      <c r="T2" s="1"/>
      <c r="U2" s="1"/>
      <c r="V2" s="1"/>
      <c r="W2" s="1"/>
      <c r="X2" s="1"/>
      <c r="Y2" s="1"/>
      <c r="Z2" s="1"/>
    </row>
    <row r="3" spans="1:26" ht="23.5" thickBot="1" x14ac:dyDescent="0.55000000000000004">
      <c r="A3" s="3"/>
      <c r="B3" s="5"/>
      <c r="C3" s="8" t="s">
        <v>4907</v>
      </c>
      <c r="D3" s="6"/>
      <c r="E3" s="6"/>
      <c r="F3" s="6"/>
      <c r="G3" s="6"/>
      <c r="H3" s="6"/>
      <c r="I3" s="7"/>
      <c r="J3" s="4"/>
      <c r="K3" s="1"/>
      <c r="L3" s="1"/>
      <c r="M3" s="1"/>
      <c r="N3" s="1"/>
      <c r="O3" s="1"/>
      <c r="P3" s="1"/>
      <c r="Q3" s="1"/>
      <c r="R3" s="1"/>
      <c r="S3" s="1"/>
      <c r="T3" s="1"/>
      <c r="U3" s="1"/>
      <c r="V3" s="1"/>
      <c r="W3" s="1"/>
      <c r="X3" s="1"/>
      <c r="Y3" s="1"/>
      <c r="Z3" s="1"/>
    </row>
    <row r="4" spans="1:26" ht="20.5" x14ac:dyDescent="0.45">
      <c r="A4" s="3"/>
      <c r="B4" s="5"/>
      <c r="C4" s="9"/>
      <c r="D4" s="6"/>
      <c r="E4" s="6"/>
      <c r="F4" s="6"/>
      <c r="G4" s="6"/>
      <c r="H4" s="6"/>
      <c r="I4" s="7"/>
      <c r="J4" s="4"/>
      <c r="K4" s="1"/>
      <c r="L4" s="12" t="s">
        <v>5021</v>
      </c>
      <c r="M4" s="1"/>
      <c r="N4" s="1"/>
      <c r="O4" s="1"/>
      <c r="P4" s="1"/>
      <c r="Q4" s="1"/>
      <c r="R4" s="1"/>
      <c r="S4" s="1"/>
      <c r="T4" s="1"/>
      <c r="U4" s="1"/>
      <c r="V4" s="1"/>
      <c r="W4" s="1"/>
      <c r="X4" s="1"/>
      <c r="Y4" s="1"/>
      <c r="Z4" s="1"/>
    </row>
    <row r="5" spans="1:26" ht="14.5" customHeight="1" x14ac:dyDescent="0.35">
      <c r="A5" s="3"/>
      <c r="B5" s="5"/>
      <c r="C5" s="211" t="s">
        <v>4908</v>
      </c>
      <c r="D5" s="226"/>
      <c r="E5" s="226"/>
      <c r="F5" s="226"/>
      <c r="G5" s="226"/>
      <c r="H5" s="226"/>
      <c r="I5" s="7"/>
      <c r="J5" s="4"/>
      <c r="K5" s="1"/>
      <c r="L5" s="152" t="s">
        <v>0</v>
      </c>
      <c r="M5" s="1"/>
      <c r="N5" s="1"/>
      <c r="O5" s="1"/>
      <c r="P5" s="1"/>
      <c r="Q5" s="1"/>
      <c r="R5" s="1"/>
      <c r="S5" s="1"/>
      <c r="T5" s="1"/>
      <c r="U5" s="1"/>
      <c r="V5" s="1"/>
      <c r="W5" s="1"/>
      <c r="X5" s="1"/>
      <c r="Y5" s="1"/>
      <c r="Z5" s="1"/>
    </row>
    <row r="6" spans="1:26" x14ac:dyDescent="0.35">
      <c r="A6" s="3"/>
      <c r="B6" s="5"/>
      <c r="C6" s="226"/>
      <c r="D6" s="226"/>
      <c r="E6" s="226"/>
      <c r="F6" s="226"/>
      <c r="G6" s="226"/>
      <c r="H6" s="226"/>
      <c r="I6" s="7"/>
      <c r="J6" s="4"/>
      <c r="K6" s="1"/>
      <c r="L6" s="152" t="s">
        <v>4713</v>
      </c>
      <c r="M6" s="1"/>
      <c r="N6" s="1"/>
      <c r="O6" s="1"/>
      <c r="P6" s="1"/>
      <c r="Q6" s="1"/>
      <c r="R6" s="1"/>
      <c r="S6" s="1"/>
      <c r="T6" s="1"/>
      <c r="U6" s="1"/>
      <c r="V6" s="1"/>
      <c r="W6" s="1"/>
      <c r="X6" s="1"/>
      <c r="Y6" s="1"/>
      <c r="Z6" s="1"/>
    </row>
    <row r="7" spans="1:26" x14ac:dyDescent="0.35">
      <c r="A7" s="3"/>
      <c r="B7" s="5"/>
      <c r="C7" s="226"/>
      <c r="D7" s="226"/>
      <c r="E7" s="226"/>
      <c r="F7" s="226"/>
      <c r="G7" s="226"/>
      <c r="H7" s="226"/>
      <c r="I7" s="7"/>
      <c r="J7" s="4"/>
      <c r="K7" s="1"/>
      <c r="L7" s="152" t="s">
        <v>5022</v>
      </c>
      <c r="M7" s="1"/>
      <c r="N7" s="1"/>
      <c r="O7" s="1"/>
      <c r="P7" s="1"/>
      <c r="Q7" s="1"/>
      <c r="R7" s="1"/>
      <c r="S7" s="1"/>
      <c r="T7" s="1"/>
      <c r="U7" s="1"/>
      <c r="V7" s="1"/>
      <c r="W7" s="1"/>
      <c r="X7" s="1"/>
      <c r="Y7" s="1"/>
      <c r="Z7" s="1"/>
    </row>
    <row r="8" spans="1:26" x14ac:dyDescent="0.35">
      <c r="A8" s="3"/>
      <c r="B8" s="5"/>
      <c r="C8" s="6"/>
      <c r="D8" s="6"/>
      <c r="E8" s="6"/>
      <c r="F8" s="6"/>
      <c r="G8" s="6"/>
      <c r="H8" s="6"/>
      <c r="I8" s="7"/>
      <c r="J8" s="4"/>
      <c r="K8" s="1"/>
      <c r="L8" s="152" t="s">
        <v>4723</v>
      </c>
      <c r="M8" s="1"/>
      <c r="N8" s="1"/>
      <c r="O8" s="1"/>
      <c r="P8" s="1"/>
      <c r="Q8" s="1"/>
      <c r="R8" s="1"/>
      <c r="S8" s="1"/>
      <c r="T8" s="1"/>
      <c r="U8" s="1"/>
      <c r="V8" s="1"/>
      <c r="W8" s="1"/>
      <c r="X8" s="1"/>
      <c r="Y8" s="1"/>
      <c r="Z8" s="1"/>
    </row>
    <row r="9" spans="1:26" ht="14.5" customHeight="1" x14ac:dyDescent="0.35">
      <c r="A9" s="3"/>
      <c r="B9" s="5"/>
      <c r="C9" s="211" t="s">
        <v>4909</v>
      </c>
      <c r="D9" s="190" t="s">
        <v>4678</v>
      </c>
      <c r="E9" s="190"/>
      <c r="F9" s="190"/>
      <c r="G9" s="190"/>
      <c r="H9" s="190"/>
      <c r="I9" s="7"/>
      <c r="J9" s="4"/>
      <c r="K9" s="1"/>
      <c r="L9" s="152" t="s">
        <v>4758</v>
      </c>
      <c r="M9" s="1"/>
      <c r="N9" s="1"/>
      <c r="O9" s="1"/>
      <c r="P9" s="1"/>
      <c r="Q9" s="1"/>
      <c r="R9" s="1"/>
      <c r="S9" s="1"/>
      <c r="T9" s="1"/>
      <c r="U9" s="1"/>
      <c r="V9" s="1"/>
      <c r="W9" s="1"/>
      <c r="X9" s="1"/>
      <c r="Y9" s="1"/>
      <c r="Z9" s="1"/>
    </row>
    <row r="10" spans="1:26" x14ac:dyDescent="0.35">
      <c r="A10" s="3"/>
      <c r="B10" s="5"/>
      <c r="C10" s="211"/>
      <c r="D10" s="190"/>
      <c r="E10" s="190"/>
      <c r="F10" s="190"/>
      <c r="G10" s="190"/>
      <c r="H10" s="190"/>
      <c r="I10" s="7"/>
      <c r="J10" s="4"/>
      <c r="K10" s="1"/>
      <c r="L10" s="152" t="s">
        <v>4759</v>
      </c>
      <c r="M10" s="1"/>
      <c r="N10" s="1"/>
      <c r="O10" s="1"/>
      <c r="P10" s="1"/>
      <c r="Q10" s="1"/>
      <c r="R10" s="1"/>
      <c r="S10" s="1"/>
      <c r="T10" s="1"/>
      <c r="U10" s="1"/>
      <c r="V10" s="1"/>
      <c r="W10" s="1"/>
      <c r="X10" s="1"/>
      <c r="Y10" s="1"/>
      <c r="Z10" s="1"/>
    </row>
    <row r="11" spans="1:26" x14ac:dyDescent="0.35">
      <c r="A11" s="3"/>
      <c r="B11" s="5"/>
      <c r="C11" s="6"/>
      <c r="D11" s="6"/>
      <c r="E11" s="6"/>
      <c r="F11" s="6"/>
      <c r="G11" s="6"/>
      <c r="H11" s="6"/>
      <c r="I11" s="7"/>
      <c r="J11" s="4"/>
      <c r="K11" s="1"/>
      <c r="L11" s="152" t="s">
        <v>4811</v>
      </c>
      <c r="M11" s="1"/>
      <c r="N11" s="1"/>
      <c r="O11" s="1"/>
      <c r="P11" s="1"/>
      <c r="Q11" s="1"/>
      <c r="R11" s="1"/>
      <c r="S11" s="1"/>
      <c r="T11" s="1"/>
      <c r="U11" s="1"/>
      <c r="V11" s="1"/>
      <c r="W11" s="1"/>
      <c r="X11" s="1"/>
      <c r="Y11" s="1"/>
      <c r="Z11" s="1"/>
    </row>
    <row r="12" spans="1:26" x14ac:dyDescent="0.35">
      <c r="A12" s="3"/>
      <c r="B12" s="5"/>
      <c r="C12" s="13" t="s">
        <v>4817</v>
      </c>
      <c r="D12" s="192" t="s">
        <v>1007</v>
      </c>
      <c r="E12" s="193"/>
      <c r="F12" s="193"/>
      <c r="G12" s="193"/>
      <c r="H12" s="193"/>
      <c r="I12" s="7"/>
      <c r="J12" s="4"/>
      <c r="K12" s="1"/>
      <c r="L12" s="152" t="s">
        <v>5023</v>
      </c>
      <c r="M12" s="1"/>
      <c r="N12" s="1"/>
      <c r="O12" s="1"/>
      <c r="P12" s="1"/>
      <c r="Q12" s="1"/>
      <c r="R12" s="1"/>
      <c r="S12" s="1"/>
      <c r="T12" s="1"/>
      <c r="U12" s="1"/>
      <c r="V12" s="1"/>
      <c r="W12" s="1"/>
      <c r="X12" s="1"/>
      <c r="Y12" s="1"/>
      <c r="Z12" s="1"/>
    </row>
    <row r="13" spans="1:26" x14ac:dyDescent="0.35">
      <c r="A13" s="3"/>
      <c r="B13" s="5"/>
      <c r="D13" s="6"/>
      <c r="E13" s="6"/>
      <c r="F13" s="6"/>
      <c r="G13" s="6"/>
      <c r="H13" s="6"/>
      <c r="I13" s="7"/>
      <c r="J13" s="4"/>
      <c r="K13" s="1"/>
      <c r="L13" s="152" t="s">
        <v>4866</v>
      </c>
      <c r="M13" s="1"/>
      <c r="N13" s="1"/>
      <c r="O13" s="1"/>
      <c r="P13" s="1"/>
      <c r="Q13" s="1"/>
      <c r="R13" s="1"/>
      <c r="S13" s="1"/>
      <c r="T13" s="1"/>
      <c r="U13" s="1"/>
      <c r="V13" s="1"/>
      <c r="W13" s="1"/>
      <c r="X13" s="1"/>
      <c r="Y13" s="1"/>
      <c r="Z13" s="1"/>
    </row>
    <row r="14" spans="1:26" x14ac:dyDescent="0.35">
      <c r="A14" s="3"/>
      <c r="B14" s="5"/>
      <c r="C14" s="13" t="s">
        <v>4818</v>
      </c>
      <c r="D14" s="192" t="s">
        <v>1007</v>
      </c>
      <c r="E14" s="193"/>
      <c r="F14" s="193"/>
      <c r="G14" s="193"/>
      <c r="H14" s="193"/>
      <c r="I14" s="7"/>
      <c r="J14" s="4"/>
      <c r="K14" s="1"/>
      <c r="L14" s="152" t="s">
        <v>4871</v>
      </c>
      <c r="M14" s="1"/>
      <c r="N14" s="1"/>
      <c r="O14" s="1"/>
      <c r="P14" s="1"/>
      <c r="Q14" s="1"/>
      <c r="R14" s="1"/>
      <c r="S14" s="1"/>
      <c r="T14" s="1"/>
      <c r="U14" s="1"/>
      <c r="V14" s="1"/>
      <c r="W14" s="1"/>
      <c r="X14" s="1"/>
      <c r="Y14" s="1"/>
      <c r="Z14" s="1"/>
    </row>
    <row r="15" spans="1:26" ht="14.5" customHeight="1" x14ac:dyDescent="0.35">
      <c r="A15" s="3"/>
      <c r="B15" s="5"/>
      <c r="C15" s="189" t="s">
        <v>4819</v>
      </c>
      <c r="D15" s="181" t="s">
        <v>1007</v>
      </c>
      <c r="E15" s="181"/>
      <c r="F15" s="181"/>
      <c r="G15" s="181"/>
      <c r="H15" s="181"/>
      <c r="I15" s="7"/>
      <c r="J15" s="4"/>
      <c r="K15" s="1"/>
      <c r="L15" s="152" t="s">
        <v>5033</v>
      </c>
      <c r="M15" s="1"/>
      <c r="N15" s="1"/>
      <c r="O15" s="1"/>
      <c r="P15" s="1"/>
      <c r="Q15" s="1"/>
      <c r="R15" s="1"/>
      <c r="S15" s="1"/>
      <c r="T15" s="1"/>
      <c r="U15" s="1"/>
      <c r="V15" s="1"/>
      <c r="W15" s="1"/>
      <c r="X15" s="1"/>
      <c r="Y15" s="1"/>
      <c r="Z15" s="1"/>
    </row>
    <row r="16" spans="1:26" x14ac:dyDescent="0.35">
      <c r="A16" s="3"/>
      <c r="B16" s="5"/>
      <c r="C16" s="189"/>
      <c r="D16" s="181"/>
      <c r="E16" s="181"/>
      <c r="F16" s="181"/>
      <c r="G16" s="181"/>
      <c r="H16" s="181"/>
      <c r="I16" s="7"/>
      <c r="J16" s="4"/>
      <c r="K16" s="1"/>
      <c r="L16" s="152" t="s">
        <v>5034</v>
      </c>
      <c r="M16" s="1"/>
      <c r="N16" s="1"/>
      <c r="O16" s="1"/>
      <c r="P16" s="1"/>
      <c r="Q16" s="1"/>
      <c r="R16" s="1"/>
      <c r="S16" s="1"/>
      <c r="T16" s="1"/>
      <c r="U16" s="1"/>
      <c r="V16" s="1"/>
      <c r="W16" s="1"/>
      <c r="X16" s="1"/>
      <c r="Y16" s="1"/>
      <c r="Z16" s="1"/>
    </row>
    <row r="17" spans="1:26" ht="15" thickBot="1" x14ac:dyDescent="0.4">
      <c r="A17" s="3"/>
      <c r="B17" s="5"/>
      <c r="C17" s="6"/>
      <c r="D17" s="6"/>
      <c r="E17" s="6"/>
      <c r="F17" s="6"/>
      <c r="G17" s="6"/>
      <c r="H17" s="6"/>
      <c r="I17" s="7"/>
      <c r="J17" s="4"/>
      <c r="K17" s="1"/>
      <c r="L17" s="154" t="s">
        <v>4907</v>
      </c>
      <c r="M17" s="1"/>
      <c r="N17" s="1"/>
      <c r="O17" s="1"/>
      <c r="P17" s="1"/>
      <c r="Q17" s="1"/>
      <c r="R17" s="1"/>
      <c r="S17" s="1"/>
      <c r="T17" s="1"/>
      <c r="U17" s="1"/>
      <c r="V17" s="1"/>
      <c r="W17" s="1"/>
      <c r="X17" s="1"/>
      <c r="Y17" s="1"/>
      <c r="Z17" s="1"/>
    </row>
    <row r="18" spans="1:26" ht="15" customHeight="1" thickBot="1" x14ac:dyDescent="0.4">
      <c r="A18" s="3"/>
      <c r="B18" s="5"/>
      <c r="C18" s="239" t="s">
        <v>4820</v>
      </c>
      <c r="D18" s="240">
        <f>Energiberegning!H13</f>
        <v>0</v>
      </c>
      <c r="E18" s="241"/>
      <c r="F18" s="242" t="s">
        <v>1312</v>
      </c>
      <c r="G18" s="242"/>
      <c r="H18" s="243"/>
      <c r="I18" s="7"/>
      <c r="J18" s="4"/>
      <c r="K18" s="1"/>
      <c r="L18" s="1"/>
      <c r="M18" s="1"/>
      <c r="N18" s="1"/>
      <c r="O18" s="1"/>
      <c r="P18" s="1"/>
      <c r="Q18" s="1"/>
      <c r="R18" s="1"/>
      <c r="S18" s="1"/>
      <c r="T18" s="1"/>
      <c r="U18" s="1"/>
      <c r="V18" s="1"/>
      <c r="W18" s="1"/>
      <c r="X18" s="1"/>
      <c r="Y18" s="1"/>
      <c r="Z18" s="1"/>
    </row>
    <row r="19" spans="1:26" x14ac:dyDescent="0.35">
      <c r="A19" s="3"/>
      <c r="B19" s="5"/>
      <c r="C19" s="239"/>
      <c r="D19" s="244">
        <f>Energiberegning!H14</f>
        <v>0</v>
      </c>
      <c r="E19" s="245"/>
      <c r="F19" s="246" t="s">
        <v>1311</v>
      </c>
      <c r="G19" s="246"/>
      <c r="H19" s="247"/>
      <c r="I19" s="7"/>
      <c r="J19" s="4"/>
      <c r="K19" s="1"/>
      <c r="L19" s="12" t="s">
        <v>5024</v>
      </c>
      <c r="M19" s="1"/>
      <c r="N19" s="1"/>
      <c r="O19" s="1"/>
      <c r="P19" s="1"/>
      <c r="Q19" s="1"/>
      <c r="R19" s="1"/>
      <c r="S19" s="1"/>
      <c r="T19" s="1"/>
      <c r="U19" s="1"/>
      <c r="V19" s="1"/>
      <c r="W19" s="1"/>
      <c r="X19" s="1"/>
      <c r="Y19" s="1"/>
      <c r="Z19" s="1"/>
    </row>
    <row r="20" spans="1:26" x14ac:dyDescent="0.35">
      <c r="A20" s="3"/>
      <c r="B20" s="5"/>
      <c r="C20" s="6"/>
      <c r="D20" s="6"/>
      <c r="E20" s="6"/>
      <c r="F20" s="6"/>
      <c r="G20" s="6"/>
      <c r="H20" s="6"/>
      <c r="I20" s="7"/>
      <c r="J20" s="4"/>
      <c r="K20" s="1"/>
      <c r="L20" s="152" t="s">
        <v>5025</v>
      </c>
      <c r="M20" s="1"/>
      <c r="N20" s="1"/>
      <c r="O20" s="1"/>
      <c r="P20" s="1"/>
      <c r="Q20" s="1"/>
      <c r="R20" s="1"/>
      <c r="S20" s="1"/>
      <c r="T20" s="1"/>
      <c r="U20" s="1"/>
      <c r="V20" s="1"/>
      <c r="W20" s="1"/>
      <c r="X20" s="1"/>
      <c r="Y20" s="1"/>
      <c r="Z20" s="1"/>
    </row>
    <row r="21" spans="1:26" x14ac:dyDescent="0.35">
      <c r="A21" s="3"/>
      <c r="B21" s="5"/>
      <c r="C21" s="13" t="s">
        <v>4821</v>
      </c>
      <c r="D21" s="177"/>
      <c r="E21" s="177"/>
      <c r="F21" s="177"/>
      <c r="G21" s="177"/>
      <c r="H21" s="177"/>
      <c r="I21" s="7"/>
      <c r="J21" s="4"/>
      <c r="K21" s="1"/>
      <c r="L21" s="152" t="s">
        <v>5026</v>
      </c>
      <c r="M21" s="1"/>
      <c r="N21" s="1"/>
      <c r="O21" s="1"/>
      <c r="P21" s="1"/>
      <c r="Q21" s="1"/>
      <c r="R21" s="1"/>
      <c r="S21" s="1"/>
      <c r="T21" s="1"/>
      <c r="U21" s="1"/>
      <c r="V21" s="1"/>
      <c r="W21" s="1"/>
      <c r="X21" s="1"/>
      <c r="Y21" s="1"/>
      <c r="Z21" s="1"/>
    </row>
    <row r="22" spans="1:26" x14ac:dyDescent="0.35">
      <c r="A22" s="3"/>
      <c r="B22" s="5"/>
      <c r="C22" s="13" t="s">
        <v>4822</v>
      </c>
      <c r="D22" s="177"/>
      <c r="E22" s="177"/>
      <c r="F22" s="177"/>
      <c r="G22" s="177"/>
      <c r="H22" s="177"/>
      <c r="I22" s="7"/>
      <c r="J22" s="4"/>
      <c r="K22" s="1"/>
      <c r="L22" s="152" t="s">
        <v>5027</v>
      </c>
      <c r="M22" s="1"/>
      <c r="N22" s="1"/>
      <c r="O22" s="1"/>
      <c r="P22" s="1"/>
      <c r="Q22" s="1"/>
      <c r="R22" s="1"/>
      <c r="S22" s="1"/>
      <c r="T22" s="1"/>
      <c r="U22" s="1"/>
      <c r="V22" s="1"/>
      <c r="W22" s="1"/>
      <c r="X22" s="1"/>
      <c r="Y22" s="1"/>
      <c r="Z22" s="1"/>
    </row>
    <row r="23" spans="1:26" x14ac:dyDescent="0.35">
      <c r="A23" s="3"/>
      <c r="B23" s="5"/>
      <c r="C23" s="13" t="s">
        <v>4823</v>
      </c>
      <c r="D23" s="177"/>
      <c r="E23" s="177"/>
      <c r="F23" s="177"/>
      <c r="G23" s="177"/>
      <c r="H23" s="177"/>
      <c r="I23" s="7"/>
      <c r="J23" s="4"/>
      <c r="K23" s="1"/>
      <c r="L23" s="152" t="s">
        <v>5028</v>
      </c>
      <c r="M23" s="1"/>
      <c r="N23" s="1"/>
      <c r="O23" s="1"/>
      <c r="P23" s="1"/>
      <c r="Q23" s="1"/>
      <c r="R23" s="1"/>
      <c r="S23" s="1"/>
      <c r="T23" s="1"/>
      <c r="U23" s="1"/>
      <c r="V23" s="1"/>
      <c r="W23" s="1"/>
      <c r="X23" s="1"/>
      <c r="Y23" s="1"/>
      <c r="Z23" s="1"/>
    </row>
    <row r="24" spans="1:26" x14ac:dyDescent="0.35">
      <c r="A24" s="3"/>
      <c r="B24" s="5"/>
      <c r="C24" s="13" t="s">
        <v>4824</v>
      </c>
      <c r="D24" s="177"/>
      <c r="E24" s="177"/>
      <c r="F24" s="177"/>
      <c r="G24" s="177"/>
      <c r="H24" s="177"/>
      <c r="I24" s="7"/>
      <c r="J24" s="4"/>
      <c r="K24" s="1"/>
      <c r="L24" s="152" t="s">
        <v>5029</v>
      </c>
      <c r="M24" s="1"/>
      <c r="N24" s="1"/>
      <c r="O24" s="1"/>
      <c r="P24" s="1"/>
      <c r="Q24" s="1"/>
      <c r="R24" s="1"/>
      <c r="S24" s="1"/>
      <c r="T24" s="1"/>
      <c r="U24" s="1"/>
      <c r="V24" s="1"/>
      <c r="W24" s="1"/>
      <c r="X24" s="1"/>
      <c r="Y24" s="1"/>
      <c r="Z24" s="1"/>
    </row>
    <row r="25" spans="1:26" x14ac:dyDescent="0.35">
      <c r="A25" s="3"/>
      <c r="B25" s="5"/>
      <c r="C25" s="13" t="s">
        <v>4825</v>
      </c>
      <c r="D25" s="177"/>
      <c r="E25" s="177"/>
      <c r="F25" s="177"/>
      <c r="G25" s="177"/>
      <c r="H25" s="177"/>
      <c r="I25" s="7"/>
      <c r="J25" s="4"/>
      <c r="K25" s="1"/>
      <c r="L25" s="152" t="s">
        <v>5030</v>
      </c>
      <c r="M25" s="1"/>
      <c r="N25" s="1"/>
      <c r="O25" s="1"/>
      <c r="P25" s="1"/>
      <c r="Q25" s="1"/>
      <c r="R25" s="1"/>
      <c r="S25" s="1"/>
      <c r="T25" s="1"/>
      <c r="U25" s="1"/>
      <c r="V25" s="1"/>
      <c r="W25" s="1"/>
      <c r="X25" s="1"/>
      <c r="Y25" s="1"/>
      <c r="Z25" s="1"/>
    </row>
    <row r="26" spans="1:26" x14ac:dyDescent="0.35">
      <c r="A26" s="3"/>
      <c r="B26" s="5"/>
      <c r="C26" s="13" t="s">
        <v>4826</v>
      </c>
      <c r="D26" s="177"/>
      <c r="E26" s="177"/>
      <c r="F26" s="177"/>
      <c r="G26" s="177"/>
      <c r="H26" s="177"/>
      <c r="I26" s="7"/>
      <c r="J26" s="4"/>
      <c r="K26" s="1"/>
      <c r="L26" s="152" t="s">
        <v>5031</v>
      </c>
      <c r="M26" s="1"/>
      <c r="N26" s="1"/>
      <c r="O26" s="1"/>
      <c r="P26" s="1"/>
      <c r="Q26" s="1"/>
      <c r="R26" s="1"/>
      <c r="S26" s="1"/>
      <c r="T26" s="1"/>
      <c r="U26" s="1"/>
      <c r="V26" s="1"/>
      <c r="W26" s="1"/>
      <c r="X26" s="1"/>
      <c r="Y26" s="1"/>
      <c r="Z26" s="1"/>
    </row>
    <row r="27" spans="1:26" ht="15" thickBot="1" x14ac:dyDescent="0.4">
      <c r="A27" s="3"/>
      <c r="B27" s="5"/>
      <c r="C27" s="13" t="s">
        <v>4827</v>
      </c>
      <c r="D27" s="177"/>
      <c r="E27" s="177"/>
      <c r="F27" s="177"/>
      <c r="G27" s="177"/>
      <c r="H27" s="177"/>
      <c r="I27" s="7"/>
      <c r="J27" s="4"/>
      <c r="K27" s="1"/>
      <c r="L27" s="153" t="s">
        <v>5032</v>
      </c>
      <c r="M27" s="1"/>
      <c r="N27" s="1"/>
      <c r="O27" s="1"/>
      <c r="P27" s="1"/>
      <c r="Q27" s="1"/>
      <c r="R27" s="1"/>
      <c r="S27" s="1"/>
      <c r="T27" s="1"/>
      <c r="U27" s="1"/>
      <c r="V27" s="1"/>
      <c r="W27" s="1"/>
      <c r="X27" s="1"/>
      <c r="Y27" s="1"/>
      <c r="Z27" s="1"/>
    </row>
    <row r="28" spans="1:26" x14ac:dyDescent="0.35">
      <c r="A28" s="3"/>
      <c r="B28" s="5"/>
      <c r="C28" s="13" t="s">
        <v>4828</v>
      </c>
      <c r="D28" s="177"/>
      <c r="E28" s="177"/>
      <c r="F28" s="177"/>
      <c r="G28" s="177"/>
      <c r="H28" s="177"/>
      <c r="I28" s="7"/>
      <c r="J28" s="4"/>
      <c r="K28" s="1"/>
      <c r="L28" s="1"/>
      <c r="M28" s="1"/>
      <c r="N28" s="1"/>
      <c r="O28" s="1"/>
      <c r="P28" s="1"/>
      <c r="Q28" s="1"/>
      <c r="R28" s="1"/>
      <c r="S28" s="1"/>
      <c r="T28" s="1"/>
      <c r="U28" s="1"/>
      <c r="V28" s="1"/>
      <c r="W28" s="1"/>
      <c r="X28" s="1"/>
      <c r="Y28" s="1"/>
      <c r="Z28" s="1"/>
    </row>
    <row r="29" spans="1:26" x14ac:dyDescent="0.35">
      <c r="A29" s="3"/>
      <c r="B29" s="5"/>
      <c r="C29" s="13" t="s">
        <v>715</v>
      </c>
      <c r="D29" s="177"/>
      <c r="E29" s="177"/>
      <c r="F29" s="177"/>
      <c r="G29" s="177"/>
      <c r="H29" s="177"/>
      <c r="I29" s="7"/>
      <c r="J29" s="4"/>
      <c r="K29" s="1"/>
      <c r="L29" s="1"/>
      <c r="M29" s="1"/>
      <c r="N29" s="1"/>
      <c r="O29" s="1"/>
      <c r="P29" s="1"/>
      <c r="Q29" s="1"/>
      <c r="R29" s="1"/>
      <c r="S29" s="1"/>
      <c r="T29" s="1"/>
      <c r="U29" s="1"/>
      <c r="V29" s="1"/>
      <c r="W29" s="1"/>
      <c r="X29" s="1"/>
      <c r="Y29" s="1"/>
      <c r="Z29" s="1"/>
    </row>
    <row r="30" spans="1:26" x14ac:dyDescent="0.35">
      <c r="A30" s="3"/>
      <c r="B30" s="5"/>
      <c r="C30" s="13" t="s">
        <v>4829</v>
      </c>
      <c r="D30" s="177"/>
      <c r="E30" s="177"/>
      <c r="F30" s="177"/>
      <c r="G30" s="177"/>
      <c r="H30" s="177"/>
      <c r="I30" s="7"/>
      <c r="J30" s="4"/>
      <c r="K30" s="1"/>
      <c r="L30" s="1"/>
      <c r="M30" s="1"/>
      <c r="N30" s="1"/>
      <c r="O30" s="1"/>
      <c r="P30" s="1"/>
      <c r="Q30" s="1"/>
      <c r="R30" s="1"/>
      <c r="S30" s="1"/>
      <c r="T30" s="1"/>
      <c r="U30" s="1"/>
      <c r="V30" s="1"/>
      <c r="W30" s="1"/>
      <c r="X30" s="1"/>
      <c r="Y30" s="1"/>
      <c r="Z30" s="1"/>
    </row>
    <row r="31" spans="1:26" x14ac:dyDescent="0.35">
      <c r="A31" s="3"/>
      <c r="B31" s="5"/>
      <c r="C31" s="13" t="s">
        <v>4830</v>
      </c>
      <c r="D31" s="299">
        <f>IFERROR(D30*2.5,0)</f>
        <v>0</v>
      </c>
      <c r="E31" s="300"/>
      <c r="F31" s="300"/>
      <c r="G31" s="300"/>
      <c r="H31" s="301"/>
      <c r="I31" s="7"/>
      <c r="J31" s="4"/>
      <c r="K31" s="1"/>
      <c r="L31" s="1"/>
      <c r="M31" s="1"/>
      <c r="N31" s="1"/>
      <c r="O31" s="1"/>
      <c r="P31" s="1"/>
      <c r="Q31" s="1"/>
      <c r="R31" s="1"/>
      <c r="S31" s="1"/>
      <c r="T31" s="1"/>
      <c r="U31" s="1"/>
      <c r="V31" s="1"/>
      <c r="W31" s="1"/>
      <c r="X31" s="1"/>
      <c r="Y31" s="1"/>
      <c r="Z31" s="1"/>
    </row>
    <row r="32" spans="1:26" x14ac:dyDescent="0.35">
      <c r="A32" s="3"/>
      <c r="B32" s="5"/>
      <c r="C32" s="13" t="s">
        <v>4831</v>
      </c>
      <c r="D32" s="177"/>
      <c r="E32" s="177"/>
      <c r="F32" s="177"/>
      <c r="G32" s="177"/>
      <c r="H32" s="177"/>
      <c r="I32" s="7"/>
      <c r="J32" s="4"/>
      <c r="K32" s="1"/>
      <c r="L32" s="1"/>
      <c r="M32" s="1"/>
      <c r="N32" s="1"/>
      <c r="O32" s="1"/>
      <c r="P32" s="1"/>
      <c r="Q32" s="1"/>
      <c r="R32" s="1"/>
      <c r="S32" s="1"/>
      <c r="T32" s="1"/>
      <c r="U32" s="1"/>
      <c r="V32" s="1"/>
      <c r="W32" s="1"/>
      <c r="X32" s="1"/>
      <c r="Y32" s="1"/>
      <c r="Z32" s="1"/>
    </row>
    <row r="33" spans="1:26" x14ac:dyDescent="0.35">
      <c r="A33" s="3"/>
      <c r="B33" s="5"/>
      <c r="C33" s="13" t="s">
        <v>4832</v>
      </c>
      <c r="D33" s="177"/>
      <c r="E33" s="177"/>
      <c r="F33" s="177"/>
      <c r="G33" s="177"/>
      <c r="H33" s="177"/>
      <c r="I33" s="7"/>
      <c r="J33" s="4"/>
      <c r="K33" s="1"/>
      <c r="L33" s="1"/>
      <c r="M33" s="1"/>
      <c r="N33" s="1"/>
      <c r="O33" s="1"/>
      <c r="P33" s="1"/>
      <c r="Q33" s="1"/>
      <c r="R33" s="1"/>
      <c r="S33" s="1"/>
      <c r="T33" s="1"/>
      <c r="U33" s="1"/>
      <c r="V33" s="1"/>
      <c r="W33" s="1"/>
      <c r="X33" s="1"/>
      <c r="Y33" s="1"/>
      <c r="Z33" s="1"/>
    </row>
    <row r="34" spans="1:26" x14ac:dyDescent="0.35">
      <c r="A34" s="3"/>
      <c r="B34" s="5"/>
      <c r="C34" s="13" t="s">
        <v>4833</v>
      </c>
      <c r="D34" s="177"/>
      <c r="E34" s="177"/>
      <c r="F34" s="177"/>
      <c r="G34" s="177"/>
      <c r="H34" s="177"/>
      <c r="I34" s="7"/>
      <c r="J34" s="4"/>
      <c r="K34" s="1"/>
      <c r="L34" s="1"/>
      <c r="M34" s="1"/>
      <c r="N34" s="1"/>
      <c r="O34" s="1"/>
      <c r="P34" s="1"/>
      <c r="Q34" s="1"/>
      <c r="R34" s="1"/>
      <c r="S34" s="1"/>
      <c r="T34" s="1"/>
      <c r="U34" s="1"/>
      <c r="V34" s="1"/>
      <c r="W34" s="1"/>
      <c r="X34" s="1"/>
      <c r="Y34" s="1"/>
      <c r="Z34" s="1"/>
    </row>
    <row r="35" spans="1:26" x14ac:dyDescent="0.35">
      <c r="A35" s="3"/>
      <c r="B35" s="5"/>
      <c r="C35" s="13" t="s">
        <v>1713</v>
      </c>
      <c r="D35" s="177"/>
      <c r="E35" s="177"/>
      <c r="F35" s="177"/>
      <c r="G35" s="177"/>
      <c r="H35" s="177"/>
      <c r="I35" s="7"/>
      <c r="J35" s="4"/>
      <c r="K35" s="1"/>
      <c r="L35" s="1"/>
      <c r="M35" s="1"/>
      <c r="N35" s="1"/>
      <c r="O35" s="1"/>
      <c r="P35" s="1"/>
      <c r="Q35" s="1"/>
      <c r="R35" s="1"/>
      <c r="S35" s="1"/>
      <c r="T35" s="1"/>
      <c r="U35" s="1"/>
      <c r="V35" s="1"/>
      <c r="W35" s="1"/>
      <c r="X35" s="1"/>
      <c r="Y35" s="1"/>
      <c r="Z35" s="1"/>
    </row>
    <row r="36" spans="1:26" x14ac:dyDescent="0.35">
      <c r="A36" s="3"/>
      <c r="B36" s="5"/>
      <c r="C36" s="13" t="s">
        <v>1714</v>
      </c>
      <c r="D36" s="177"/>
      <c r="E36" s="177"/>
      <c r="F36" s="177"/>
      <c r="G36" s="177"/>
      <c r="H36" s="177"/>
      <c r="I36" s="7"/>
      <c r="J36" s="4"/>
      <c r="K36" s="1"/>
      <c r="L36" s="1"/>
      <c r="M36" s="1"/>
      <c r="N36" s="1"/>
      <c r="O36" s="1"/>
      <c r="P36" s="1"/>
      <c r="Q36" s="1"/>
      <c r="R36" s="1"/>
      <c r="S36" s="1"/>
      <c r="T36" s="1"/>
      <c r="U36" s="1"/>
      <c r="V36" s="1"/>
      <c r="W36" s="1"/>
      <c r="X36" s="1"/>
      <c r="Y36" s="1"/>
      <c r="Z36" s="1"/>
    </row>
    <row r="37" spans="1:26" x14ac:dyDescent="0.35">
      <c r="A37" s="3"/>
      <c r="B37" s="5"/>
      <c r="D37" s="6"/>
      <c r="E37" s="6"/>
      <c r="F37" s="6"/>
      <c r="G37" s="6"/>
      <c r="H37" s="6"/>
      <c r="I37" s="7"/>
      <c r="J37" s="4"/>
      <c r="K37" s="1"/>
      <c r="L37" s="1"/>
      <c r="M37" s="1"/>
      <c r="N37" s="1"/>
      <c r="O37" s="1"/>
      <c r="P37" s="1"/>
      <c r="Q37" s="1"/>
      <c r="R37" s="1"/>
      <c r="S37" s="1"/>
      <c r="T37" s="1"/>
      <c r="U37" s="1"/>
      <c r="V37" s="1"/>
      <c r="W37" s="1"/>
      <c r="X37" s="1"/>
      <c r="Y37" s="1"/>
      <c r="Z37" s="1"/>
    </row>
    <row r="38" spans="1:26" x14ac:dyDescent="0.35">
      <c r="A38" s="3"/>
      <c r="B38" s="5"/>
      <c r="C38" s="34" t="s">
        <v>4834</v>
      </c>
      <c r="D38" s="6"/>
      <c r="E38" s="6"/>
      <c r="F38" s="6"/>
      <c r="G38" s="6"/>
      <c r="H38" s="6"/>
      <c r="I38" s="7"/>
      <c r="J38" s="4"/>
      <c r="K38" s="1"/>
      <c r="L38" s="1"/>
      <c r="M38" s="1"/>
      <c r="N38" s="1"/>
      <c r="O38" s="1"/>
      <c r="P38" s="1"/>
      <c r="Q38" s="1"/>
      <c r="R38" s="1"/>
      <c r="S38" s="1"/>
      <c r="T38" s="1"/>
      <c r="U38" s="1"/>
      <c r="V38" s="1"/>
      <c r="W38" s="1"/>
      <c r="X38" s="1"/>
      <c r="Y38" s="1"/>
      <c r="Z38" s="1"/>
    </row>
    <row r="39" spans="1:26" x14ac:dyDescent="0.35">
      <c r="A39" s="3"/>
      <c r="B39" s="5"/>
      <c r="C39" s="13" t="s">
        <v>4835</v>
      </c>
      <c r="D39" s="177" t="s">
        <v>4678</v>
      </c>
      <c r="E39" s="177"/>
      <c r="F39" s="177"/>
      <c r="G39" s="177"/>
      <c r="H39" s="177"/>
      <c r="I39" s="7"/>
      <c r="J39" s="4"/>
      <c r="K39" s="1"/>
      <c r="L39" s="1"/>
      <c r="M39" s="1"/>
      <c r="N39" s="1"/>
      <c r="O39" s="1"/>
      <c r="P39" s="1"/>
      <c r="Q39" s="1"/>
      <c r="R39" s="1"/>
      <c r="S39" s="1"/>
      <c r="T39" s="1"/>
      <c r="U39" s="1"/>
      <c r="V39" s="1"/>
      <c r="W39" s="1"/>
      <c r="X39" s="1"/>
      <c r="Y39" s="1"/>
      <c r="Z39" s="1"/>
    </row>
    <row r="40" spans="1:26" x14ac:dyDescent="0.35">
      <c r="A40" s="3"/>
      <c r="B40" s="5"/>
      <c r="C40" s="13" t="s">
        <v>4836</v>
      </c>
      <c r="D40" s="177" t="s">
        <v>4678</v>
      </c>
      <c r="E40" s="177"/>
      <c r="F40" s="177"/>
      <c r="G40" s="177"/>
      <c r="H40" s="177"/>
      <c r="I40" s="7"/>
      <c r="J40" s="4"/>
      <c r="K40" s="1"/>
      <c r="L40" s="1"/>
      <c r="M40" s="1"/>
      <c r="N40" s="1"/>
      <c r="O40" s="1"/>
      <c r="P40" s="1"/>
      <c r="Q40" s="1"/>
      <c r="R40" s="1"/>
      <c r="S40" s="1"/>
      <c r="T40" s="1"/>
      <c r="U40" s="1"/>
      <c r="V40" s="1"/>
      <c r="W40" s="1"/>
      <c r="X40" s="1"/>
      <c r="Y40" s="1"/>
      <c r="Z40" s="1"/>
    </row>
    <row r="41" spans="1:26" x14ac:dyDescent="0.35">
      <c r="A41" s="3"/>
      <c r="B41" s="5"/>
      <c r="C41" s="13" t="s">
        <v>4690</v>
      </c>
      <c r="D41" s="192" t="s">
        <v>1007</v>
      </c>
      <c r="E41" s="193"/>
      <c r="F41" s="193"/>
      <c r="G41" s="193"/>
      <c r="H41" s="193"/>
      <c r="I41" s="7"/>
      <c r="J41" s="4"/>
      <c r="K41" s="1"/>
      <c r="L41" s="1"/>
      <c r="M41" s="1"/>
      <c r="N41" s="1"/>
      <c r="O41" s="1"/>
      <c r="P41" s="1"/>
      <c r="Q41" s="1"/>
      <c r="R41" s="1"/>
      <c r="S41" s="1"/>
      <c r="T41" s="1"/>
      <c r="U41" s="1"/>
      <c r="V41" s="1"/>
      <c r="W41" s="1"/>
      <c r="X41" s="1"/>
      <c r="Y41" s="1"/>
      <c r="Z41" s="1"/>
    </row>
    <row r="42" spans="1:26" x14ac:dyDescent="0.35">
      <c r="A42" s="3"/>
      <c r="B42" s="5"/>
      <c r="C42" s="6"/>
      <c r="D42" s="6"/>
      <c r="E42" s="6"/>
      <c r="F42" s="6"/>
      <c r="G42" s="6"/>
      <c r="H42" s="6"/>
      <c r="I42" s="7"/>
      <c r="J42" s="4"/>
      <c r="K42" s="1"/>
      <c r="L42" s="1"/>
      <c r="M42" s="1"/>
      <c r="N42" s="1"/>
      <c r="O42" s="1"/>
      <c r="P42" s="1"/>
      <c r="Q42" s="1"/>
      <c r="R42" s="1"/>
      <c r="S42" s="1"/>
      <c r="T42" s="1"/>
      <c r="U42" s="1"/>
      <c r="V42" s="1"/>
      <c r="W42" s="1"/>
      <c r="X42" s="1"/>
      <c r="Y42" s="1"/>
      <c r="Z42" s="1"/>
    </row>
    <row r="43" spans="1:26" ht="31" x14ac:dyDescent="0.7">
      <c r="A43" s="3"/>
      <c r="B43" s="5"/>
      <c r="C43" s="298" t="s">
        <v>4910</v>
      </c>
      <c r="D43" s="298"/>
      <c r="E43" s="298"/>
      <c r="F43" s="298"/>
      <c r="G43" s="298"/>
      <c r="H43" s="298"/>
      <c r="I43" s="7"/>
      <c r="J43" s="4"/>
      <c r="K43" s="1"/>
      <c r="L43" s="1"/>
      <c r="M43" s="1"/>
      <c r="N43" s="1"/>
      <c r="O43" s="1"/>
      <c r="P43" s="1"/>
      <c r="Q43" s="1"/>
      <c r="R43" s="1"/>
      <c r="S43" s="1"/>
      <c r="T43" s="1"/>
      <c r="U43" s="1"/>
      <c r="V43" s="1"/>
      <c r="W43" s="1"/>
      <c r="X43" s="1"/>
      <c r="Y43" s="1"/>
      <c r="Z43" s="1"/>
    </row>
    <row r="44" spans="1:26" x14ac:dyDescent="0.35">
      <c r="A44" s="3"/>
      <c r="B44" s="5"/>
      <c r="C44" s="6"/>
      <c r="D44" s="6"/>
      <c r="E44" s="6"/>
      <c r="F44" s="6"/>
      <c r="G44" s="6"/>
      <c r="H44" s="6"/>
      <c r="I44" s="7"/>
      <c r="J44" s="4"/>
      <c r="K44" s="1"/>
      <c r="L44" s="1"/>
      <c r="M44" s="1"/>
      <c r="N44" s="1"/>
      <c r="O44" s="1"/>
      <c r="P44" s="1"/>
      <c r="Q44" s="1"/>
      <c r="R44" s="1"/>
      <c r="S44" s="1"/>
      <c r="T44" s="1"/>
      <c r="U44" s="1"/>
      <c r="V44" s="1"/>
      <c r="W44" s="1"/>
      <c r="X44" s="1"/>
      <c r="Y44" s="1"/>
      <c r="Z44" s="1"/>
    </row>
    <row r="45" spans="1:26" ht="14.5" customHeight="1" x14ac:dyDescent="0.35">
      <c r="A45" s="3"/>
      <c r="B45" s="5"/>
      <c r="C45" s="211" t="s">
        <v>4909</v>
      </c>
      <c r="D45" s="190" t="s">
        <v>4678</v>
      </c>
      <c r="E45" s="190"/>
      <c r="F45" s="190"/>
      <c r="G45" s="190"/>
      <c r="H45" s="190"/>
      <c r="I45" s="7"/>
      <c r="J45" s="4"/>
      <c r="K45" s="1"/>
      <c r="L45" s="1"/>
      <c r="M45" s="1"/>
      <c r="N45" s="1"/>
      <c r="O45" s="1"/>
      <c r="P45" s="1"/>
      <c r="Q45" s="1"/>
      <c r="R45" s="1"/>
      <c r="S45" s="1"/>
      <c r="T45" s="1"/>
      <c r="U45" s="1"/>
      <c r="V45" s="1"/>
      <c r="W45" s="1"/>
      <c r="X45" s="1"/>
      <c r="Y45" s="1"/>
      <c r="Z45" s="1"/>
    </row>
    <row r="46" spans="1:26" x14ac:dyDescent="0.35">
      <c r="A46" s="3"/>
      <c r="B46" s="5"/>
      <c r="C46" s="211"/>
      <c r="D46" s="190"/>
      <c r="E46" s="190"/>
      <c r="F46" s="190"/>
      <c r="G46" s="190"/>
      <c r="H46" s="190"/>
      <c r="I46" s="7"/>
      <c r="J46" s="4"/>
      <c r="K46" s="1"/>
      <c r="L46" s="1"/>
      <c r="M46" s="1"/>
      <c r="N46" s="1"/>
      <c r="O46" s="1"/>
      <c r="P46" s="1"/>
      <c r="Q46" s="1"/>
      <c r="R46" s="1"/>
      <c r="S46" s="1"/>
      <c r="T46" s="1"/>
      <c r="U46" s="1"/>
      <c r="V46" s="1"/>
      <c r="W46" s="1"/>
      <c r="X46" s="1"/>
      <c r="Y46" s="1"/>
      <c r="Z46" s="1"/>
    </row>
    <row r="47" spans="1:26" x14ac:dyDescent="0.35">
      <c r="A47" s="3"/>
      <c r="B47" s="5"/>
      <c r="C47" s="6"/>
      <c r="D47" s="6"/>
      <c r="E47" s="6"/>
      <c r="F47" s="6"/>
      <c r="G47" s="6"/>
      <c r="H47" s="6"/>
      <c r="I47" s="7"/>
      <c r="J47" s="4"/>
      <c r="K47" s="1"/>
      <c r="L47" s="1"/>
      <c r="M47" s="1"/>
      <c r="N47" s="1"/>
      <c r="O47" s="1"/>
      <c r="P47" s="1"/>
      <c r="Q47" s="1"/>
      <c r="R47" s="1"/>
      <c r="S47" s="1"/>
      <c r="T47" s="1"/>
      <c r="U47" s="1"/>
      <c r="V47" s="1"/>
      <c r="W47" s="1"/>
      <c r="X47" s="1"/>
      <c r="Y47" s="1"/>
      <c r="Z47" s="1"/>
    </row>
    <row r="48" spans="1:26" x14ac:dyDescent="0.35">
      <c r="A48" s="3"/>
      <c r="B48" s="5"/>
      <c r="C48" s="13" t="s">
        <v>4817</v>
      </c>
      <c r="D48" s="192" t="s">
        <v>1007</v>
      </c>
      <c r="E48" s="193"/>
      <c r="F48" s="193"/>
      <c r="G48" s="193"/>
      <c r="H48" s="193"/>
      <c r="I48" s="7"/>
      <c r="J48" s="4"/>
      <c r="K48" s="1"/>
      <c r="L48" s="1"/>
      <c r="M48" s="1"/>
      <c r="N48" s="1"/>
      <c r="O48" s="1"/>
      <c r="P48" s="1"/>
      <c r="Q48" s="1"/>
      <c r="R48" s="1"/>
      <c r="S48" s="1"/>
      <c r="T48" s="1"/>
      <c r="U48" s="1"/>
      <c r="V48" s="1"/>
      <c r="W48" s="1"/>
      <c r="X48" s="1"/>
      <c r="Y48" s="1"/>
      <c r="Z48" s="1"/>
    </row>
    <row r="49" spans="1:26" x14ac:dyDescent="0.35">
      <c r="A49" s="3"/>
      <c r="B49" s="5"/>
      <c r="D49" s="6"/>
      <c r="E49" s="6"/>
      <c r="F49" s="6"/>
      <c r="G49" s="6"/>
      <c r="H49" s="6"/>
      <c r="I49" s="7"/>
      <c r="J49" s="4"/>
      <c r="K49" s="1"/>
      <c r="L49" s="1"/>
      <c r="M49" s="1"/>
      <c r="N49" s="1"/>
      <c r="O49" s="1"/>
      <c r="P49" s="1"/>
      <c r="Q49" s="1"/>
      <c r="R49" s="1"/>
      <c r="S49" s="1"/>
      <c r="T49" s="1"/>
      <c r="U49" s="1"/>
      <c r="V49" s="1"/>
      <c r="W49" s="1"/>
      <c r="X49" s="1"/>
      <c r="Y49" s="1"/>
      <c r="Z49" s="1"/>
    </row>
    <row r="50" spans="1:26" x14ac:dyDescent="0.35">
      <c r="A50" s="3"/>
      <c r="B50" s="5"/>
      <c r="C50" s="13" t="s">
        <v>4818</v>
      </c>
      <c r="D50" s="192" t="s">
        <v>1007</v>
      </c>
      <c r="E50" s="193"/>
      <c r="F50" s="193"/>
      <c r="G50" s="193"/>
      <c r="H50" s="193"/>
      <c r="I50" s="7"/>
      <c r="J50" s="4"/>
      <c r="K50" s="1"/>
      <c r="L50" s="1"/>
      <c r="M50" s="1"/>
      <c r="N50" s="1"/>
      <c r="O50" s="1"/>
      <c r="P50" s="1"/>
      <c r="Q50" s="1"/>
      <c r="R50" s="1"/>
      <c r="S50" s="1"/>
      <c r="T50" s="1"/>
      <c r="U50" s="1"/>
      <c r="V50" s="1"/>
      <c r="W50" s="1"/>
      <c r="X50" s="1"/>
      <c r="Y50" s="1"/>
      <c r="Z50" s="1"/>
    </row>
    <row r="51" spans="1:26" ht="14.5" customHeight="1" x14ac:dyDescent="0.35">
      <c r="A51" s="3"/>
      <c r="B51" s="5"/>
      <c r="C51" s="189" t="s">
        <v>4819</v>
      </c>
      <c r="D51" s="181" t="s">
        <v>1007</v>
      </c>
      <c r="E51" s="181"/>
      <c r="F51" s="181"/>
      <c r="G51" s="181"/>
      <c r="H51" s="181"/>
      <c r="I51" s="7"/>
      <c r="J51" s="4"/>
      <c r="K51" s="1"/>
      <c r="L51" s="1"/>
      <c r="M51" s="1"/>
      <c r="N51" s="1"/>
      <c r="O51" s="1"/>
      <c r="P51" s="1"/>
      <c r="Q51" s="1"/>
      <c r="R51" s="1"/>
      <c r="S51" s="1"/>
      <c r="T51" s="1"/>
      <c r="U51" s="1"/>
      <c r="V51" s="1"/>
      <c r="W51" s="1"/>
      <c r="X51" s="1"/>
      <c r="Y51" s="1"/>
      <c r="Z51" s="1"/>
    </row>
    <row r="52" spans="1:26" x14ac:dyDescent="0.35">
      <c r="A52" s="3"/>
      <c r="B52" s="5"/>
      <c r="C52" s="189"/>
      <c r="D52" s="181"/>
      <c r="E52" s="181"/>
      <c r="F52" s="181"/>
      <c r="G52" s="181"/>
      <c r="H52" s="181"/>
      <c r="I52" s="7"/>
      <c r="J52" s="4"/>
      <c r="K52" s="1"/>
      <c r="L52" s="1"/>
      <c r="M52" s="1"/>
      <c r="N52" s="1"/>
      <c r="O52" s="1"/>
      <c r="P52" s="1"/>
      <c r="Q52" s="1"/>
      <c r="R52" s="1"/>
      <c r="S52" s="1"/>
      <c r="T52" s="1"/>
      <c r="U52" s="1"/>
      <c r="V52" s="1"/>
      <c r="W52" s="1"/>
      <c r="X52" s="1"/>
      <c r="Y52" s="1"/>
      <c r="Z52" s="1"/>
    </row>
    <row r="53" spans="1:26" x14ac:dyDescent="0.35">
      <c r="A53" s="3"/>
      <c r="B53" s="5"/>
      <c r="C53" s="6"/>
      <c r="D53" s="6"/>
      <c r="E53" s="6"/>
      <c r="F53" s="6"/>
      <c r="G53" s="6"/>
      <c r="H53" s="6"/>
      <c r="I53" s="7"/>
      <c r="J53" s="4"/>
      <c r="K53" s="1"/>
      <c r="L53" s="1"/>
      <c r="M53" s="1"/>
      <c r="N53" s="1"/>
      <c r="O53" s="1"/>
      <c r="P53" s="1"/>
      <c r="Q53" s="1"/>
      <c r="R53" s="1"/>
      <c r="S53" s="1"/>
      <c r="T53" s="1"/>
      <c r="U53" s="1"/>
      <c r="V53" s="1"/>
      <c r="W53" s="1"/>
      <c r="X53" s="1"/>
      <c r="Y53" s="1"/>
      <c r="Z53" s="1"/>
    </row>
    <row r="54" spans="1:26" ht="14.5" customHeight="1" x14ac:dyDescent="0.35">
      <c r="A54" s="3"/>
      <c r="B54" s="5"/>
      <c r="C54" s="239" t="s">
        <v>4820</v>
      </c>
      <c r="D54" s="240">
        <f>Energiberegning!M13</f>
        <v>0</v>
      </c>
      <c r="E54" s="241"/>
      <c r="F54" s="242" t="s">
        <v>1312</v>
      </c>
      <c r="G54" s="242"/>
      <c r="H54" s="243"/>
      <c r="I54" s="7"/>
      <c r="J54" s="4"/>
      <c r="K54" s="1"/>
      <c r="L54" s="1"/>
      <c r="M54" s="1"/>
      <c r="N54" s="1"/>
      <c r="O54" s="1"/>
      <c r="P54" s="1"/>
      <c r="Q54" s="1"/>
      <c r="R54" s="1"/>
      <c r="S54" s="1"/>
      <c r="T54" s="1"/>
      <c r="U54" s="1"/>
      <c r="V54" s="1"/>
      <c r="W54" s="1"/>
      <c r="X54" s="1"/>
      <c r="Y54" s="1"/>
      <c r="Z54" s="1"/>
    </row>
    <row r="55" spans="1:26" x14ac:dyDescent="0.35">
      <c r="A55" s="3"/>
      <c r="B55" s="5"/>
      <c r="C55" s="239"/>
      <c r="D55" s="244">
        <f>Energiberegning!M14</f>
        <v>0</v>
      </c>
      <c r="E55" s="245"/>
      <c r="F55" s="246" t="s">
        <v>1311</v>
      </c>
      <c r="G55" s="246"/>
      <c r="H55" s="247"/>
      <c r="I55" s="7"/>
      <c r="J55" s="4"/>
      <c r="K55" s="1"/>
      <c r="L55" s="1"/>
      <c r="M55" s="1"/>
      <c r="N55" s="1"/>
      <c r="O55" s="1"/>
      <c r="P55" s="1"/>
      <c r="Q55" s="1"/>
      <c r="R55" s="1"/>
      <c r="S55" s="1"/>
      <c r="T55" s="1"/>
      <c r="U55" s="1"/>
      <c r="V55" s="1"/>
      <c r="W55" s="1"/>
      <c r="X55" s="1"/>
      <c r="Y55" s="1"/>
      <c r="Z55" s="1"/>
    </row>
    <row r="56" spans="1:26" x14ac:dyDescent="0.35">
      <c r="A56" s="3"/>
      <c r="B56" s="5"/>
      <c r="C56" s="6"/>
      <c r="D56" s="6"/>
      <c r="E56" s="6"/>
      <c r="F56" s="6"/>
      <c r="G56" s="6"/>
      <c r="H56" s="6"/>
      <c r="I56" s="7"/>
      <c r="J56" s="4"/>
      <c r="K56" s="1"/>
      <c r="L56" s="1"/>
      <c r="M56" s="1"/>
      <c r="N56" s="1"/>
      <c r="O56" s="1"/>
      <c r="P56" s="1"/>
      <c r="Q56" s="1"/>
      <c r="R56" s="1"/>
      <c r="S56" s="1"/>
      <c r="T56" s="1"/>
      <c r="U56" s="1"/>
      <c r="V56" s="1"/>
      <c r="W56" s="1"/>
      <c r="X56" s="1"/>
      <c r="Y56" s="1"/>
      <c r="Z56" s="1"/>
    </row>
    <row r="57" spans="1:26" x14ac:dyDescent="0.35">
      <c r="A57" s="3"/>
      <c r="B57" s="5"/>
      <c r="C57" s="13" t="s">
        <v>4821</v>
      </c>
      <c r="D57" s="177"/>
      <c r="E57" s="177"/>
      <c r="F57" s="177"/>
      <c r="G57" s="177"/>
      <c r="H57" s="177"/>
      <c r="I57" s="7"/>
      <c r="J57" s="4"/>
      <c r="K57" s="1"/>
      <c r="L57" s="1"/>
      <c r="M57" s="1"/>
      <c r="N57" s="1"/>
      <c r="O57" s="1"/>
      <c r="P57" s="1"/>
      <c r="Q57" s="1"/>
      <c r="R57" s="1"/>
      <c r="S57" s="1"/>
      <c r="T57" s="1"/>
      <c r="U57" s="1"/>
      <c r="V57" s="1"/>
      <c r="W57" s="1"/>
      <c r="X57" s="1"/>
      <c r="Y57" s="1"/>
      <c r="Z57" s="1"/>
    </row>
    <row r="58" spans="1:26" x14ac:dyDescent="0.35">
      <c r="A58" s="3"/>
      <c r="B58" s="5"/>
      <c r="C58" s="13" t="s">
        <v>4822</v>
      </c>
      <c r="D58" s="177"/>
      <c r="E58" s="177"/>
      <c r="F58" s="177"/>
      <c r="G58" s="177"/>
      <c r="H58" s="177"/>
      <c r="I58" s="7"/>
      <c r="J58" s="4"/>
      <c r="K58" s="1"/>
      <c r="L58" s="1"/>
      <c r="M58" s="1"/>
      <c r="N58" s="1"/>
      <c r="O58" s="1"/>
      <c r="P58" s="1"/>
      <c r="Q58" s="1"/>
      <c r="R58" s="1"/>
      <c r="S58" s="1"/>
      <c r="T58" s="1"/>
      <c r="U58" s="1"/>
      <c r="V58" s="1"/>
      <c r="W58" s="1"/>
      <c r="X58" s="1"/>
      <c r="Y58" s="1"/>
      <c r="Z58" s="1"/>
    </row>
    <row r="59" spans="1:26" x14ac:dyDescent="0.35">
      <c r="A59" s="3"/>
      <c r="B59" s="5"/>
      <c r="C59" s="13" t="s">
        <v>4823</v>
      </c>
      <c r="D59" s="177"/>
      <c r="E59" s="177"/>
      <c r="F59" s="177"/>
      <c r="G59" s="177"/>
      <c r="H59" s="177"/>
      <c r="I59" s="7"/>
      <c r="J59" s="4"/>
      <c r="K59" s="1"/>
      <c r="L59" s="1"/>
      <c r="M59" s="1"/>
      <c r="N59" s="1"/>
      <c r="O59" s="1"/>
      <c r="P59" s="1"/>
      <c r="Q59" s="1"/>
      <c r="R59" s="1"/>
      <c r="S59" s="1"/>
      <c r="T59" s="1"/>
      <c r="U59" s="1"/>
      <c r="V59" s="1"/>
      <c r="W59" s="1"/>
      <c r="X59" s="1"/>
      <c r="Y59" s="1"/>
      <c r="Z59" s="1"/>
    </row>
    <row r="60" spans="1:26" x14ac:dyDescent="0.35">
      <c r="A60" s="3"/>
      <c r="B60" s="5"/>
      <c r="C60" s="13" t="s">
        <v>4824</v>
      </c>
      <c r="D60" s="177"/>
      <c r="E60" s="177"/>
      <c r="F60" s="177"/>
      <c r="G60" s="177"/>
      <c r="H60" s="177"/>
      <c r="I60" s="7"/>
      <c r="J60" s="4"/>
      <c r="K60" s="1"/>
      <c r="L60" s="1"/>
      <c r="M60" s="1"/>
      <c r="N60" s="1"/>
      <c r="O60" s="1"/>
      <c r="P60" s="1"/>
      <c r="Q60" s="1"/>
      <c r="R60" s="1"/>
      <c r="S60" s="1"/>
      <c r="T60" s="1"/>
      <c r="U60" s="1"/>
      <c r="V60" s="1"/>
      <c r="W60" s="1"/>
      <c r="X60" s="1"/>
      <c r="Y60" s="1"/>
      <c r="Z60" s="1"/>
    </row>
    <row r="61" spans="1:26" x14ac:dyDescent="0.35">
      <c r="A61" s="3"/>
      <c r="B61" s="5"/>
      <c r="C61" s="13" t="s">
        <v>4825</v>
      </c>
      <c r="D61" s="177"/>
      <c r="E61" s="177"/>
      <c r="F61" s="177"/>
      <c r="G61" s="177"/>
      <c r="H61" s="177"/>
      <c r="I61" s="7"/>
      <c r="J61" s="4"/>
      <c r="K61" s="1"/>
      <c r="L61" s="1"/>
      <c r="M61" s="1"/>
      <c r="N61" s="1"/>
      <c r="O61" s="1"/>
      <c r="P61" s="1"/>
      <c r="Q61" s="1"/>
      <c r="R61" s="1"/>
      <c r="S61" s="1"/>
      <c r="T61" s="1"/>
      <c r="U61" s="1"/>
      <c r="V61" s="1"/>
      <c r="W61" s="1"/>
      <c r="X61" s="1"/>
      <c r="Y61" s="1"/>
      <c r="Z61" s="1"/>
    </row>
    <row r="62" spans="1:26" x14ac:dyDescent="0.35">
      <c r="A62" s="3"/>
      <c r="B62" s="5"/>
      <c r="C62" s="13" t="s">
        <v>4826</v>
      </c>
      <c r="D62" s="177"/>
      <c r="E62" s="177"/>
      <c r="F62" s="177"/>
      <c r="G62" s="177"/>
      <c r="H62" s="177"/>
      <c r="I62" s="7"/>
      <c r="J62" s="4"/>
      <c r="K62" s="1"/>
      <c r="L62" s="1"/>
      <c r="M62" s="1"/>
      <c r="N62" s="1"/>
      <c r="O62" s="1"/>
      <c r="P62" s="1"/>
      <c r="Q62" s="1"/>
      <c r="R62" s="1"/>
      <c r="S62" s="1"/>
      <c r="T62" s="1"/>
      <c r="U62" s="1"/>
      <c r="V62" s="1"/>
      <c r="W62" s="1"/>
      <c r="X62" s="1"/>
      <c r="Y62" s="1"/>
      <c r="Z62" s="1"/>
    </row>
    <row r="63" spans="1:26" x14ac:dyDescent="0.35">
      <c r="A63" s="3"/>
      <c r="B63" s="5"/>
      <c r="C63" s="13" t="s">
        <v>4827</v>
      </c>
      <c r="D63" s="177"/>
      <c r="E63" s="177"/>
      <c r="F63" s="177"/>
      <c r="G63" s="177"/>
      <c r="H63" s="177"/>
      <c r="I63" s="7"/>
      <c r="J63" s="4"/>
      <c r="K63" s="1"/>
      <c r="L63" s="1"/>
      <c r="M63" s="1"/>
      <c r="N63" s="1"/>
      <c r="O63" s="1"/>
      <c r="P63" s="1"/>
      <c r="Q63" s="1"/>
      <c r="R63" s="1"/>
      <c r="S63" s="1"/>
      <c r="T63" s="1"/>
      <c r="U63" s="1"/>
      <c r="V63" s="1"/>
      <c r="W63" s="1"/>
      <c r="X63" s="1"/>
      <c r="Y63" s="1"/>
      <c r="Z63" s="1"/>
    </row>
    <row r="64" spans="1:26" x14ac:dyDescent="0.35">
      <c r="A64" s="3"/>
      <c r="B64" s="5"/>
      <c r="C64" s="13" t="s">
        <v>4828</v>
      </c>
      <c r="D64" s="177"/>
      <c r="E64" s="177"/>
      <c r="F64" s="177"/>
      <c r="G64" s="177"/>
      <c r="H64" s="177"/>
      <c r="I64" s="7"/>
      <c r="J64" s="4"/>
      <c r="K64" s="1"/>
      <c r="L64" s="1"/>
      <c r="M64" s="1"/>
      <c r="N64" s="1"/>
      <c r="O64" s="1"/>
      <c r="P64" s="1"/>
      <c r="Q64" s="1"/>
      <c r="R64" s="1"/>
      <c r="S64" s="1"/>
      <c r="T64" s="1"/>
      <c r="U64" s="1"/>
      <c r="V64" s="1"/>
      <c r="W64" s="1"/>
      <c r="X64" s="1"/>
      <c r="Y64" s="1"/>
      <c r="Z64" s="1"/>
    </row>
    <row r="65" spans="1:26" x14ac:dyDescent="0.35">
      <c r="A65" s="3"/>
      <c r="B65" s="5"/>
      <c r="C65" s="13" t="s">
        <v>715</v>
      </c>
      <c r="D65" s="177"/>
      <c r="E65" s="177"/>
      <c r="F65" s="177"/>
      <c r="G65" s="177"/>
      <c r="H65" s="177"/>
      <c r="I65" s="7"/>
      <c r="J65" s="4"/>
      <c r="K65" s="1"/>
      <c r="L65" s="1"/>
      <c r="M65" s="1"/>
      <c r="N65" s="1"/>
      <c r="O65" s="1"/>
      <c r="P65" s="1"/>
      <c r="Q65" s="1"/>
      <c r="R65" s="1"/>
      <c r="S65" s="1"/>
      <c r="T65" s="1"/>
      <c r="U65" s="1"/>
      <c r="V65" s="1"/>
      <c r="W65" s="1"/>
      <c r="X65" s="1"/>
      <c r="Y65" s="1"/>
      <c r="Z65" s="1"/>
    </row>
    <row r="66" spans="1:26" x14ac:dyDescent="0.35">
      <c r="A66" s="3"/>
      <c r="B66" s="5"/>
      <c r="C66" s="13" t="s">
        <v>4829</v>
      </c>
      <c r="D66" s="177"/>
      <c r="E66" s="177"/>
      <c r="F66" s="177"/>
      <c r="G66" s="177"/>
      <c r="H66" s="177"/>
      <c r="I66" s="7"/>
      <c r="J66" s="4"/>
      <c r="K66" s="1"/>
      <c r="L66" s="1"/>
      <c r="M66" s="1"/>
      <c r="N66" s="1"/>
      <c r="O66" s="1"/>
      <c r="P66" s="1"/>
      <c r="Q66" s="1"/>
      <c r="R66" s="1"/>
      <c r="S66" s="1"/>
      <c r="T66" s="1"/>
      <c r="U66" s="1"/>
      <c r="V66" s="1"/>
      <c r="W66" s="1"/>
      <c r="X66" s="1"/>
      <c r="Y66" s="1"/>
      <c r="Z66" s="1"/>
    </row>
    <row r="67" spans="1:26" x14ac:dyDescent="0.35">
      <c r="A67" s="3"/>
      <c r="B67" s="5"/>
      <c r="C67" s="13" t="s">
        <v>4830</v>
      </c>
      <c r="D67" s="299">
        <f>IFERROR(D66*2.5,0)</f>
        <v>0</v>
      </c>
      <c r="E67" s="300"/>
      <c r="F67" s="300"/>
      <c r="G67" s="300"/>
      <c r="H67" s="301"/>
      <c r="I67" s="7"/>
      <c r="J67" s="4"/>
      <c r="K67" s="1"/>
      <c r="L67" s="1"/>
      <c r="M67" s="1"/>
      <c r="N67" s="1"/>
      <c r="O67" s="1"/>
      <c r="P67" s="1"/>
      <c r="Q67" s="1"/>
      <c r="R67" s="1"/>
      <c r="S67" s="1"/>
      <c r="T67" s="1"/>
      <c r="U67" s="1"/>
      <c r="V67" s="1"/>
      <c r="W67" s="1"/>
      <c r="X67" s="1"/>
      <c r="Y67" s="1"/>
      <c r="Z67" s="1"/>
    </row>
    <row r="68" spans="1:26" x14ac:dyDescent="0.35">
      <c r="A68" s="3"/>
      <c r="B68" s="5"/>
      <c r="C68" s="13" t="s">
        <v>4831</v>
      </c>
      <c r="D68" s="177"/>
      <c r="E68" s="177"/>
      <c r="F68" s="177"/>
      <c r="G68" s="177"/>
      <c r="H68" s="177"/>
      <c r="I68" s="7"/>
      <c r="J68" s="4"/>
      <c r="K68" s="1"/>
      <c r="L68" s="1"/>
      <c r="M68" s="1"/>
      <c r="N68" s="1"/>
      <c r="O68" s="1"/>
      <c r="P68" s="1"/>
      <c r="Q68" s="1"/>
      <c r="R68" s="1"/>
      <c r="S68" s="1"/>
      <c r="T68" s="1"/>
      <c r="U68" s="1"/>
      <c r="V68" s="1"/>
      <c r="W68" s="1"/>
      <c r="X68" s="1"/>
      <c r="Y68" s="1"/>
      <c r="Z68" s="1"/>
    </row>
    <row r="69" spans="1:26" x14ac:dyDescent="0.35">
      <c r="A69" s="3"/>
      <c r="B69" s="5"/>
      <c r="C69" s="13" t="s">
        <v>4832</v>
      </c>
      <c r="D69" s="177"/>
      <c r="E69" s="177"/>
      <c r="F69" s="177"/>
      <c r="G69" s="177"/>
      <c r="H69" s="177"/>
      <c r="I69" s="7"/>
      <c r="J69" s="4"/>
      <c r="K69" s="1"/>
      <c r="L69" s="1"/>
      <c r="M69" s="1"/>
      <c r="N69" s="1"/>
      <c r="O69" s="1"/>
      <c r="P69" s="1"/>
      <c r="Q69" s="1"/>
      <c r="R69" s="1"/>
      <c r="S69" s="1"/>
      <c r="T69" s="1"/>
      <c r="U69" s="1"/>
      <c r="V69" s="1"/>
      <c r="W69" s="1"/>
      <c r="X69" s="1"/>
      <c r="Y69" s="1"/>
      <c r="Z69" s="1"/>
    </row>
    <row r="70" spans="1:26" x14ac:dyDescent="0.35">
      <c r="A70" s="3"/>
      <c r="B70" s="5"/>
      <c r="C70" s="13" t="s">
        <v>4833</v>
      </c>
      <c r="D70" s="177"/>
      <c r="E70" s="177"/>
      <c r="F70" s="177"/>
      <c r="G70" s="177"/>
      <c r="H70" s="177"/>
      <c r="I70" s="7"/>
      <c r="J70" s="4"/>
      <c r="K70" s="1"/>
      <c r="L70" s="1"/>
      <c r="M70" s="1"/>
      <c r="N70" s="1"/>
      <c r="O70" s="1"/>
      <c r="P70" s="1"/>
      <c r="Q70" s="1"/>
      <c r="R70" s="1"/>
      <c r="S70" s="1"/>
      <c r="T70" s="1"/>
      <c r="U70" s="1"/>
      <c r="V70" s="1"/>
      <c r="W70" s="1"/>
      <c r="X70" s="1"/>
      <c r="Y70" s="1"/>
      <c r="Z70" s="1"/>
    </row>
    <row r="71" spans="1:26" x14ac:dyDescent="0.35">
      <c r="A71" s="3"/>
      <c r="B71" s="5"/>
      <c r="C71" s="13" t="s">
        <v>1713</v>
      </c>
      <c r="D71" s="177"/>
      <c r="E71" s="177"/>
      <c r="F71" s="177"/>
      <c r="G71" s="177"/>
      <c r="H71" s="177"/>
      <c r="I71" s="7"/>
      <c r="J71" s="4"/>
      <c r="K71" s="1"/>
      <c r="L71" s="1"/>
      <c r="M71" s="1"/>
      <c r="N71" s="1"/>
      <c r="O71" s="1"/>
      <c r="P71" s="1"/>
      <c r="Q71" s="1"/>
      <c r="R71" s="1"/>
      <c r="S71" s="1"/>
      <c r="T71" s="1"/>
      <c r="U71" s="1"/>
      <c r="V71" s="1"/>
      <c r="W71" s="1"/>
      <c r="X71" s="1"/>
      <c r="Y71" s="1"/>
      <c r="Z71" s="1"/>
    </row>
    <row r="72" spans="1:26" x14ac:dyDescent="0.35">
      <c r="A72" s="3"/>
      <c r="B72" s="5"/>
      <c r="C72" s="13" t="s">
        <v>1714</v>
      </c>
      <c r="D72" s="177"/>
      <c r="E72" s="177"/>
      <c r="F72" s="177"/>
      <c r="G72" s="177"/>
      <c r="H72" s="177"/>
      <c r="I72" s="7"/>
      <c r="J72" s="4"/>
      <c r="K72" s="1"/>
      <c r="L72" s="1"/>
      <c r="M72" s="1"/>
      <c r="N72" s="1"/>
      <c r="O72" s="1"/>
      <c r="P72" s="1"/>
      <c r="Q72" s="1"/>
      <c r="R72" s="1"/>
      <c r="S72" s="1"/>
      <c r="T72" s="1"/>
      <c r="U72" s="1"/>
      <c r="V72" s="1"/>
      <c r="W72" s="1"/>
      <c r="X72" s="1"/>
      <c r="Y72" s="1"/>
      <c r="Z72" s="1"/>
    </row>
    <row r="73" spans="1:26" x14ac:dyDescent="0.35">
      <c r="A73" s="3"/>
      <c r="B73" s="5"/>
      <c r="D73" s="6"/>
      <c r="E73" s="6"/>
      <c r="F73" s="6"/>
      <c r="G73" s="6"/>
      <c r="H73" s="6"/>
      <c r="I73" s="7"/>
      <c r="J73" s="4"/>
      <c r="K73" s="1"/>
      <c r="L73" s="1"/>
      <c r="M73" s="1"/>
      <c r="N73" s="1"/>
      <c r="O73" s="1"/>
      <c r="P73" s="1"/>
      <c r="Q73" s="1"/>
      <c r="R73" s="1"/>
      <c r="S73" s="1"/>
      <c r="T73" s="1"/>
      <c r="U73" s="1"/>
      <c r="V73" s="1"/>
      <c r="W73" s="1"/>
      <c r="X73" s="1"/>
      <c r="Y73" s="1"/>
      <c r="Z73" s="1"/>
    </row>
    <row r="74" spans="1:26" x14ac:dyDescent="0.35">
      <c r="A74" s="3"/>
      <c r="B74" s="5"/>
      <c r="C74" s="34" t="s">
        <v>4834</v>
      </c>
      <c r="D74" s="6"/>
      <c r="E74" s="6"/>
      <c r="F74" s="6"/>
      <c r="G74" s="6"/>
      <c r="H74" s="6"/>
      <c r="I74" s="7"/>
      <c r="J74" s="4"/>
      <c r="K74" s="1"/>
      <c r="L74" s="1"/>
      <c r="M74" s="1"/>
      <c r="N74" s="1"/>
      <c r="O74" s="1"/>
      <c r="P74" s="1"/>
      <c r="Q74" s="1"/>
      <c r="R74" s="1"/>
      <c r="S74" s="1"/>
      <c r="T74" s="1"/>
      <c r="U74" s="1"/>
      <c r="V74" s="1"/>
      <c r="W74" s="1"/>
      <c r="X74" s="1"/>
      <c r="Y74" s="1"/>
      <c r="Z74" s="1"/>
    </row>
    <row r="75" spans="1:26" x14ac:dyDescent="0.35">
      <c r="A75" s="3"/>
      <c r="B75" s="5"/>
      <c r="C75" s="13" t="s">
        <v>4835</v>
      </c>
      <c r="D75" s="177" t="s">
        <v>4678</v>
      </c>
      <c r="E75" s="177"/>
      <c r="F75" s="177"/>
      <c r="G75" s="177"/>
      <c r="H75" s="177"/>
      <c r="I75" s="7"/>
      <c r="J75" s="4"/>
      <c r="K75" s="1"/>
      <c r="L75" s="1"/>
      <c r="M75" s="1"/>
      <c r="N75" s="1"/>
      <c r="O75" s="1"/>
      <c r="P75" s="1"/>
      <c r="Q75" s="1"/>
      <c r="R75" s="1"/>
      <c r="S75" s="1"/>
      <c r="T75" s="1"/>
      <c r="U75" s="1"/>
      <c r="V75" s="1"/>
      <c r="W75" s="1"/>
      <c r="X75" s="1"/>
      <c r="Y75" s="1"/>
      <c r="Z75" s="1"/>
    </row>
    <row r="76" spans="1:26" x14ac:dyDescent="0.35">
      <c r="A76" s="3"/>
      <c r="B76" s="5"/>
      <c r="C76" s="13" t="s">
        <v>4836</v>
      </c>
      <c r="D76" s="177" t="s">
        <v>4678</v>
      </c>
      <c r="E76" s="177"/>
      <c r="F76" s="177"/>
      <c r="G76" s="177"/>
      <c r="H76" s="177"/>
      <c r="I76" s="7"/>
      <c r="J76" s="4"/>
      <c r="K76" s="1"/>
      <c r="L76" s="1"/>
      <c r="M76" s="1"/>
      <c r="N76" s="1"/>
      <c r="O76" s="1"/>
      <c r="P76" s="1"/>
      <c r="Q76" s="1"/>
      <c r="R76" s="1"/>
      <c r="S76" s="1"/>
      <c r="T76" s="1"/>
      <c r="U76" s="1"/>
      <c r="V76" s="1"/>
      <c r="W76" s="1"/>
      <c r="X76" s="1"/>
      <c r="Y76" s="1"/>
      <c r="Z76" s="1"/>
    </row>
    <row r="77" spans="1:26" x14ac:dyDescent="0.35">
      <c r="A77" s="3"/>
      <c r="B77" s="5"/>
      <c r="C77" s="13" t="s">
        <v>4690</v>
      </c>
      <c r="D77" s="192" t="s">
        <v>1007</v>
      </c>
      <c r="E77" s="193"/>
      <c r="F77" s="193"/>
      <c r="G77" s="193"/>
      <c r="H77" s="193"/>
      <c r="I77" s="7"/>
      <c r="J77" s="4"/>
      <c r="K77" s="1"/>
      <c r="L77" s="1"/>
      <c r="M77" s="1"/>
      <c r="N77" s="1"/>
      <c r="O77" s="1"/>
      <c r="P77" s="1"/>
      <c r="Q77" s="1"/>
      <c r="R77" s="1"/>
      <c r="S77" s="1"/>
      <c r="T77" s="1"/>
      <c r="U77" s="1"/>
      <c r="V77" s="1"/>
      <c r="W77" s="1"/>
      <c r="X77" s="1"/>
      <c r="Y77" s="1"/>
      <c r="Z77" s="1"/>
    </row>
    <row r="78" spans="1:26" x14ac:dyDescent="0.35">
      <c r="A78" s="3"/>
      <c r="B78" s="5"/>
      <c r="C78" s="6"/>
      <c r="D78" s="6"/>
      <c r="E78" s="6"/>
      <c r="F78" s="6"/>
      <c r="G78" s="6"/>
      <c r="H78" s="6"/>
      <c r="I78" s="7"/>
      <c r="J78" s="4"/>
      <c r="K78" s="1"/>
      <c r="L78" s="1"/>
      <c r="M78" s="1"/>
      <c r="N78" s="1"/>
      <c r="O78" s="1"/>
      <c r="P78" s="1"/>
      <c r="Q78" s="1"/>
      <c r="R78" s="1"/>
      <c r="S78" s="1"/>
      <c r="T78" s="1"/>
      <c r="U78" s="1"/>
      <c r="V78" s="1"/>
      <c r="W78" s="1"/>
      <c r="X78" s="1"/>
      <c r="Y78" s="1"/>
      <c r="Z78" s="1"/>
    </row>
    <row r="79" spans="1:26" ht="21.75" customHeight="1" x14ac:dyDescent="0.35">
      <c r="A79" s="3"/>
      <c r="B79" s="5"/>
      <c r="C79" s="290" t="str">
        <f>'Drop down'!P13</f>
        <v>Previous</v>
      </c>
      <c r="D79" s="6"/>
      <c r="E79" s="6"/>
      <c r="F79" s="6"/>
      <c r="G79" s="179" t="str">
        <f>'Drop down'!P12</f>
        <v>Next</v>
      </c>
      <c r="H79" s="179"/>
      <c r="I79" s="7"/>
      <c r="J79" s="4"/>
      <c r="K79" s="1"/>
      <c r="L79" s="1"/>
      <c r="M79" s="1"/>
      <c r="N79" s="1"/>
      <c r="O79" s="1"/>
      <c r="P79" s="1"/>
      <c r="Q79" s="1"/>
      <c r="R79" s="1"/>
      <c r="S79" s="1"/>
      <c r="T79" s="1"/>
      <c r="U79" s="1"/>
      <c r="V79" s="1"/>
      <c r="W79" s="1"/>
      <c r="X79" s="1"/>
      <c r="Y79" s="1"/>
      <c r="Z79" s="1"/>
    </row>
    <row r="80" spans="1:26" ht="21.75" customHeight="1" x14ac:dyDescent="0.35">
      <c r="A80" s="3"/>
      <c r="B80" s="5"/>
      <c r="C80" s="290"/>
      <c r="D80" s="6"/>
      <c r="E80" s="6"/>
      <c r="F80" s="6"/>
      <c r="G80" s="179"/>
      <c r="H80" s="179"/>
      <c r="I80" s="7"/>
      <c r="J80" s="4"/>
      <c r="K80" s="1"/>
      <c r="L80" s="1"/>
      <c r="M80" s="1"/>
      <c r="N80" s="1"/>
      <c r="O80" s="1"/>
      <c r="P80" s="1"/>
      <c r="Q80" s="1"/>
      <c r="R80" s="1"/>
      <c r="S80" s="1"/>
      <c r="T80" s="1"/>
      <c r="U80" s="1"/>
      <c r="V80" s="1"/>
      <c r="W80" s="1"/>
      <c r="X80" s="1"/>
      <c r="Y80" s="1"/>
      <c r="Z80" s="1"/>
    </row>
    <row r="81" spans="1:26" x14ac:dyDescent="0.35">
      <c r="A81" s="3"/>
      <c r="B81" s="20"/>
      <c r="C81" s="21"/>
      <c r="D81" s="21"/>
      <c r="E81" s="21"/>
      <c r="F81" s="21"/>
      <c r="G81" s="21"/>
      <c r="H81" s="21"/>
      <c r="I81" s="22"/>
      <c r="J81" s="4"/>
      <c r="K81" s="1"/>
      <c r="L81" s="1"/>
      <c r="M81" s="1"/>
      <c r="N81" s="1"/>
      <c r="O81" s="1"/>
      <c r="P81" s="1"/>
      <c r="Q81" s="1"/>
      <c r="R81" s="1"/>
      <c r="S81" s="1"/>
      <c r="T81" s="1"/>
      <c r="U81" s="1"/>
      <c r="V81" s="1"/>
      <c r="W81" s="1"/>
      <c r="X81" s="1"/>
      <c r="Y81" s="1"/>
      <c r="Z81" s="1"/>
    </row>
    <row r="82" spans="1:26" x14ac:dyDescent="0.35">
      <c r="A82" s="30"/>
      <c r="B82" s="30"/>
      <c r="C82" s="30"/>
      <c r="D82" s="30"/>
      <c r="E82" s="30"/>
      <c r="F82" s="30"/>
      <c r="G82" s="30"/>
      <c r="H82" s="30"/>
      <c r="I82" s="30"/>
      <c r="J82" s="31"/>
      <c r="K82" s="42"/>
      <c r="L82" s="32"/>
      <c r="M82" s="32"/>
      <c r="N82" s="32"/>
      <c r="O82" s="32"/>
      <c r="P82" s="32"/>
      <c r="Q82" s="32"/>
      <c r="R82" s="32"/>
      <c r="S82" s="32"/>
      <c r="T82" s="32"/>
      <c r="U82" s="32"/>
      <c r="V82" s="32"/>
      <c r="W82" s="32"/>
      <c r="X82" s="32"/>
      <c r="Y82" s="32"/>
      <c r="Z82" s="32"/>
    </row>
    <row r="83" spans="1:26" x14ac:dyDescent="0.3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x14ac:dyDescent="0.3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x14ac:dyDescent="0.3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x14ac:dyDescent="0.3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x14ac:dyDescent="0.3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row>
    <row r="88" spans="1:26" x14ac:dyDescent="0.3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x14ac:dyDescent="0.3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row>
    <row r="90" spans="1:26" x14ac:dyDescent="0.3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row>
    <row r="91" spans="1:26" x14ac:dyDescent="0.3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row>
    <row r="92" spans="1:26" x14ac:dyDescent="0.3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row>
    <row r="93" spans="1:26" x14ac:dyDescent="0.3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row>
    <row r="94" spans="1:26" x14ac:dyDescent="0.3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row>
    <row r="95" spans="1:26" x14ac:dyDescent="0.3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row>
    <row r="96" spans="1:26" x14ac:dyDescent="0.3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row>
    <row r="97" spans="1:26" x14ac:dyDescent="0.3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row>
    <row r="98" spans="1:26" x14ac:dyDescent="0.3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row>
    <row r="99" spans="1:26" x14ac:dyDescent="0.3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row>
    <row r="100" spans="1:26" x14ac:dyDescent="0.3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x14ac:dyDescent="0.3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sheetData>
  <sheetProtection algorithmName="SHA-512" hashValue="i4vkMHlj2MIh9LgdVPTBG2MkXaOYSMk0BnOHgUJOC26/0LgVOX2bf1oU7l8+h6pzhFLf8JpZbUWZjvEQh5DEuA==" saltValue="+k+9WK8lIINbd71408Xpwg==" spinCount="100000" sheet="1" scenarios="1"/>
  <mergeCells count="65">
    <mergeCell ref="B1:E1"/>
    <mergeCell ref="D12:H12"/>
    <mergeCell ref="D14:H14"/>
    <mergeCell ref="C15:C16"/>
    <mergeCell ref="D15:H16"/>
    <mergeCell ref="D40:H40"/>
    <mergeCell ref="D41:H41"/>
    <mergeCell ref="C5:H7"/>
    <mergeCell ref="C9:C10"/>
    <mergeCell ref="D9:H10"/>
    <mergeCell ref="D31:H31"/>
    <mergeCell ref="D32:H32"/>
    <mergeCell ref="D33:H33"/>
    <mergeCell ref="D34:H34"/>
    <mergeCell ref="D39:H39"/>
    <mergeCell ref="D26:H26"/>
    <mergeCell ref="D27:H27"/>
    <mergeCell ref="D28:H28"/>
    <mergeCell ref="D29:H29"/>
    <mergeCell ref="D30:H30"/>
    <mergeCell ref="D21:H21"/>
    <mergeCell ref="C45:C46"/>
    <mergeCell ref="D45:H46"/>
    <mergeCell ref="D48:H48"/>
    <mergeCell ref="D50:H50"/>
    <mergeCell ref="C51:C52"/>
    <mergeCell ref="D51:H52"/>
    <mergeCell ref="D76:H76"/>
    <mergeCell ref="D77:H77"/>
    <mergeCell ref="C43:H43"/>
    <mergeCell ref="C79:C80"/>
    <mergeCell ref="G79:H80"/>
    <mergeCell ref="D67:H67"/>
    <mergeCell ref="D68:H68"/>
    <mergeCell ref="D69:H69"/>
    <mergeCell ref="D70:H70"/>
    <mergeCell ref="D75:H75"/>
    <mergeCell ref="D62:H62"/>
    <mergeCell ref="D63:H63"/>
    <mergeCell ref="D64:H64"/>
    <mergeCell ref="D65:H65"/>
    <mergeCell ref="D66:H66"/>
    <mergeCell ref="D57:H57"/>
    <mergeCell ref="D35:H35"/>
    <mergeCell ref="D36:H36"/>
    <mergeCell ref="C18:C19"/>
    <mergeCell ref="D18:E18"/>
    <mergeCell ref="F18:H18"/>
    <mergeCell ref="D19:E19"/>
    <mergeCell ref="F19:H19"/>
    <mergeCell ref="D22:H22"/>
    <mergeCell ref="D23:H23"/>
    <mergeCell ref="D24:H24"/>
    <mergeCell ref="D25:H25"/>
    <mergeCell ref="D71:H71"/>
    <mergeCell ref="D72:H72"/>
    <mergeCell ref="C54:C55"/>
    <mergeCell ref="D54:E54"/>
    <mergeCell ref="F54:H54"/>
    <mergeCell ref="D55:E55"/>
    <mergeCell ref="F55:H55"/>
    <mergeCell ref="D58:H58"/>
    <mergeCell ref="D59:H59"/>
    <mergeCell ref="D60:H60"/>
    <mergeCell ref="D61:H61"/>
  </mergeCells>
  <dataValidations count="1">
    <dataValidation type="decimal" allowBlank="1" showInputMessage="1" showErrorMessage="1" errorTitle="Fejl" error="Der kan kun indskrives tal fra 0 - 100" sqref="D21:H30 D32:H36 D57:H66 D68:H72" xr:uid="{5A2D4DAE-3E17-4EE7-AAF3-254758962EF7}">
      <formula1>0</formula1>
      <formula2>100</formula2>
    </dataValidation>
  </dataValidations>
  <hyperlinks>
    <hyperlink ref="G79:H80" location="'Part B Meat'!A1" display="Next" xr:uid="{36CDEDC7-8CBD-4E4E-B7CA-2561762ED96C}"/>
    <hyperlink ref="C79:C80" location="'Packaging (Secondary)'!A1" display="Previous" xr:uid="{DFD8C02D-50AF-4522-AC1C-9EAF65D5969C}"/>
    <hyperlink ref="L5" location="Start!A1" display="Start" xr:uid="{4863C918-DD6D-475E-8D1A-B14AEF91E8A3}"/>
    <hyperlink ref="L6" location="'Product designation and net con'!A1" display="Product designation and net content" xr:uid="{D0402608-6576-4430-90B2-BFC0C1B2F73C}"/>
    <hyperlink ref="L7" location="'Method of food processing'!A1" display="Method af food processing" xr:uid="{20B95A45-195E-492B-9E71-6456E80B6DD5}"/>
    <hyperlink ref="L8" location="Recipe!A1" display="Recipe" xr:uid="{81DA4E09-46F2-44FD-90EC-B42FABB6B786}"/>
    <hyperlink ref="L9" location="Additives!A1" display="Additives" xr:uid="{34EEA47F-F374-4FE6-9BFE-8A60C97EDD1B}"/>
    <hyperlink ref="L10" location="'Ingredient specifications'!A1" display="Ingredient specifications" xr:uid="{51B9DE55-9BC8-4E01-8388-6EEB92486905}"/>
    <hyperlink ref="L11" location="'Nutritional labelling'!A1" display="Nutritional labelling" xr:uid="{B1056DE0-B11D-4401-8736-0503FD4971C8}"/>
    <hyperlink ref="L12" location="'Shelf-life and storage'!A1" display="Shelf-life and storage" xr:uid="{DA2C47C6-1414-4FC9-B941-28B31A590B54}"/>
    <hyperlink ref="L13" location="'Packaging method and cooking in'!A1" display="Packaging method and cooking instructions" xr:uid="{26217C52-7CEE-4738-ABCF-D4BF9623AD70}"/>
    <hyperlink ref="L14" location="Claims!A1" display="Claims" xr:uid="{F701C3A4-640D-4DCC-A10B-ADDB12D9C054}"/>
    <hyperlink ref="L16" location="'Packaging (Secondary)'!A1" display="Packaging (Secondary)" xr:uid="{D4C29710-9CE5-4A02-8D86-0A348E7B3B93}"/>
    <hyperlink ref="L17" location="'Appendix 1'!A1" display="Appendix 1: Supplementary nutrition labelling" xr:uid="{64293A6D-7ADC-4334-B684-5B126C9D25E4}"/>
    <hyperlink ref="L20" location="'Part B Meat'!A1" display="Meat: Beef pork, poultry, sheep, goat" xr:uid="{BF135FAE-265C-4968-8A6C-CD9F5C630D8A}"/>
    <hyperlink ref="L21" location="'Part B Milk and cheese'!A1" display="Milk and cheese" xr:uid="{FEED62F5-3DFA-4B0A-A3F4-6DF2AF65F92F}"/>
    <hyperlink ref="L22" location="'Part B Egg and egg products'!A1" display="Egg and egg products" xr:uid="{8BFA9D85-11E1-4BC2-BC87-C9CB666BB546}"/>
    <hyperlink ref="L23" location="'Part B Chocolate'!A1" display="Chocolate" xr:uid="{E7713963-5D7F-4A89-AAB2-C011B560B4E6}"/>
    <hyperlink ref="L24" location="'Part B Fish and fish products'!A1" display="Fish and fishproducts" xr:uid="{7FB410FD-87B5-40A4-8B58-8A220060804C}"/>
    <hyperlink ref="L25" location="'Part B Juice'!A1" display="Fruit juice" xr:uid="{E1C01516-9459-440E-A5E4-EAA4DDB2C4FD}"/>
    <hyperlink ref="L26" location="'Part B Coffee'!A1" display="Coffee" xr:uid="{220C5EBE-0B29-4A37-BE23-1D938FC41E97}"/>
    <hyperlink ref="L27" location="'Part B Tea'!A1" display="Tea" xr:uid="{8582C5B6-8322-42A2-B635-3CE98C6DACF6}"/>
    <hyperlink ref="L15" location="'Packaging (Primary)'!Print_Area" display="Packaging (Primary)" xr:uid="{61B39F16-7A33-4811-A0B2-0FC2A8D0F3F0}"/>
  </hyperlinks>
  <pageMargins left="0.7" right="0.7" top="0.75" bottom="0.75" header="0.3" footer="0.3"/>
  <pageSetup paperSize="9" scale="56" fitToHeight="0"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85" id="{00000000-000E-0000-1000-000055000000}">
            <xm:f>OR(D9="",D9='Drop down'!$P$7)</xm:f>
            <x14:dxf>
              <font>
                <b/>
                <i val="0"/>
              </font>
              <fill>
                <patternFill>
                  <bgColor theme="2" tint="-0.14996795556505021"/>
                </patternFill>
              </fill>
            </x14:dxf>
          </x14:cfRule>
          <x14:cfRule type="expression" priority="86" id="{00000000-000E-0000-1000-000056000000}">
            <xm:f>D9&lt;&gt;'Drop down'!$P$7</xm:f>
            <x14:dxf>
              <font>
                <b val="0"/>
                <i val="0"/>
                <color rgb="FFFF0000"/>
              </font>
              <fill>
                <patternFill patternType="solid">
                  <bgColor theme="0"/>
                </patternFill>
              </fill>
            </x14:dxf>
          </x14:cfRule>
          <xm:sqref>D9</xm:sqref>
        </x14:conditionalFormatting>
        <x14:conditionalFormatting xmlns:xm="http://schemas.microsoft.com/office/excel/2006/main">
          <x14:cfRule type="expression" priority="117" id="{00000000-000E-0000-1000-000075000000}">
            <xm:f>$D$15='Drop down'!$P$6</xm:f>
            <x14:dxf>
              <font>
                <b/>
                <i val="0"/>
              </font>
              <fill>
                <patternFill>
                  <bgColor theme="2" tint="-0.14996795556505021"/>
                </patternFill>
              </fill>
            </x14:dxf>
          </x14:cfRule>
          <x14:cfRule type="expression" priority="118" id="{00000000-000E-0000-1000-000076000000}">
            <xm:f>$D$15&lt;&gt;'Drop down'!$P$6</xm:f>
            <x14:dxf>
              <font>
                <b val="0"/>
                <i val="0"/>
                <color rgb="FFFF0000"/>
              </font>
              <fill>
                <patternFill>
                  <bgColor theme="0"/>
                </patternFill>
              </fill>
            </x14:dxf>
          </x14:cfRule>
          <xm:sqref>D15</xm:sqref>
        </x14:conditionalFormatting>
        <x14:conditionalFormatting xmlns:xm="http://schemas.microsoft.com/office/excel/2006/main">
          <x14:cfRule type="expression" priority="47" id="{00000000-000E-0000-1000-00002F000000}">
            <xm:f>OR(D45="",D45='Drop down'!$P$7)</xm:f>
            <x14:dxf>
              <font>
                <b/>
                <i val="0"/>
              </font>
              <fill>
                <patternFill>
                  <bgColor theme="2" tint="-0.14996795556505021"/>
                </patternFill>
              </fill>
            </x14:dxf>
          </x14:cfRule>
          <x14:cfRule type="expression" priority="48" id="{00000000-000E-0000-1000-000030000000}">
            <xm:f>D45&lt;&gt;'Drop down'!$P$7</xm:f>
            <x14:dxf>
              <font>
                <b val="0"/>
                <i val="0"/>
                <color rgb="FFFF0000"/>
              </font>
              <fill>
                <patternFill patternType="solid">
                  <bgColor theme="0"/>
                </patternFill>
              </fill>
            </x14:dxf>
          </x14:cfRule>
          <xm:sqref>D45</xm:sqref>
        </x14:conditionalFormatting>
        <x14:conditionalFormatting xmlns:xm="http://schemas.microsoft.com/office/excel/2006/main">
          <x14:cfRule type="expression" priority="79" id="{00000000-000E-0000-1000-00004F000000}">
            <xm:f>$D$51='Drop down'!$P$6</xm:f>
            <x14:dxf>
              <font>
                <b/>
                <i val="0"/>
              </font>
              <fill>
                <patternFill>
                  <bgColor theme="2" tint="-0.14996795556505021"/>
                </patternFill>
              </fill>
            </x14:dxf>
          </x14:cfRule>
          <x14:cfRule type="expression" priority="80" id="{00000000-000E-0000-1000-000050000000}">
            <xm:f>$D$51&lt;&gt;'Drop down'!$P$6</xm:f>
            <x14:dxf>
              <font>
                <b val="0"/>
                <i val="0"/>
                <color rgb="FFFF0000"/>
              </font>
              <fill>
                <patternFill>
                  <bgColor theme="0"/>
                </patternFill>
              </fill>
            </x14:dxf>
          </x14:cfRule>
          <xm:sqref>D51</xm:sqref>
        </x14:conditionalFormatting>
        <x14:conditionalFormatting xmlns:xm="http://schemas.microsoft.com/office/excel/2006/main">
          <x14:cfRule type="expression" priority="121" id="{00000000-000E-0000-1000-000079000000}">
            <xm:f>$D$12='Drop down'!$P$6</xm:f>
            <x14:dxf>
              <font>
                <b/>
                <i val="0"/>
              </font>
              <fill>
                <patternFill>
                  <bgColor theme="2" tint="-0.14996795556505021"/>
                </patternFill>
              </fill>
            </x14:dxf>
          </x14:cfRule>
          <x14:cfRule type="expression" priority="122" id="{00000000-000E-0000-1000-00007A000000}">
            <xm:f>$D$12&lt;&gt;'Drop down'!$P$6</xm:f>
            <x14:dxf>
              <font>
                <b val="0"/>
                <i val="0"/>
                <color rgb="FFFF0000"/>
              </font>
              <fill>
                <patternFill>
                  <bgColor theme="0"/>
                </patternFill>
              </fill>
            </x14:dxf>
          </x14:cfRule>
          <xm:sqref>D12:H12</xm:sqref>
        </x14:conditionalFormatting>
        <x14:conditionalFormatting xmlns:xm="http://schemas.microsoft.com/office/excel/2006/main">
          <x14:cfRule type="expression" priority="119" id="{00000000-000E-0000-1000-000077000000}">
            <xm:f>$D$14='Drop down'!$P$6</xm:f>
            <x14:dxf>
              <font>
                <b/>
                <i val="0"/>
              </font>
              <fill>
                <patternFill>
                  <bgColor theme="2" tint="-0.14996795556505021"/>
                </patternFill>
              </fill>
            </x14:dxf>
          </x14:cfRule>
          <x14:cfRule type="expression" priority="120" id="{00000000-000E-0000-1000-000078000000}">
            <xm:f>$D$14&lt;&gt;'Drop down'!$P$6</xm:f>
            <x14:dxf>
              <font>
                <b val="0"/>
                <i val="0"/>
                <color rgb="FFFF0000"/>
              </font>
              <fill>
                <patternFill>
                  <bgColor theme="0"/>
                </patternFill>
              </fill>
            </x14:dxf>
          </x14:cfRule>
          <xm:sqref>D14:H14</xm:sqref>
        </x14:conditionalFormatting>
        <x14:conditionalFormatting xmlns:xm="http://schemas.microsoft.com/office/excel/2006/main">
          <x14:cfRule type="expression" priority="99" id="{00000000-000E-0000-1000-000063000000}">
            <xm:f>OR(D21="",D21='Drop down'!$P$7)</xm:f>
            <x14:dxf>
              <font>
                <b/>
                <i val="0"/>
              </font>
              <fill>
                <patternFill>
                  <bgColor theme="2" tint="-0.14996795556505021"/>
                </patternFill>
              </fill>
            </x14:dxf>
          </x14:cfRule>
          <x14:cfRule type="expression" priority="100" id="{00000000-000E-0000-1000-000064000000}">
            <xm:f>D21&lt;&gt;'Drop down'!$P$7</xm:f>
            <x14:dxf>
              <font>
                <b val="0"/>
                <i val="0"/>
                <color rgb="FFFF0000"/>
              </font>
              <fill>
                <patternFill patternType="solid">
                  <bgColor theme="0"/>
                </patternFill>
              </fill>
            </x14:dxf>
          </x14:cfRule>
          <xm:sqref>D21:H29</xm:sqref>
        </x14:conditionalFormatting>
        <x14:conditionalFormatting xmlns:xm="http://schemas.microsoft.com/office/excel/2006/main">
          <x14:cfRule type="expression" priority="33" id="{00000000-000E-0000-1000-000021000000}">
            <xm:f>OR(D32="",D32='Drop down'!$P$7)</xm:f>
            <x14:dxf>
              <font>
                <b/>
                <i val="0"/>
              </font>
              <fill>
                <patternFill>
                  <bgColor theme="2" tint="-0.14996795556505021"/>
                </patternFill>
              </fill>
            </x14:dxf>
          </x14:cfRule>
          <x14:cfRule type="expression" priority="34" id="{00000000-000E-0000-1000-000022000000}">
            <xm:f>D32&lt;&gt;'Drop down'!$P$7</xm:f>
            <x14:dxf>
              <font>
                <b val="0"/>
                <i val="0"/>
                <color rgb="FFFF0000"/>
              </font>
              <fill>
                <patternFill patternType="solid">
                  <bgColor theme="0"/>
                </patternFill>
              </fill>
            </x14:dxf>
          </x14:cfRule>
          <xm:sqref>D32:H36</xm:sqref>
        </x14:conditionalFormatting>
        <x14:conditionalFormatting xmlns:xm="http://schemas.microsoft.com/office/excel/2006/main">
          <x14:cfRule type="expression" priority="89" id="{00000000-000E-0000-1000-000059000000}">
            <xm:f>OR(D39="",D39='Drop down'!$P$7)</xm:f>
            <x14:dxf>
              <font>
                <b/>
                <i val="0"/>
              </font>
              <fill>
                <patternFill>
                  <bgColor theme="2" tint="-0.14996795556505021"/>
                </patternFill>
              </fill>
            </x14:dxf>
          </x14:cfRule>
          <x14:cfRule type="expression" priority="90" id="{00000000-000E-0000-1000-00005A000000}">
            <xm:f>D39&lt;&gt;'Drop down'!$P$7</xm:f>
            <x14:dxf>
              <font>
                <b val="0"/>
                <i val="0"/>
                <color rgb="FFFF0000"/>
              </font>
              <fill>
                <patternFill patternType="solid">
                  <bgColor theme="0"/>
                </patternFill>
              </fill>
            </x14:dxf>
          </x14:cfRule>
          <xm:sqref>D39:H40</xm:sqref>
        </x14:conditionalFormatting>
        <x14:conditionalFormatting xmlns:xm="http://schemas.microsoft.com/office/excel/2006/main">
          <x14:cfRule type="expression" priority="87" id="{00000000-000E-0000-1000-000057000000}">
            <xm:f>$D$41='Drop down'!$P$6</xm:f>
            <x14:dxf>
              <font>
                <b/>
                <i val="0"/>
              </font>
              <fill>
                <patternFill>
                  <bgColor theme="2" tint="-0.14996795556505021"/>
                </patternFill>
              </fill>
            </x14:dxf>
          </x14:cfRule>
          <x14:cfRule type="expression" priority="88" id="{00000000-000E-0000-1000-000058000000}">
            <xm:f>$D$41&lt;&gt;'Drop down'!$P$6</xm:f>
            <x14:dxf>
              <font>
                <b val="0"/>
                <i val="0"/>
                <color rgb="FFFF0000"/>
              </font>
              <fill>
                <patternFill>
                  <bgColor theme="0"/>
                </patternFill>
              </fill>
            </x14:dxf>
          </x14:cfRule>
          <xm:sqref>D41:H41</xm:sqref>
        </x14:conditionalFormatting>
        <x14:conditionalFormatting xmlns:xm="http://schemas.microsoft.com/office/excel/2006/main">
          <x14:cfRule type="expression" priority="83" id="{00000000-000E-0000-1000-000053000000}">
            <xm:f>$D$48='Drop down'!$P$6</xm:f>
            <x14:dxf>
              <font>
                <b/>
                <i val="0"/>
              </font>
              <fill>
                <patternFill>
                  <bgColor theme="2" tint="-0.14996795556505021"/>
                </patternFill>
              </fill>
            </x14:dxf>
          </x14:cfRule>
          <x14:cfRule type="expression" priority="84" id="{00000000-000E-0000-1000-000054000000}">
            <xm:f>$D$48&lt;&gt;'Drop down'!$P$6</xm:f>
            <x14:dxf>
              <font>
                <b val="0"/>
                <i val="0"/>
                <color rgb="FFFF0000"/>
              </font>
              <fill>
                <patternFill>
                  <bgColor theme="0"/>
                </patternFill>
              </fill>
            </x14:dxf>
          </x14:cfRule>
          <xm:sqref>D48:H48</xm:sqref>
        </x14:conditionalFormatting>
        <x14:conditionalFormatting xmlns:xm="http://schemas.microsoft.com/office/excel/2006/main">
          <x14:cfRule type="expression" priority="81" id="{00000000-000E-0000-1000-000051000000}">
            <xm:f>$D$50='Drop down'!$P$6</xm:f>
            <x14:dxf>
              <font>
                <b/>
                <i val="0"/>
              </font>
              <fill>
                <patternFill>
                  <bgColor theme="2" tint="-0.14996795556505021"/>
                </patternFill>
              </fill>
            </x14:dxf>
          </x14:cfRule>
          <x14:cfRule type="expression" priority="82" id="{00000000-000E-0000-1000-000052000000}">
            <xm:f>$D$50&lt;&gt;'Drop down'!$P$6</xm:f>
            <x14:dxf>
              <font>
                <b val="0"/>
                <i val="0"/>
                <color rgb="FFFF0000"/>
              </font>
              <fill>
                <patternFill>
                  <bgColor theme="0"/>
                </patternFill>
              </fill>
            </x14:dxf>
          </x14:cfRule>
          <xm:sqref>D50:H50</xm:sqref>
        </x14:conditionalFormatting>
        <x14:conditionalFormatting xmlns:xm="http://schemas.microsoft.com/office/excel/2006/main">
          <x14:cfRule type="expression" priority="11" id="{00000000-000E-0000-1000-00000B000000}">
            <xm:f>OR(D57="",D57='Drop down'!$P$7)</xm:f>
            <x14:dxf>
              <font>
                <b/>
                <i val="0"/>
              </font>
              <fill>
                <patternFill>
                  <bgColor theme="2" tint="-0.14996795556505021"/>
                </patternFill>
              </fill>
            </x14:dxf>
          </x14:cfRule>
          <x14:cfRule type="expression" priority="12" id="{00000000-000E-0000-1000-00000C000000}">
            <xm:f>D57&lt;&gt;'Drop down'!$P$7</xm:f>
            <x14:dxf>
              <font>
                <b val="0"/>
                <i val="0"/>
                <color rgb="FFFF0000"/>
              </font>
              <fill>
                <patternFill patternType="solid">
                  <bgColor theme="0"/>
                </patternFill>
              </fill>
            </x14:dxf>
          </x14:cfRule>
          <xm:sqref>D57:H65</xm:sqref>
        </x14:conditionalFormatting>
        <x14:conditionalFormatting xmlns:xm="http://schemas.microsoft.com/office/excel/2006/main">
          <x14:cfRule type="expression" priority="1" id="{00000000-000E-0000-1000-000001000000}">
            <xm:f>OR(D68="",D68='Drop down'!$P$7)</xm:f>
            <x14:dxf>
              <font>
                <b/>
                <i val="0"/>
              </font>
              <fill>
                <patternFill>
                  <bgColor theme="2" tint="-0.14996795556505021"/>
                </patternFill>
              </fill>
            </x14:dxf>
          </x14:cfRule>
          <x14:cfRule type="expression" priority="2" id="{00000000-000E-0000-1000-000002000000}">
            <xm:f>D68&lt;&gt;'Drop down'!$P$7</xm:f>
            <x14:dxf>
              <font>
                <b val="0"/>
                <i val="0"/>
                <color rgb="FFFF0000"/>
              </font>
              <fill>
                <patternFill patternType="solid">
                  <bgColor theme="0"/>
                </patternFill>
              </fill>
            </x14:dxf>
          </x14:cfRule>
          <xm:sqref>D68:H72</xm:sqref>
        </x14:conditionalFormatting>
        <x14:conditionalFormatting xmlns:xm="http://schemas.microsoft.com/office/excel/2006/main">
          <x14:cfRule type="expression" priority="51" id="{00000000-000E-0000-1000-000033000000}">
            <xm:f>OR(D75="",D75='Drop down'!$P$7)</xm:f>
            <x14:dxf>
              <font>
                <b/>
                <i val="0"/>
              </font>
              <fill>
                <patternFill>
                  <bgColor theme="2" tint="-0.14996795556505021"/>
                </patternFill>
              </fill>
            </x14:dxf>
          </x14:cfRule>
          <x14:cfRule type="expression" priority="52" id="{00000000-000E-0000-1000-000034000000}">
            <xm:f>D75&lt;&gt;'Drop down'!$P$7</xm:f>
            <x14:dxf>
              <font>
                <b val="0"/>
                <i val="0"/>
                <color rgb="FFFF0000"/>
              </font>
              <fill>
                <patternFill patternType="solid">
                  <bgColor theme="0"/>
                </patternFill>
              </fill>
            </x14:dxf>
          </x14:cfRule>
          <xm:sqref>D75:H76</xm:sqref>
        </x14:conditionalFormatting>
        <x14:conditionalFormatting xmlns:xm="http://schemas.microsoft.com/office/excel/2006/main">
          <x14:cfRule type="expression" priority="49" id="{00000000-000E-0000-1000-000031000000}">
            <xm:f>$D$77='Drop down'!$P$6</xm:f>
            <x14:dxf>
              <font>
                <b/>
                <i val="0"/>
              </font>
              <fill>
                <patternFill>
                  <bgColor theme="2" tint="-0.14996795556505021"/>
                </patternFill>
              </fill>
            </x14:dxf>
          </x14:cfRule>
          <x14:cfRule type="expression" priority="50" id="{00000000-000E-0000-1000-000032000000}">
            <xm:f>$D$77&lt;&gt;'Drop down'!$P$6</xm:f>
            <x14:dxf>
              <font>
                <b val="0"/>
                <i val="0"/>
                <color rgb="FFFF0000"/>
              </font>
              <fill>
                <patternFill>
                  <bgColor theme="0"/>
                </patternFill>
              </fill>
            </x14:dxf>
          </x14:cfRule>
          <xm:sqref>D77:H77</xm:sqref>
        </x14:conditionalFormatting>
      </x14:conditionalFormattings>
    </ext>
    <ext xmlns:x14="http://schemas.microsoft.com/office/spreadsheetml/2009/9/main" uri="{CCE6A557-97BC-4b89-ADB6-D9C93CAAB3DF}">
      <x14:dataValidations xmlns:xm="http://schemas.microsoft.com/office/excel/2006/main" count="4">
        <x14:dataValidation type="list" showInputMessage="1" showErrorMessage="1" xr:uid="{54F50AB5-702B-47CA-86F0-C29F1DFAB2E3}">
          <x14:formula1>
            <xm:f>'Drop down'!$B$5:$B$7</xm:f>
          </x14:formula1>
          <xm:sqref>D15:H16 D51:H52</xm:sqref>
        </x14:dataValidation>
        <x14:dataValidation type="list" showInputMessage="1" showErrorMessage="1" xr:uid="{D3A70297-80B6-4911-B686-FE5E7AFAD71C}">
          <x14:formula1>
            <xm:f>'Drop down'!$B$39:$B$42</xm:f>
          </x14:formula1>
          <xm:sqref>D48:H48 D12:H12</xm:sqref>
        </x14:dataValidation>
        <x14:dataValidation type="list" showInputMessage="1" showErrorMessage="1" xr:uid="{44B5AE98-49A1-486C-A3EB-D5651E7D6D17}">
          <x14:formula1>
            <xm:f>'Drop down'!$B$47:$B$49</xm:f>
          </x14:formula1>
          <xm:sqref>D77:H77 D41:H41</xm:sqref>
        </x14:dataValidation>
        <x14:dataValidation type="list" showInputMessage="1" showErrorMessage="1" xr:uid="{762B78A5-D70E-43E6-838E-E2F2A704288C}">
          <x14:formula1>
            <xm:f>'Drop down'!$B$442:$B$445</xm:f>
          </x14:formula1>
          <xm:sqref>D14:H14 D50:H50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F5421-D26B-4CB5-B84C-EB028D295F71}">
  <sheetPr codeName="Sheet16">
    <pageSetUpPr fitToPage="1"/>
  </sheetPr>
  <dimension ref="A1:Z58"/>
  <sheetViews>
    <sheetView topLeftCell="A2" workbookViewId="0">
      <selection activeCell="L24" sqref="L24"/>
    </sheetView>
  </sheetViews>
  <sheetFormatPr defaultRowHeight="14.5" x14ac:dyDescent="0.35"/>
  <cols>
    <col min="1" max="1" width="2.81640625" customWidth="1"/>
    <col min="2" max="2" width="3.453125" customWidth="1"/>
    <col min="3" max="3" width="41.453125" customWidth="1"/>
    <col min="4" max="4" width="23.7265625" bestFit="1" customWidth="1"/>
    <col min="6" max="6" width="13.81640625" customWidth="1"/>
    <col min="9" max="9" width="2.54296875" customWidth="1"/>
    <col min="10" max="10" width="3.1796875" customWidth="1"/>
    <col min="11" max="11" width="3.453125" customWidth="1"/>
    <col min="12" max="12" width="41.1796875" bestFit="1" customWidth="1"/>
  </cols>
  <sheetData>
    <row r="1" spans="1:26" ht="37.5" customHeight="1" x14ac:dyDescent="0.35">
      <c r="A1" s="3"/>
      <c r="B1" s="178" t="str">
        <f>'Drop down'!P14</f>
        <v>All rights to this document belong to Varefakta, and the document may not be copied, reproduced, passed on and / or used without prior written permission from Varefakta. (version 23.1).</v>
      </c>
      <c r="C1" s="178"/>
      <c r="D1" s="178"/>
      <c r="E1" s="178"/>
      <c r="F1" s="11"/>
      <c r="G1" s="2"/>
      <c r="H1" s="2"/>
      <c r="I1" s="2"/>
      <c r="J1" s="4"/>
      <c r="K1" s="1"/>
      <c r="L1" s="1"/>
      <c r="M1" s="1"/>
      <c r="N1" s="1"/>
      <c r="O1" s="1"/>
      <c r="P1" s="1"/>
      <c r="Q1" s="1"/>
      <c r="R1" s="1"/>
      <c r="S1" s="1"/>
      <c r="T1" s="1"/>
      <c r="U1" s="1"/>
      <c r="V1" s="1"/>
      <c r="W1" s="1"/>
      <c r="X1" s="1"/>
      <c r="Y1" s="1"/>
      <c r="Z1" s="1"/>
    </row>
    <row r="2" spans="1:26" x14ac:dyDescent="0.35">
      <c r="A2" s="3"/>
      <c r="B2" s="5"/>
      <c r="C2" s="6"/>
      <c r="D2" s="6"/>
      <c r="E2" s="6"/>
      <c r="F2" s="6"/>
      <c r="G2" s="6"/>
      <c r="H2" s="6"/>
      <c r="I2" s="7"/>
      <c r="J2" s="4"/>
      <c r="K2" s="1"/>
      <c r="L2" s="1"/>
      <c r="M2" s="1"/>
      <c r="N2" s="1"/>
      <c r="O2" s="1"/>
      <c r="P2" s="1"/>
      <c r="Q2" s="1"/>
      <c r="R2" s="1"/>
      <c r="S2" s="1"/>
      <c r="T2" s="1"/>
      <c r="U2" s="1"/>
      <c r="V2" s="1"/>
      <c r="W2" s="1"/>
      <c r="X2" s="1"/>
      <c r="Y2" s="1"/>
      <c r="Z2" s="1"/>
    </row>
    <row r="3" spans="1:26" ht="23.5" thickBot="1" x14ac:dyDescent="0.55000000000000004">
      <c r="A3" s="3"/>
      <c r="B3" s="5"/>
      <c r="C3" s="8" t="s">
        <v>4911</v>
      </c>
      <c r="D3" s="6"/>
      <c r="E3" s="6"/>
      <c r="F3" s="6"/>
      <c r="G3" s="6"/>
      <c r="H3" s="6"/>
      <c r="I3" s="7"/>
      <c r="J3" s="4"/>
      <c r="K3" s="1"/>
      <c r="L3" s="1"/>
      <c r="M3" s="1"/>
      <c r="N3" s="1"/>
      <c r="O3" s="1"/>
      <c r="P3" s="1"/>
      <c r="Q3" s="1"/>
      <c r="R3" s="1"/>
      <c r="S3" s="1"/>
      <c r="T3" s="1"/>
      <c r="U3" s="1"/>
      <c r="V3" s="1"/>
      <c r="W3" s="1"/>
      <c r="X3" s="1"/>
      <c r="Y3" s="1"/>
      <c r="Z3" s="1"/>
    </row>
    <row r="4" spans="1:26" ht="20.5" x14ac:dyDescent="0.45">
      <c r="A4" s="3"/>
      <c r="B4" s="5"/>
      <c r="C4" s="9"/>
      <c r="D4" s="6"/>
      <c r="E4" s="6"/>
      <c r="F4" s="6"/>
      <c r="G4" s="6"/>
      <c r="H4" s="6"/>
      <c r="I4" s="7"/>
      <c r="J4" s="4"/>
      <c r="K4" s="1"/>
      <c r="L4" s="12" t="s">
        <v>5021</v>
      </c>
      <c r="M4" s="1"/>
      <c r="N4" s="1"/>
      <c r="O4" s="1"/>
      <c r="P4" s="1"/>
      <c r="Q4" s="1"/>
      <c r="R4" s="1"/>
      <c r="S4" s="1"/>
      <c r="T4" s="1"/>
      <c r="U4" s="1"/>
      <c r="V4" s="1"/>
      <c r="W4" s="1"/>
      <c r="X4" s="1"/>
      <c r="Y4" s="1"/>
      <c r="Z4" s="1"/>
    </row>
    <row r="5" spans="1:26" x14ac:dyDescent="0.35">
      <c r="A5" s="3"/>
      <c r="B5" s="5"/>
      <c r="C5" s="13" t="s">
        <v>4912</v>
      </c>
      <c r="D5" s="177" t="s">
        <v>4678</v>
      </c>
      <c r="E5" s="177"/>
      <c r="F5" s="177"/>
      <c r="G5" s="177"/>
      <c r="H5" s="177"/>
      <c r="I5" s="7"/>
      <c r="J5" s="4"/>
      <c r="K5" s="1"/>
      <c r="L5" s="152" t="s">
        <v>0</v>
      </c>
      <c r="M5" s="1"/>
      <c r="N5" s="1"/>
      <c r="O5" s="1"/>
      <c r="P5" s="1"/>
      <c r="Q5" s="1"/>
      <c r="R5" s="1"/>
      <c r="S5" s="1"/>
      <c r="T5" s="1"/>
      <c r="U5" s="1"/>
      <c r="V5" s="1"/>
      <c r="W5" s="1"/>
      <c r="X5" s="1"/>
      <c r="Y5" s="1"/>
      <c r="Z5" s="1"/>
    </row>
    <row r="6" spans="1:26" x14ac:dyDescent="0.35">
      <c r="A6" s="3"/>
      <c r="B6" s="5"/>
      <c r="C6" s="37" t="s">
        <v>4913</v>
      </c>
      <c r="D6" s="177" t="s">
        <v>4678</v>
      </c>
      <c r="E6" s="177"/>
      <c r="F6" s="177"/>
      <c r="G6" s="177"/>
      <c r="H6" s="177"/>
      <c r="I6" s="7"/>
      <c r="J6" s="4"/>
      <c r="K6" s="1"/>
      <c r="L6" s="152" t="s">
        <v>4713</v>
      </c>
      <c r="M6" s="1"/>
      <c r="N6" s="1"/>
      <c r="O6" s="1"/>
      <c r="P6" s="1"/>
      <c r="Q6" s="1"/>
      <c r="R6" s="1"/>
      <c r="S6" s="1"/>
      <c r="T6" s="1"/>
      <c r="U6" s="1"/>
      <c r="V6" s="1"/>
      <c r="W6" s="1"/>
      <c r="X6" s="1"/>
      <c r="Y6" s="1"/>
      <c r="Z6" s="1"/>
    </row>
    <row r="7" spans="1:26" x14ac:dyDescent="0.35">
      <c r="A7" s="3"/>
      <c r="B7" s="5"/>
      <c r="C7" s="47"/>
      <c r="D7" s="47"/>
      <c r="E7" s="47"/>
      <c r="F7" s="47"/>
      <c r="G7" s="47"/>
      <c r="H7" s="47"/>
      <c r="I7" s="7"/>
      <c r="J7" s="4"/>
      <c r="K7" s="1"/>
      <c r="L7" s="152" t="s">
        <v>5022</v>
      </c>
      <c r="M7" s="1"/>
      <c r="N7" s="1"/>
      <c r="O7" s="1"/>
      <c r="P7" s="1"/>
      <c r="Q7" s="1"/>
      <c r="R7" s="1"/>
      <c r="S7" s="1"/>
      <c r="T7" s="1"/>
      <c r="U7" s="1"/>
      <c r="V7" s="1"/>
      <c r="W7" s="1"/>
      <c r="X7" s="1"/>
      <c r="Y7" s="1"/>
      <c r="Z7" s="1"/>
    </row>
    <row r="8" spans="1:26" x14ac:dyDescent="0.35">
      <c r="A8" s="3"/>
      <c r="B8" s="5"/>
      <c r="C8" s="47"/>
      <c r="D8" s="47" t="s">
        <v>4918</v>
      </c>
      <c r="E8" s="47"/>
      <c r="F8" s="47"/>
      <c r="G8" s="47"/>
      <c r="H8" s="47"/>
      <c r="I8" s="7"/>
      <c r="J8" s="4"/>
      <c r="K8" s="1"/>
      <c r="L8" s="152" t="s">
        <v>4723</v>
      </c>
      <c r="M8" s="1"/>
      <c r="N8" s="1"/>
      <c r="O8" s="1"/>
      <c r="P8" s="1"/>
      <c r="Q8" s="1"/>
      <c r="R8" s="1"/>
      <c r="S8" s="1"/>
      <c r="T8" s="1"/>
      <c r="U8" s="1"/>
      <c r="V8" s="1"/>
      <c r="W8" s="1"/>
      <c r="X8" s="1"/>
      <c r="Y8" s="1"/>
      <c r="Z8" s="1"/>
    </row>
    <row r="9" spans="1:26" x14ac:dyDescent="0.35">
      <c r="A9" s="3"/>
      <c r="B9" s="5"/>
      <c r="C9" s="13" t="s">
        <v>4914</v>
      </c>
      <c r="D9" s="55"/>
      <c r="E9" s="304" t="s">
        <v>4919</v>
      </c>
      <c r="F9" s="305"/>
      <c r="G9" s="302" t="s">
        <v>1007</v>
      </c>
      <c r="H9" s="303"/>
      <c r="I9" s="7"/>
      <c r="J9" s="4"/>
      <c r="K9" s="1"/>
      <c r="L9" s="152" t="s">
        <v>4758</v>
      </c>
      <c r="M9" s="1"/>
      <c r="N9" s="1"/>
      <c r="O9" s="1"/>
      <c r="P9" s="1"/>
      <c r="Q9" s="1"/>
      <c r="R9" s="1"/>
      <c r="S9" s="1"/>
      <c r="T9" s="1"/>
      <c r="U9" s="1"/>
      <c r="V9" s="1"/>
      <c r="W9" s="1"/>
      <c r="X9" s="1"/>
      <c r="Y9" s="1"/>
      <c r="Z9" s="1"/>
    </row>
    <row r="10" spans="1:26" x14ac:dyDescent="0.35">
      <c r="A10" s="3"/>
      <c r="B10" s="5"/>
      <c r="C10" s="13" t="s">
        <v>4915</v>
      </c>
      <c r="D10" s="55"/>
      <c r="E10" s="304" t="s">
        <v>4919</v>
      </c>
      <c r="F10" s="305"/>
      <c r="G10" s="302" t="s">
        <v>1007</v>
      </c>
      <c r="H10" s="303"/>
      <c r="I10" s="7"/>
      <c r="J10" s="4"/>
      <c r="K10" s="1"/>
      <c r="L10" s="152" t="s">
        <v>4759</v>
      </c>
      <c r="M10" s="1"/>
      <c r="N10" s="1"/>
      <c r="O10" s="1"/>
      <c r="P10" s="1"/>
      <c r="Q10" s="1"/>
      <c r="R10" s="1"/>
      <c r="S10" s="1"/>
      <c r="T10" s="1"/>
      <c r="U10" s="1"/>
      <c r="V10" s="1"/>
      <c r="W10" s="1"/>
      <c r="X10" s="1"/>
      <c r="Y10" s="1"/>
      <c r="Z10" s="1"/>
    </row>
    <row r="11" spans="1:26" x14ac:dyDescent="0.35">
      <c r="A11" s="3"/>
      <c r="B11" s="5"/>
      <c r="C11" s="13" t="s">
        <v>4916</v>
      </c>
      <c r="D11" s="55"/>
      <c r="E11" s="304" t="s">
        <v>4919</v>
      </c>
      <c r="F11" s="305"/>
      <c r="G11" s="302" t="s">
        <v>1007</v>
      </c>
      <c r="H11" s="303"/>
      <c r="I11" s="7"/>
      <c r="J11" s="4"/>
      <c r="K11" s="1"/>
      <c r="L11" s="152" t="s">
        <v>4811</v>
      </c>
      <c r="M11" s="1"/>
      <c r="N11" s="1"/>
      <c r="O11" s="1"/>
      <c r="P11" s="1"/>
      <c r="Q11" s="1"/>
      <c r="R11" s="1"/>
      <c r="S11" s="1"/>
      <c r="T11" s="1"/>
      <c r="U11" s="1"/>
      <c r="V11" s="1"/>
      <c r="W11" s="1"/>
      <c r="X11" s="1"/>
      <c r="Y11" s="1"/>
      <c r="Z11" s="1"/>
    </row>
    <row r="12" spans="1:26" x14ac:dyDescent="0.35">
      <c r="A12" s="3"/>
      <c r="B12" s="5"/>
      <c r="C12" s="13" t="s">
        <v>4917</v>
      </c>
      <c r="D12" s="55"/>
      <c r="E12" s="304" t="s">
        <v>4919</v>
      </c>
      <c r="F12" s="305"/>
      <c r="G12" s="302" t="s">
        <v>1007</v>
      </c>
      <c r="H12" s="303"/>
      <c r="I12" s="7"/>
      <c r="J12" s="4"/>
      <c r="K12" s="1"/>
      <c r="L12" s="152" t="s">
        <v>5023</v>
      </c>
      <c r="M12" s="1"/>
      <c r="N12" s="1"/>
      <c r="O12" s="1"/>
      <c r="P12" s="1"/>
      <c r="Q12" s="1"/>
      <c r="R12" s="1"/>
      <c r="S12" s="1"/>
      <c r="T12" s="1"/>
      <c r="U12" s="1"/>
      <c r="V12" s="1"/>
      <c r="W12" s="1"/>
      <c r="X12" s="1"/>
      <c r="Y12" s="1"/>
      <c r="Z12" s="1"/>
    </row>
    <row r="13" spans="1:26" x14ac:dyDescent="0.35">
      <c r="A13" s="3"/>
      <c r="B13" s="5"/>
      <c r="C13" s="47"/>
      <c r="D13" s="47"/>
      <c r="E13" s="47"/>
      <c r="F13" s="47"/>
      <c r="G13" s="47"/>
      <c r="H13" s="47"/>
      <c r="I13" s="7"/>
      <c r="J13" s="4"/>
      <c r="K13" s="1"/>
      <c r="L13" s="152" t="s">
        <v>4866</v>
      </c>
      <c r="M13" s="1"/>
      <c r="N13" s="1"/>
      <c r="O13" s="1"/>
      <c r="P13" s="1"/>
      <c r="Q13" s="1"/>
      <c r="R13" s="1"/>
      <c r="S13" s="1"/>
      <c r="T13" s="1"/>
      <c r="U13" s="1"/>
      <c r="V13" s="1"/>
      <c r="W13" s="1"/>
      <c r="X13" s="1"/>
      <c r="Y13" s="1"/>
      <c r="Z13" s="1"/>
    </row>
    <row r="14" spans="1:26" x14ac:dyDescent="0.35">
      <c r="A14" s="3"/>
      <c r="B14" s="5"/>
      <c r="C14" s="13" t="s">
        <v>4920</v>
      </c>
      <c r="D14" s="192" t="s">
        <v>1007</v>
      </c>
      <c r="E14" s="193"/>
      <c r="F14" s="193"/>
      <c r="G14" s="193"/>
      <c r="H14" s="193"/>
      <c r="I14" s="7"/>
      <c r="J14" s="4"/>
      <c r="K14" s="1"/>
      <c r="L14" s="152" t="s">
        <v>4871</v>
      </c>
      <c r="M14" s="1"/>
      <c r="N14" s="1"/>
      <c r="O14" s="1"/>
      <c r="P14" s="1"/>
      <c r="Q14" s="1"/>
      <c r="R14" s="1"/>
      <c r="S14" s="1"/>
      <c r="T14" s="1"/>
      <c r="U14" s="1"/>
      <c r="V14" s="1"/>
      <c r="W14" s="1"/>
      <c r="X14" s="1"/>
      <c r="Y14" s="1"/>
      <c r="Z14" s="1"/>
    </row>
    <row r="15" spans="1:26" x14ac:dyDescent="0.35">
      <c r="A15" s="3"/>
      <c r="B15" s="5"/>
      <c r="C15" s="13" t="s">
        <v>4710</v>
      </c>
      <c r="D15" s="177" t="s">
        <v>4678</v>
      </c>
      <c r="E15" s="177"/>
      <c r="F15" s="177"/>
      <c r="G15" s="177"/>
      <c r="H15" s="177"/>
      <c r="I15" s="7"/>
      <c r="J15" s="4"/>
      <c r="K15" s="1"/>
      <c r="L15" s="152" t="s">
        <v>5033</v>
      </c>
      <c r="M15" s="1"/>
      <c r="N15" s="1"/>
      <c r="O15" s="1"/>
      <c r="P15" s="1"/>
      <c r="Q15" s="1"/>
      <c r="R15" s="1"/>
      <c r="S15" s="1"/>
      <c r="T15" s="1"/>
      <c r="U15" s="1"/>
      <c r="V15" s="1"/>
      <c r="W15" s="1"/>
      <c r="X15" s="1"/>
      <c r="Y15" s="1"/>
      <c r="Z15" s="1"/>
    </row>
    <row r="16" spans="1:26" x14ac:dyDescent="0.35">
      <c r="A16" s="3"/>
      <c r="B16" s="5"/>
      <c r="C16" s="13" t="s">
        <v>4919</v>
      </c>
      <c r="D16" s="192" t="s">
        <v>1007</v>
      </c>
      <c r="E16" s="193"/>
      <c r="F16" s="193"/>
      <c r="G16" s="193"/>
      <c r="H16" s="193"/>
      <c r="I16" s="7"/>
      <c r="J16" s="4"/>
      <c r="K16" s="1"/>
      <c r="L16" s="152" t="s">
        <v>5034</v>
      </c>
      <c r="M16" s="1"/>
      <c r="N16" s="1"/>
      <c r="O16" s="1"/>
      <c r="P16" s="1"/>
      <c r="Q16" s="1"/>
      <c r="R16" s="1"/>
      <c r="S16" s="1"/>
      <c r="T16" s="1"/>
      <c r="U16" s="1"/>
      <c r="V16" s="1"/>
      <c r="W16" s="1"/>
      <c r="X16" s="1"/>
      <c r="Y16" s="1"/>
      <c r="Z16" s="1"/>
    </row>
    <row r="17" spans="1:26" ht="15" thickBot="1" x14ac:dyDescent="0.4">
      <c r="A17" s="3"/>
      <c r="B17" s="5"/>
      <c r="C17" s="6"/>
      <c r="D17" s="6"/>
      <c r="E17" s="6"/>
      <c r="F17" s="6"/>
      <c r="G17" s="6"/>
      <c r="H17" s="6"/>
      <c r="I17" s="7"/>
      <c r="J17" s="4"/>
      <c r="K17" s="1"/>
      <c r="L17" s="153" t="s">
        <v>4907</v>
      </c>
      <c r="M17" s="1"/>
      <c r="N17" s="1"/>
      <c r="O17" s="1"/>
      <c r="P17" s="1"/>
      <c r="Q17" s="1"/>
      <c r="R17" s="1"/>
      <c r="S17" s="1"/>
      <c r="T17" s="1"/>
      <c r="U17" s="1"/>
      <c r="V17" s="1"/>
      <c r="W17" s="1"/>
      <c r="X17" s="1"/>
      <c r="Y17" s="1"/>
      <c r="Z17" s="1"/>
    </row>
    <row r="18" spans="1:26" ht="15" thickBot="1" x14ac:dyDescent="0.4">
      <c r="A18" s="3"/>
      <c r="B18" s="5"/>
      <c r="C18" s="13" t="s">
        <v>4921</v>
      </c>
      <c r="D18" s="177" t="s">
        <v>4678</v>
      </c>
      <c r="E18" s="177"/>
      <c r="F18" s="177"/>
      <c r="G18" s="177"/>
      <c r="H18" s="177"/>
      <c r="I18" s="7"/>
      <c r="J18" s="4"/>
      <c r="K18" s="1"/>
      <c r="L18" s="1"/>
      <c r="M18" s="1"/>
      <c r="N18" s="1"/>
      <c r="O18" s="1"/>
      <c r="P18" s="1"/>
      <c r="Q18" s="1"/>
      <c r="R18" s="1"/>
      <c r="S18" s="1"/>
      <c r="T18" s="1"/>
      <c r="U18" s="1"/>
      <c r="V18" s="1"/>
      <c r="W18" s="1"/>
      <c r="X18" s="1"/>
      <c r="Y18" s="1"/>
      <c r="Z18" s="1"/>
    </row>
    <row r="19" spans="1:26" x14ac:dyDescent="0.35">
      <c r="A19" s="3"/>
      <c r="B19" s="5"/>
      <c r="C19" s="13" t="s">
        <v>4919</v>
      </c>
      <c r="D19" s="192" t="s">
        <v>1007</v>
      </c>
      <c r="E19" s="193"/>
      <c r="F19" s="193"/>
      <c r="G19" s="193"/>
      <c r="H19" s="193"/>
      <c r="I19" s="7"/>
      <c r="J19" s="4"/>
      <c r="K19" s="1"/>
      <c r="L19" s="12" t="s">
        <v>5024</v>
      </c>
      <c r="M19" s="1"/>
      <c r="N19" s="1"/>
      <c r="O19" s="1"/>
      <c r="P19" s="1"/>
      <c r="Q19" s="1"/>
      <c r="R19" s="1"/>
      <c r="S19" s="1"/>
      <c r="T19" s="1"/>
      <c r="U19" s="1"/>
      <c r="V19" s="1"/>
      <c r="W19" s="1"/>
      <c r="X19" s="1"/>
      <c r="Y19" s="1"/>
      <c r="Z19" s="1"/>
    </row>
    <row r="20" spans="1:26" x14ac:dyDescent="0.35">
      <c r="A20" s="3"/>
      <c r="B20" s="5"/>
      <c r="C20" s="6"/>
      <c r="D20" s="6"/>
      <c r="E20" s="6"/>
      <c r="F20" s="6"/>
      <c r="G20" s="6"/>
      <c r="H20" s="6"/>
      <c r="I20" s="7"/>
      <c r="J20" s="4"/>
      <c r="K20" s="1"/>
      <c r="L20" s="155" t="s">
        <v>5025</v>
      </c>
      <c r="M20" s="1"/>
      <c r="N20" s="1"/>
      <c r="O20" s="1"/>
      <c r="P20" s="1"/>
      <c r="Q20" s="1"/>
      <c r="R20" s="1"/>
      <c r="S20" s="1"/>
      <c r="T20" s="1"/>
      <c r="U20" s="1"/>
      <c r="V20" s="1"/>
      <c r="W20" s="1"/>
      <c r="X20" s="1"/>
      <c r="Y20" s="1"/>
      <c r="Z20" s="1"/>
    </row>
    <row r="21" spans="1:26" x14ac:dyDescent="0.35">
      <c r="A21" s="3"/>
      <c r="B21" s="5"/>
      <c r="C21" s="13" t="s">
        <v>4922</v>
      </c>
      <c r="D21" s="177" t="s">
        <v>4678</v>
      </c>
      <c r="E21" s="177"/>
      <c r="F21" s="177"/>
      <c r="G21" s="177"/>
      <c r="H21" s="177"/>
      <c r="I21" s="7"/>
      <c r="J21" s="4"/>
      <c r="K21" s="1"/>
      <c r="L21" s="152" t="s">
        <v>5026</v>
      </c>
      <c r="M21" s="1"/>
      <c r="N21" s="1"/>
      <c r="O21" s="1"/>
      <c r="P21" s="1"/>
      <c r="Q21" s="1"/>
      <c r="R21" s="1"/>
      <c r="S21" s="1"/>
      <c r="T21" s="1"/>
      <c r="U21" s="1"/>
      <c r="V21" s="1"/>
      <c r="W21" s="1"/>
      <c r="X21" s="1"/>
      <c r="Y21" s="1"/>
      <c r="Z21" s="1"/>
    </row>
    <row r="22" spans="1:26" x14ac:dyDescent="0.35">
      <c r="A22" s="3"/>
      <c r="B22" s="5"/>
      <c r="C22" s="13" t="s">
        <v>4919</v>
      </c>
      <c r="D22" s="192" t="s">
        <v>1007</v>
      </c>
      <c r="E22" s="193"/>
      <c r="F22" s="193"/>
      <c r="G22" s="193"/>
      <c r="H22" s="193"/>
      <c r="I22" s="7"/>
      <c r="J22" s="4"/>
      <c r="K22" s="1"/>
      <c r="L22" s="152" t="s">
        <v>5027</v>
      </c>
      <c r="M22" s="1"/>
      <c r="N22" s="1"/>
      <c r="O22" s="1"/>
      <c r="P22" s="1"/>
      <c r="Q22" s="1"/>
      <c r="R22" s="1"/>
      <c r="S22" s="1"/>
      <c r="T22" s="1"/>
      <c r="U22" s="1"/>
      <c r="V22" s="1"/>
      <c r="W22" s="1"/>
      <c r="X22" s="1"/>
      <c r="Y22" s="1"/>
      <c r="Z22" s="1"/>
    </row>
    <row r="23" spans="1:26" x14ac:dyDescent="0.35">
      <c r="A23" s="3"/>
      <c r="B23" s="5"/>
      <c r="C23" s="6"/>
      <c r="D23" s="6"/>
      <c r="E23" s="6"/>
      <c r="F23" s="6"/>
      <c r="G23" s="6"/>
      <c r="H23" s="6"/>
      <c r="I23" s="7"/>
      <c r="J23" s="4"/>
      <c r="K23" s="1"/>
      <c r="L23" s="152" t="s">
        <v>5028</v>
      </c>
      <c r="M23" s="1"/>
      <c r="N23" s="1"/>
      <c r="O23" s="1"/>
      <c r="P23" s="1"/>
      <c r="Q23" s="1"/>
      <c r="R23" s="1"/>
      <c r="S23" s="1"/>
      <c r="T23" s="1"/>
      <c r="U23" s="1"/>
      <c r="V23" s="1"/>
      <c r="W23" s="1"/>
      <c r="X23" s="1"/>
      <c r="Y23" s="1"/>
      <c r="Z23" s="1"/>
    </row>
    <row r="24" spans="1:26" x14ac:dyDescent="0.35">
      <c r="A24" s="3"/>
      <c r="B24" s="5"/>
      <c r="C24" s="13" t="s">
        <v>4923</v>
      </c>
      <c r="D24" s="192" t="s">
        <v>1007</v>
      </c>
      <c r="E24" s="193"/>
      <c r="F24" s="193"/>
      <c r="G24" s="193"/>
      <c r="H24" s="193"/>
      <c r="I24" s="7"/>
      <c r="J24" s="4"/>
      <c r="K24" s="1"/>
      <c r="L24" s="152" t="s">
        <v>5029</v>
      </c>
      <c r="M24" s="1"/>
      <c r="N24" s="1"/>
      <c r="O24" s="1"/>
      <c r="P24" s="1"/>
      <c r="Q24" s="1"/>
      <c r="R24" s="1"/>
      <c r="S24" s="1"/>
      <c r="T24" s="1"/>
      <c r="U24" s="1"/>
      <c r="V24" s="1"/>
      <c r="W24" s="1"/>
      <c r="X24" s="1"/>
      <c r="Y24" s="1"/>
      <c r="Z24" s="1"/>
    </row>
    <row r="25" spans="1:26" x14ac:dyDescent="0.35">
      <c r="A25" s="3"/>
      <c r="B25" s="5"/>
      <c r="C25" s="6"/>
      <c r="D25" s="6"/>
      <c r="E25" s="6"/>
      <c r="F25" s="6"/>
      <c r="G25" s="6"/>
      <c r="H25" s="6"/>
      <c r="I25" s="7"/>
      <c r="J25" s="4"/>
      <c r="K25" s="1"/>
      <c r="L25" s="152" t="s">
        <v>5030</v>
      </c>
      <c r="M25" s="1"/>
      <c r="N25" s="1"/>
      <c r="O25" s="1"/>
      <c r="P25" s="1"/>
      <c r="Q25" s="1"/>
      <c r="R25" s="1"/>
      <c r="S25" s="1"/>
      <c r="T25" s="1"/>
      <c r="U25" s="1"/>
      <c r="V25" s="1"/>
      <c r="W25" s="1"/>
      <c r="X25" s="1"/>
      <c r="Y25" s="1"/>
      <c r="Z25" s="1"/>
    </row>
    <row r="26" spans="1:26" x14ac:dyDescent="0.35">
      <c r="A26" s="3"/>
      <c r="B26" s="5"/>
      <c r="C26" s="34" t="s">
        <v>4924</v>
      </c>
      <c r="D26" s="6"/>
      <c r="E26" s="6"/>
      <c r="F26" s="6"/>
      <c r="G26" s="6"/>
      <c r="H26" s="6"/>
      <c r="I26" s="7"/>
      <c r="J26" s="4"/>
      <c r="K26" s="1"/>
      <c r="L26" s="152" t="s">
        <v>5031</v>
      </c>
      <c r="M26" s="1"/>
      <c r="N26" s="1"/>
      <c r="O26" s="1"/>
      <c r="P26" s="1"/>
      <c r="Q26" s="1"/>
      <c r="R26" s="1"/>
      <c r="S26" s="1"/>
      <c r="T26" s="1"/>
      <c r="U26" s="1"/>
      <c r="V26" s="1"/>
      <c r="W26" s="1"/>
      <c r="X26" s="1"/>
      <c r="Y26" s="1"/>
      <c r="Z26" s="1"/>
    </row>
    <row r="27" spans="1:26" ht="15" thickBot="1" x14ac:dyDescent="0.4">
      <c r="A27" s="3"/>
      <c r="B27" s="5"/>
      <c r="C27" s="13" t="s">
        <v>4925</v>
      </c>
      <c r="D27" s="177" t="s">
        <v>4678</v>
      </c>
      <c r="E27" s="177"/>
      <c r="F27" s="177"/>
      <c r="G27" s="177"/>
      <c r="H27" s="177"/>
      <c r="I27" s="7"/>
      <c r="J27" s="4"/>
      <c r="K27" s="1"/>
      <c r="L27" s="153" t="s">
        <v>5032</v>
      </c>
      <c r="M27" s="1"/>
      <c r="N27" s="1"/>
      <c r="O27" s="1"/>
      <c r="P27" s="1"/>
      <c r="Q27" s="1"/>
      <c r="R27" s="1"/>
      <c r="S27" s="1"/>
      <c r="T27" s="1"/>
      <c r="U27" s="1"/>
      <c r="V27" s="1"/>
      <c r="W27" s="1"/>
      <c r="X27" s="1"/>
      <c r="Y27" s="1"/>
      <c r="Z27" s="1"/>
    </row>
    <row r="28" spans="1:26" x14ac:dyDescent="0.35">
      <c r="A28" s="3"/>
      <c r="B28" s="5"/>
      <c r="C28" s="13" t="s">
        <v>4926</v>
      </c>
      <c r="D28" s="177" t="s">
        <v>4678</v>
      </c>
      <c r="E28" s="177"/>
      <c r="F28" s="177"/>
      <c r="G28" s="177"/>
      <c r="H28" s="177"/>
      <c r="I28" s="7"/>
      <c r="J28" s="4"/>
      <c r="K28" s="1"/>
      <c r="L28" s="1"/>
      <c r="M28" s="1"/>
      <c r="N28" s="1"/>
      <c r="O28" s="1"/>
      <c r="P28" s="1"/>
      <c r="Q28" s="1"/>
      <c r="R28" s="1"/>
      <c r="S28" s="1"/>
      <c r="T28" s="1"/>
      <c r="U28" s="1"/>
      <c r="V28" s="1"/>
      <c r="W28" s="1"/>
      <c r="X28" s="1"/>
      <c r="Y28" s="1"/>
      <c r="Z28" s="1"/>
    </row>
    <row r="29" spans="1:26" x14ac:dyDescent="0.35">
      <c r="A29" s="3"/>
      <c r="B29" s="5"/>
      <c r="C29" s="6"/>
      <c r="D29" s="6"/>
      <c r="E29" s="6"/>
      <c r="F29" s="6"/>
      <c r="G29" s="6"/>
      <c r="H29" s="6"/>
      <c r="I29" s="7"/>
      <c r="J29" s="4"/>
      <c r="K29" s="1"/>
      <c r="L29" s="1"/>
      <c r="M29" s="1"/>
      <c r="N29" s="1"/>
      <c r="O29" s="1"/>
      <c r="P29" s="1"/>
      <c r="Q29" s="1"/>
      <c r="R29" s="1"/>
      <c r="S29" s="1"/>
      <c r="T29" s="1"/>
      <c r="U29" s="1"/>
      <c r="V29" s="1"/>
      <c r="W29" s="1"/>
      <c r="X29" s="1"/>
      <c r="Y29" s="1"/>
      <c r="Z29" s="1"/>
    </row>
    <row r="30" spans="1:26" x14ac:dyDescent="0.35">
      <c r="A30" s="3"/>
      <c r="B30" s="5"/>
      <c r="C30" s="13" t="s">
        <v>4927</v>
      </c>
      <c r="D30" s="192" t="s">
        <v>1007</v>
      </c>
      <c r="E30" s="193"/>
      <c r="F30" s="193"/>
      <c r="G30" s="193"/>
      <c r="H30" s="193"/>
      <c r="I30" s="7"/>
      <c r="J30" s="4"/>
      <c r="K30" s="1"/>
      <c r="L30" s="1"/>
      <c r="M30" s="1"/>
      <c r="N30" s="1"/>
      <c r="O30" s="1"/>
      <c r="P30" s="1"/>
      <c r="Q30" s="1"/>
      <c r="R30" s="1"/>
      <c r="S30" s="1"/>
      <c r="T30" s="1"/>
      <c r="U30" s="1"/>
      <c r="V30" s="1"/>
      <c r="W30" s="1"/>
      <c r="X30" s="1"/>
      <c r="Y30" s="1"/>
      <c r="Z30" s="1"/>
    </row>
    <row r="31" spans="1:26" x14ac:dyDescent="0.35">
      <c r="A31" s="3"/>
      <c r="B31" s="5"/>
      <c r="C31" s="6"/>
      <c r="D31" s="6"/>
      <c r="E31" s="6"/>
      <c r="F31" s="6"/>
      <c r="G31" s="6"/>
      <c r="H31" s="6"/>
      <c r="I31" s="7"/>
      <c r="J31" s="4"/>
      <c r="K31" s="1"/>
      <c r="L31" s="1"/>
      <c r="M31" s="1"/>
      <c r="N31" s="1"/>
      <c r="O31" s="1"/>
      <c r="P31" s="1"/>
      <c r="Q31" s="1"/>
      <c r="R31" s="1"/>
      <c r="S31" s="1"/>
      <c r="T31" s="1"/>
      <c r="U31" s="1"/>
      <c r="V31" s="1"/>
      <c r="W31" s="1"/>
      <c r="X31" s="1"/>
      <c r="Y31" s="1"/>
      <c r="Z31" s="1"/>
    </row>
    <row r="32" spans="1:26" ht="14.5" customHeight="1" x14ac:dyDescent="0.35">
      <c r="A32" s="3"/>
      <c r="B32" s="5"/>
      <c r="C32" s="189" t="s">
        <v>4928</v>
      </c>
      <c r="D32" s="181" t="s">
        <v>1007</v>
      </c>
      <c r="E32" s="181"/>
      <c r="F32" s="181"/>
      <c r="G32" s="181"/>
      <c r="H32" s="181"/>
      <c r="I32" s="7"/>
      <c r="J32" s="4"/>
      <c r="K32" s="1"/>
      <c r="L32" s="1"/>
      <c r="M32" s="1"/>
      <c r="N32" s="1"/>
      <c r="O32" s="1"/>
      <c r="P32" s="1"/>
      <c r="Q32" s="1"/>
      <c r="R32" s="1"/>
      <c r="S32" s="1"/>
      <c r="T32" s="1"/>
      <c r="U32" s="1"/>
      <c r="V32" s="1"/>
      <c r="W32" s="1"/>
      <c r="X32" s="1"/>
      <c r="Y32" s="1"/>
      <c r="Z32" s="1"/>
    </row>
    <row r="33" spans="1:26" x14ac:dyDescent="0.35">
      <c r="A33" s="3"/>
      <c r="B33" s="5"/>
      <c r="C33" s="189"/>
      <c r="D33" s="181"/>
      <c r="E33" s="181"/>
      <c r="F33" s="181"/>
      <c r="G33" s="181"/>
      <c r="H33" s="181"/>
      <c r="I33" s="7"/>
      <c r="J33" s="4"/>
      <c r="K33" s="1"/>
      <c r="L33" s="1"/>
      <c r="M33" s="1"/>
      <c r="N33" s="1"/>
      <c r="O33" s="1"/>
      <c r="P33" s="1"/>
      <c r="Q33" s="1"/>
      <c r="R33" s="1"/>
      <c r="S33" s="1"/>
      <c r="T33" s="1"/>
      <c r="U33" s="1"/>
      <c r="V33" s="1"/>
      <c r="W33" s="1"/>
      <c r="X33" s="1"/>
      <c r="Y33" s="1"/>
      <c r="Z33" s="1"/>
    </row>
    <row r="34" spans="1:26" x14ac:dyDescent="0.35">
      <c r="A34" s="3"/>
      <c r="B34" s="5"/>
      <c r="C34" s="189" t="s">
        <v>4929</v>
      </c>
      <c r="D34" s="183" t="s">
        <v>1007</v>
      </c>
      <c r="E34" s="184"/>
      <c r="F34" s="184"/>
      <c r="G34" s="184"/>
      <c r="H34" s="185"/>
      <c r="I34" s="7"/>
      <c r="J34" s="4"/>
      <c r="K34" s="1"/>
      <c r="L34" s="1"/>
      <c r="M34" s="1"/>
      <c r="N34" s="1"/>
      <c r="O34" s="1"/>
      <c r="P34" s="1"/>
      <c r="Q34" s="1"/>
      <c r="R34" s="1"/>
      <c r="S34" s="1"/>
      <c r="T34" s="1"/>
      <c r="U34" s="1"/>
      <c r="V34" s="1"/>
      <c r="W34" s="1"/>
      <c r="X34" s="1"/>
      <c r="Y34" s="1"/>
      <c r="Z34" s="1"/>
    </row>
    <row r="35" spans="1:26" x14ac:dyDescent="0.35">
      <c r="A35" s="3"/>
      <c r="B35" s="5"/>
      <c r="C35" s="189"/>
      <c r="D35" s="186"/>
      <c r="E35" s="187"/>
      <c r="F35" s="187"/>
      <c r="G35" s="187"/>
      <c r="H35" s="188"/>
      <c r="I35" s="7"/>
      <c r="J35" s="4"/>
      <c r="K35" s="1"/>
      <c r="L35" s="1"/>
      <c r="M35" s="1"/>
      <c r="N35" s="1"/>
      <c r="O35" s="1"/>
      <c r="P35" s="1"/>
      <c r="Q35" s="1"/>
      <c r="R35" s="1"/>
      <c r="S35" s="1"/>
      <c r="T35" s="1"/>
      <c r="U35" s="1"/>
      <c r="V35" s="1"/>
      <c r="W35" s="1"/>
      <c r="X35" s="1"/>
      <c r="Y35" s="1"/>
      <c r="Z35" s="1"/>
    </row>
    <row r="36" spans="1:26" x14ac:dyDescent="0.35">
      <c r="A36" s="3"/>
      <c r="B36" s="5"/>
      <c r="C36" s="6"/>
      <c r="D36" s="6"/>
      <c r="E36" s="6"/>
      <c r="F36" s="6"/>
      <c r="G36" s="6"/>
      <c r="H36" s="6"/>
      <c r="I36" s="7"/>
      <c r="J36" s="4"/>
      <c r="K36" s="1"/>
      <c r="L36" s="1"/>
      <c r="M36" s="1"/>
      <c r="N36" s="1"/>
      <c r="O36" s="1"/>
      <c r="P36" s="1"/>
      <c r="Q36" s="1"/>
      <c r="R36" s="1"/>
      <c r="S36" s="1"/>
      <c r="T36" s="1"/>
      <c r="U36" s="1"/>
      <c r="V36" s="1"/>
      <c r="W36" s="1"/>
      <c r="X36" s="1"/>
      <c r="Y36" s="1"/>
      <c r="Z36" s="1"/>
    </row>
    <row r="37" spans="1:26" x14ac:dyDescent="0.35">
      <c r="A37" s="3"/>
      <c r="B37" s="5"/>
      <c r="C37" s="13" t="s">
        <v>4930</v>
      </c>
      <c r="D37" s="192" t="s">
        <v>1007</v>
      </c>
      <c r="E37" s="193"/>
      <c r="F37" s="193"/>
      <c r="G37" s="193"/>
      <c r="H37" s="193"/>
      <c r="I37" s="7"/>
      <c r="J37" s="4"/>
      <c r="K37" s="1"/>
      <c r="L37" s="1"/>
      <c r="M37" s="1"/>
      <c r="N37" s="1"/>
      <c r="O37" s="1"/>
      <c r="P37" s="1"/>
      <c r="Q37" s="1"/>
      <c r="R37" s="1"/>
      <c r="S37" s="1"/>
      <c r="T37" s="1"/>
      <c r="U37" s="1"/>
      <c r="V37" s="1"/>
      <c r="W37" s="1"/>
      <c r="X37" s="1"/>
      <c r="Y37" s="1"/>
      <c r="Z37" s="1"/>
    </row>
    <row r="38" spans="1:26" x14ac:dyDescent="0.35">
      <c r="A38" s="3"/>
      <c r="B38" s="5"/>
      <c r="C38" s="6"/>
      <c r="D38" s="6"/>
      <c r="E38" s="6"/>
      <c r="F38" s="6"/>
      <c r="G38" s="6"/>
      <c r="H38" s="6"/>
      <c r="I38" s="7"/>
      <c r="J38" s="4"/>
      <c r="K38" s="1"/>
      <c r="L38" s="1"/>
      <c r="M38" s="1"/>
      <c r="N38" s="1"/>
      <c r="O38" s="1"/>
      <c r="P38" s="1"/>
      <c r="Q38" s="1"/>
      <c r="R38" s="1"/>
      <c r="S38" s="1"/>
      <c r="T38" s="1"/>
      <c r="U38" s="1"/>
      <c r="V38" s="1"/>
      <c r="W38" s="1"/>
      <c r="X38" s="1"/>
      <c r="Y38" s="1"/>
      <c r="Z38" s="1"/>
    </row>
    <row r="39" spans="1:26" x14ac:dyDescent="0.35">
      <c r="A39" s="3"/>
      <c r="B39" s="5"/>
      <c r="C39" s="209" t="str">
        <f>'Drop down'!P13</f>
        <v>Previous</v>
      </c>
      <c r="D39" s="159"/>
      <c r="E39" s="159"/>
      <c r="F39" s="159"/>
      <c r="G39" s="210" t="str">
        <f>'Drop down'!P12</f>
        <v>Next</v>
      </c>
      <c r="H39" s="210"/>
      <c r="I39" s="7"/>
      <c r="J39" s="4"/>
      <c r="K39" s="1"/>
      <c r="L39" s="1"/>
      <c r="M39" s="1"/>
      <c r="N39" s="1"/>
      <c r="O39" s="1"/>
      <c r="P39" s="1"/>
      <c r="Q39" s="1"/>
      <c r="R39" s="1"/>
      <c r="S39" s="1"/>
      <c r="T39" s="1"/>
      <c r="U39" s="1"/>
      <c r="V39" s="1"/>
      <c r="W39" s="1"/>
      <c r="X39" s="1"/>
      <c r="Y39" s="1"/>
      <c r="Z39" s="1"/>
    </row>
    <row r="40" spans="1:26" x14ac:dyDescent="0.35">
      <c r="A40" s="3"/>
      <c r="B40" s="5"/>
      <c r="C40" s="209"/>
      <c r="D40" s="159"/>
      <c r="E40" s="159"/>
      <c r="F40" s="159"/>
      <c r="G40" s="210"/>
      <c r="H40" s="210"/>
      <c r="I40" s="7"/>
      <c r="J40" s="4"/>
      <c r="K40" s="1"/>
      <c r="L40" s="1"/>
      <c r="M40" s="1"/>
      <c r="N40" s="1"/>
      <c r="O40" s="1"/>
      <c r="P40" s="1"/>
      <c r="Q40" s="1"/>
      <c r="R40" s="1"/>
      <c r="S40" s="1"/>
      <c r="T40" s="1"/>
      <c r="U40" s="1"/>
      <c r="V40" s="1"/>
      <c r="W40" s="1"/>
      <c r="X40" s="1"/>
      <c r="Y40" s="1"/>
      <c r="Z40" s="1"/>
    </row>
    <row r="41" spans="1:26" x14ac:dyDescent="0.35">
      <c r="A41" s="3"/>
      <c r="B41" s="20"/>
      <c r="C41" s="21"/>
      <c r="D41" s="21"/>
      <c r="E41" s="21"/>
      <c r="F41" s="21"/>
      <c r="G41" s="21"/>
      <c r="H41" s="21"/>
      <c r="I41" s="22"/>
      <c r="J41" s="4"/>
      <c r="K41" s="1"/>
      <c r="L41" s="1"/>
      <c r="M41" s="1"/>
      <c r="N41" s="1"/>
      <c r="O41" s="1"/>
      <c r="P41" s="1"/>
      <c r="Q41" s="1"/>
      <c r="R41" s="1"/>
      <c r="S41" s="1"/>
      <c r="T41" s="1"/>
      <c r="U41" s="1"/>
      <c r="V41" s="1"/>
      <c r="W41" s="1"/>
      <c r="X41" s="1"/>
      <c r="Y41" s="1"/>
      <c r="Z41" s="1"/>
    </row>
    <row r="42" spans="1:26" x14ac:dyDescent="0.35">
      <c r="A42" s="30"/>
      <c r="B42" s="30"/>
      <c r="C42" s="30"/>
      <c r="D42" s="30"/>
      <c r="E42" s="30"/>
      <c r="F42" s="30"/>
      <c r="G42" s="30"/>
      <c r="H42" s="30"/>
      <c r="I42" s="30"/>
      <c r="J42" s="31"/>
      <c r="K42" s="42"/>
      <c r="L42" s="32"/>
      <c r="M42" s="32"/>
      <c r="N42" s="32"/>
      <c r="O42" s="32"/>
      <c r="P42" s="32"/>
      <c r="Q42" s="32"/>
      <c r="R42" s="32"/>
      <c r="S42" s="32"/>
      <c r="T42" s="32"/>
      <c r="U42" s="32"/>
      <c r="V42" s="32"/>
      <c r="W42" s="32"/>
      <c r="X42" s="32"/>
      <c r="Y42" s="32"/>
      <c r="Z42" s="32"/>
    </row>
    <row r="43" spans="1:26" x14ac:dyDescent="0.35">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x14ac:dyDescent="0.35">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x14ac:dyDescent="0.35">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x14ac:dyDescent="0.35">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x14ac:dyDescent="0.35">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x14ac:dyDescent="0.35">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x14ac:dyDescent="0.35">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x14ac:dyDescent="0.3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x14ac:dyDescent="0.3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x14ac:dyDescent="0.3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x14ac:dyDescent="0.3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x14ac:dyDescent="0.3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x14ac:dyDescent="0.3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x14ac:dyDescent="0.35">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x14ac:dyDescent="0.35">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x14ac:dyDescent="0.35">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sheetData>
  <sheetProtection algorithmName="SHA-512" hashValue="m6xamx9z8uH+EgoUa/dFn8PorMW8JdIBaCsnGdwbwOxRICFegMHt9X++2ihZ9Az4rlrBLubnYXifxwcOViSj6w==" saltValue="vDXU+6lepggHi7XHWrEtvQ==" spinCount="100000" sheet="1" scenarios="1"/>
  <mergeCells count="29">
    <mergeCell ref="G9:H9"/>
    <mergeCell ref="G10:H10"/>
    <mergeCell ref="D5:H5"/>
    <mergeCell ref="D6:H6"/>
    <mergeCell ref="B1:E1"/>
    <mergeCell ref="E9:F9"/>
    <mergeCell ref="E10:F10"/>
    <mergeCell ref="G11:H11"/>
    <mergeCell ref="G12:H12"/>
    <mergeCell ref="C32:C33"/>
    <mergeCell ref="D14:H14"/>
    <mergeCell ref="D15:H15"/>
    <mergeCell ref="D16:H16"/>
    <mergeCell ref="D18:H18"/>
    <mergeCell ref="D19:H19"/>
    <mergeCell ref="D21:H21"/>
    <mergeCell ref="D22:H22"/>
    <mergeCell ref="D27:H27"/>
    <mergeCell ref="D28:H28"/>
    <mergeCell ref="D30:H30"/>
    <mergeCell ref="D32:H33"/>
    <mergeCell ref="E11:F11"/>
    <mergeCell ref="E12:F12"/>
    <mergeCell ref="D37:H37"/>
    <mergeCell ref="D24:H24"/>
    <mergeCell ref="C39:C40"/>
    <mergeCell ref="G39:H40"/>
    <mergeCell ref="C34:C35"/>
    <mergeCell ref="D34:H35"/>
  </mergeCells>
  <conditionalFormatting sqref="D9:D12">
    <cfRule type="expression" dxfId="171" priority="33">
      <formula>OR(COUNTIF(D9,Landeliste)&gt;0,D9&lt;&gt;"")</formula>
    </cfRule>
  </conditionalFormatting>
  <dataValidations count="1">
    <dataValidation type="list" allowBlank="1" showInputMessage="1" showErrorMessage="1" errorTitle="Error" error="Select from the drop down menu" sqref="D9:D12" xr:uid="{F5CA2F43-6D62-4932-B3B7-CA3B8BF09518}">
      <formula1>LandelisteudenFAO</formula1>
    </dataValidation>
  </dataValidations>
  <hyperlinks>
    <hyperlink ref="G39:H40" location="'Part B Milk and cheese'!A1" display="Next" xr:uid="{77648889-8B85-4437-80F1-4A7D167AD416}"/>
    <hyperlink ref="C39:C40" location="'Appendix 1'!A1" display="Previous" xr:uid="{55A0DEA3-5EEF-4421-A1F5-40E86FB7B142}"/>
    <hyperlink ref="L5" location="Start!A1" display="Start" xr:uid="{B5C080FD-AB59-40E9-BB34-F811048B0520}"/>
    <hyperlink ref="L6" location="'Product designation and net con'!A1" display="Product designation and net content" xr:uid="{10FF20F1-5428-4E44-BEAD-666E311408C1}"/>
    <hyperlink ref="L7" location="'Method of food processing'!A1" display="Method af food processing" xr:uid="{1B21A34C-7D6C-4BE2-9B26-98BB4F746C26}"/>
    <hyperlink ref="L8" location="Recipe!A1" display="Recipe" xr:uid="{6197B341-4DEA-4B25-993D-50D2B1782D0D}"/>
    <hyperlink ref="L9" location="Additives!A1" display="Additives" xr:uid="{E2C7D562-8130-44DD-90EA-68636B149760}"/>
    <hyperlink ref="L10" location="'Ingredient specifications'!A1" display="Ingredient specifications" xr:uid="{35F669FE-3899-4656-B226-DD94913B1FB4}"/>
    <hyperlink ref="L11" location="'Nutritional labelling'!A1" display="Nutritional labelling" xr:uid="{D07E557A-5C87-4407-B7C1-5D76B699ACEB}"/>
    <hyperlink ref="L12" location="'Shelf-life and storage'!A1" display="Shelf-life and storage" xr:uid="{7A03437A-A5E3-47EB-BC23-29C97B24132D}"/>
    <hyperlink ref="L13" location="'Packaging method and cooking in'!A1" display="Packaging method and cooking instructions" xr:uid="{290F0539-9111-4254-836C-506E02DDC2CF}"/>
    <hyperlink ref="L14" location="Claims!A1" display="Claims" xr:uid="{DB3D77BD-A262-4777-A590-F880CF4D8F50}"/>
    <hyperlink ref="L16" location="'Packaging (Secondary)'!A1" display="Packaging (Secondary)" xr:uid="{F28E83A3-B695-4AA5-A2B7-33E6E8DA0330}"/>
    <hyperlink ref="L17" location="'Appendix 1'!A1" display="Appendix 1: Supplementary nutrition labelling" xr:uid="{3E636015-9A3E-49B6-BC0B-0D8D06992571}"/>
    <hyperlink ref="L20" location="'Part B Meat'!A1" display="Meat: Beef pork, poultry, sheep, goat" xr:uid="{9E004635-5205-4756-9C77-F6278C713F3A}"/>
    <hyperlink ref="L21" location="'Part B Milk and cheese'!A1" display="Milk and cheese" xr:uid="{4C1F7B91-86F1-4715-93E8-74B58D74FB20}"/>
    <hyperlink ref="L22" location="'Part B Egg and egg products'!A1" display="Egg and egg products" xr:uid="{38221DB4-EF9C-49E6-BC9D-025BD93A7AEB}"/>
    <hyperlink ref="L23" location="'Part B Chocolate'!A1" display="Chocolate" xr:uid="{EE91B03D-C162-43F5-900C-F2DFC4149BF8}"/>
    <hyperlink ref="L24" location="'Part B Fish and fish products'!A1" display="Fish and fishproducts" xr:uid="{7C99712E-A168-4531-AA82-84A2AE41429E}"/>
    <hyperlink ref="L25" location="'Part B Juice'!A1" display="Fruit juice" xr:uid="{E9F592C2-422B-4E56-B173-9E2DC6416EE5}"/>
    <hyperlink ref="L26" location="'Part B Coffee'!A1" display="Coffee" xr:uid="{9E07814E-3E0A-4791-92EC-24B8B936A145}"/>
    <hyperlink ref="L27" location="'Part B Tea'!A1" display="Tea" xr:uid="{E411FA37-CD45-4951-AB41-1B8E9A314C99}"/>
    <hyperlink ref="L15" location="'Packaging (Primary)'!Print_Area" display="Packaging (Primary)" xr:uid="{8D1A1EC2-0340-4A7B-9C60-1EA1BAD05AD6}"/>
  </hyperlinks>
  <pageMargins left="0.7" right="0.7" top="0.75" bottom="0.75" header="0.3" footer="0.3"/>
  <pageSetup paperSize="9" scale="56" fitToHeight="0"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7" id="{00000000-000E-0000-1100-000007000000}">
            <xm:f>$D$32='Drop down'!$P$6</xm:f>
            <x14:dxf>
              <font>
                <b/>
                <i val="0"/>
              </font>
              <fill>
                <patternFill>
                  <bgColor theme="2" tint="-0.14996795556505021"/>
                </patternFill>
              </fill>
            </x14:dxf>
          </x14:cfRule>
          <x14:cfRule type="expression" priority="8" id="{00000000-000E-0000-1100-000008000000}">
            <xm:f>$D$32&lt;&gt;'Drop down'!$P$6</xm:f>
            <x14:dxf>
              <font>
                <b val="0"/>
                <i val="0"/>
                <color rgb="FFFF0000"/>
              </font>
              <fill>
                <patternFill>
                  <bgColor theme="0"/>
                </patternFill>
              </fill>
            </x14:dxf>
          </x14:cfRule>
          <xm:sqref>D32</xm:sqref>
        </x14:conditionalFormatting>
        <x14:conditionalFormatting xmlns:xm="http://schemas.microsoft.com/office/excel/2006/main">
          <x14:cfRule type="expression" priority="5" id="{00000000-000E-0000-1100-000005000000}">
            <xm:f>$D$34='Drop down'!$P$6</xm:f>
            <x14:dxf>
              <font>
                <b/>
                <i val="0"/>
              </font>
              <fill>
                <patternFill>
                  <bgColor theme="2" tint="-0.14996795556505021"/>
                </patternFill>
              </fill>
            </x14:dxf>
          </x14:cfRule>
          <x14:cfRule type="expression" priority="6" id="{00000000-000E-0000-1100-000006000000}">
            <xm:f>$D$34&lt;&gt;'Drop down'!$P$6</xm:f>
            <x14:dxf>
              <font>
                <b val="0"/>
                <i val="0"/>
                <color rgb="FFFF0000"/>
              </font>
              <fill>
                <patternFill>
                  <bgColor theme="0"/>
                </patternFill>
              </fill>
            </x14:dxf>
          </x14:cfRule>
          <xm:sqref>D34</xm:sqref>
        </x14:conditionalFormatting>
        <x14:conditionalFormatting xmlns:xm="http://schemas.microsoft.com/office/excel/2006/main">
          <x14:cfRule type="expression" priority="29" id="{00000000-000E-0000-1100-00001D000000}">
            <xm:f>OR(D5="",D5='Drop down'!$P$7)</xm:f>
            <x14:dxf>
              <font>
                <b/>
                <i val="0"/>
              </font>
              <fill>
                <patternFill>
                  <bgColor theme="2" tint="-0.14996795556505021"/>
                </patternFill>
              </fill>
            </x14:dxf>
          </x14:cfRule>
          <x14:cfRule type="expression" priority="30" id="{00000000-000E-0000-1100-00001E000000}">
            <xm:f>D5&lt;&gt;'Drop down'!$P$7</xm:f>
            <x14:dxf>
              <font>
                <b val="0"/>
                <i val="0"/>
                <color rgb="FFFF0000"/>
              </font>
              <fill>
                <patternFill patternType="solid">
                  <bgColor theme="0"/>
                </patternFill>
              </fill>
            </x14:dxf>
          </x14:cfRule>
          <xm:sqref>D5:H6</xm:sqref>
        </x14:conditionalFormatting>
        <x14:conditionalFormatting xmlns:xm="http://schemas.microsoft.com/office/excel/2006/main">
          <x14:cfRule type="expression" priority="27" id="{00000000-000E-0000-1100-00001B000000}">
            <xm:f>$D$14='Drop down'!$P$6</xm:f>
            <x14:dxf>
              <font>
                <b/>
                <i val="0"/>
              </font>
              <fill>
                <patternFill>
                  <bgColor theme="2" tint="-0.14996795556505021"/>
                </patternFill>
              </fill>
            </x14:dxf>
          </x14:cfRule>
          <x14:cfRule type="expression" priority="28" id="{00000000-000E-0000-1100-00001C000000}">
            <xm:f>$D$14&lt;&gt;'Drop down'!$P$6</xm:f>
            <x14:dxf>
              <font>
                <b val="0"/>
                <i val="0"/>
                <color rgb="FFFF0000"/>
              </font>
              <fill>
                <patternFill>
                  <bgColor theme="0"/>
                </patternFill>
              </fill>
            </x14:dxf>
          </x14:cfRule>
          <xm:sqref>D14:H14</xm:sqref>
        </x14:conditionalFormatting>
        <x14:conditionalFormatting xmlns:xm="http://schemas.microsoft.com/office/excel/2006/main">
          <x14:cfRule type="expression" priority="26" id="{00000000-000E-0000-1100-00001A000000}">
            <xm:f>D15&lt;&gt;'Drop down'!$P$7</xm:f>
            <x14:dxf>
              <font>
                <b val="0"/>
                <i val="0"/>
                <color rgb="FFFF0000"/>
              </font>
              <fill>
                <patternFill patternType="solid">
                  <bgColor theme="0"/>
                </patternFill>
              </fill>
            </x14:dxf>
          </x14:cfRule>
          <x14:cfRule type="expression" priority="25" id="{00000000-000E-0000-1100-000019000000}">
            <xm:f>OR(D15="",D15='Drop down'!$P$7)</xm:f>
            <x14:dxf>
              <font>
                <b/>
                <i val="0"/>
              </font>
              <fill>
                <patternFill>
                  <bgColor theme="2" tint="-0.14996795556505021"/>
                </patternFill>
              </fill>
            </x14:dxf>
          </x14:cfRule>
          <xm:sqref>D15:H15</xm:sqref>
        </x14:conditionalFormatting>
        <x14:conditionalFormatting xmlns:xm="http://schemas.microsoft.com/office/excel/2006/main">
          <x14:cfRule type="expression" priority="24" id="{00000000-000E-0000-1100-000018000000}">
            <xm:f>$D$16&lt;&gt;'Drop down'!$P$6</xm:f>
            <x14:dxf>
              <font>
                <b val="0"/>
                <i val="0"/>
                <color rgb="FFFF0000"/>
              </font>
              <fill>
                <patternFill>
                  <bgColor theme="0"/>
                </patternFill>
              </fill>
            </x14:dxf>
          </x14:cfRule>
          <x14:cfRule type="expression" priority="23" id="{00000000-000E-0000-1100-000017000000}">
            <xm:f>$D$16='Drop down'!$P$6</xm:f>
            <x14:dxf>
              <font>
                <b/>
                <i val="0"/>
              </font>
              <fill>
                <patternFill>
                  <bgColor theme="2" tint="-0.14996795556505021"/>
                </patternFill>
              </fill>
            </x14:dxf>
          </x14:cfRule>
          <xm:sqref>D16:H16</xm:sqref>
        </x14:conditionalFormatting>
        <x14:conditionalFormatting xmlns:xm="http://schemas.microsoft.com/office/excel/2006/main">
          <x14:cfRule type="expression" priority="21" id="{00000000-000E-0000-1100-000015000000}">
            <xm:f>OR(D18="",D18='Drop down'!$P$7)</xm:f>
            <x14:dxf>
              <font>
                <b/>
                <i val="0"/>
              </font>
              <fill>
                <patternFill>
                  <bgColor theme="2" tint="-0.14996795556505021"/>
                </patternFill>
              </fill>
            </x14:dxf>
          </x14:cfRule>
          <x14:cfRule type="expression" priority="22" id="{00000000-000E-0000-1100-000016000000}">
            <xm:f>D18&lt;&gt;'Drop down'!$P$7</xm:f>
            <x14:dxf>
              <font>
                <b val="0"/>
                <i val="0"/>
                <color rgb="FFFF0000"/>
              </font>
              <fill>
                <patternFill patternType="solid">
                  <bgColor theme="0"/>
                </patternFill>
              </fill>
            </x14:dxf>
          </x14:cfRule>
          <xm:sqref>D18:H18</xm:sqref>
        </x14:conditionalFormatting>
        <x14:conditionalFormatting xmlns:xm="http://schemas.microsoft.com/office/excel/2006/main">
          <x14:cfRule type="expression" priority="20" id="{00000000-000E-0000-1100-000014000000}">
            <xm:f>$D$19&lt;&gt;'Drop down'!$P$6</xm:f>
            <x14:dxf>
              <font>
                <b val="0"/>
                <i val="0"/>
                <color rgb="FFFF0000"/>
              </font>
              <fill>
                <patternFill>
                  <bgColor theme="0"/>
                </patternFill>
              </fill>
            </x14:dxf>
          </x14:cfRule>
          <x14:cfRule type="expression" priority="19" id="{00000000-000E-0000-1100-000013000000}">
            <xm:f>$D$19='Drop down'!$P$6</xm:f>
            <x14:dxf>
              <font>
                <b/>
                <i val="0"/>
              </font>
              <fill>
                <patternFill>
                  <bgColor theme="2" tint="-0.14996795556505021"/>
                </patternFill>
              </fill>
            </x14:dxf>
          </x14:cfRule>
          <xm:sqref>D19:H19</xm:sqref>
        </x14:conditionalFormatting>
        <x14:conditionalFormatting xmlns:xm="http://schemas.microsoft.com/office/excel/2006/main">
          <x14:cfRule type="expression" priority="17" id="{00000000-000E-0000-1100-000011000000}">
            <xm:f>OR(D21="",D21='Drop down'!$P$7)</xm:f>
            <x14:dxf>
              <font>
                <b/>
                <i val="0"/>
              </font>
              <fill>
                <patternFill>
                  <bgColor theme="2" tint="-0.14996795556505021"/>
                </patternFill>
              </fill>
            </x14:dxf>
          </x14:cfRule>
          <x14:cfRule type="expression" priority="18" id="{00000000-000E-0000-1100-000012000000}">
            <xm:f>D21&lt;&gt;'Drop down'!$P$7</xm:f>
            <x14:dxf>
              <font>
                <b val="0"/>
                <i val="0"/>
                <color rgb="FFFF0000"/>
              </font>
              <fill>
                <patternFill patternType="solid">
                  <bgColor theme="0"/>
                </patternFill>
              </fill>
            </x14:dxf>
          </x14:cfRule>
          <xm:sqref>D21:H21</xm:sqref>
        </x14:conditionalFormatting>
        <x14:conditionalFormatting xmlns:xm="http://schemas.microsoft.com/office/excel/2006/main">
          <x14:cfRule type="expression" priority="15" id="{00000000-000E-0000-1100-00000F000000}">
            <xm:f>$D$22='Drop down'!$P$6</xm:f>
            <x14:dxf>
              <font>
                <b/>
                <i val="0"/>
              </font>
              <fill>
                <patternFill>
                  <bgColor theme="2" tint="-0.14996795556505021"/>
                </patternFill>
              </fill>
            </x14:dxf>
          </x14:cfRule>
          <x14:cfRule type="expression" priority="16" id="{00000000-000E-0000-1100-000010000000}">
            <xm:f>$D$22&lt;&gt;'Drop down'!$P$6</xm:f>
            <x14:dxf>
              <font>
                <b val="0"/>
                <i val="0"/>
                <color rgb="FFFF0000"/>
              </font>
              <fill>
                <patternFill>
                  <bgColor theme="0"/>
                </patternFill>
              </fill>
            </x14:dxf>
          </x14:cfRule>
          <xm:sqref>D22:H22</xm:sqref>
        </x14:conditionalFormatting>
        <x14:conditionalFormatting xmlns:xm="http://schemas.microsoft.com/office/excel/2006/main">
          <x14:cfRule type="expression" priority="2" id="{00000000-000E-0000-1100-000002000000}">
            <xm:f>$D$24&lt;&gt;'Drop down'!$P$6</xm:f>
            <x14:dxf>
              <font>
                <b val="0"/>
                <i val="0"/>
                <color rgb="FFFF0000"/>
              </font>
              <fill>
                <patternFill>
                  <bgColor theme="0"/>
                </patternFill>
              </fill>
            </x14:dxf>
          </x14:cfRule>
          <x14:cfRule type="expression" priority="1" id="{00000000-000E-0000-1100-000001000000}">
            <xm:f>$D$24='Drop down'!$P$6</xm:f>
            <x14:dxf>
              <font>
                <b/>
                <i val="0"/>
              </font>
              <fill>
                <patternFill>
                  <bgColor theme="2" tint="-0.14996795556505021"/>
                </patternFill>
              </fill>
            </x14:dxf>
          </x14:cfRule>
          <xm:sqref>D24:H24</xm:sqref>
        </x14:conditionalFormatting>
        <x14:conditionalFormatting xmlns:xm="http://schemas.microsoft.com/office/excel/2006/main">
          <x14:cfRule type="expression" priority="12" id="{00000000-000E-0000-1100-00000C000000}">
            <xm:f>D27&lt;&gt;'Drop down'!$P$7</xm:f>
            <x14:dxf>
              <font>
                <b val="0"/>
                <i val="0"/>
                <color rgb="FFFF0000"/>
              </font>
              <fill>
                <patternFill patternType="solid">
                  <bgColor theme="0"/>
                </patternFill>
              </fill>
            </x14:dxf>
          </x14:cfRule>
          <x14:cfRule type="expression" priority="11" id="{00000000-000E-0000-1100-00000B000000}">
            <xm:f>OR(D27="",D27='Drop down'!$P$7)</xm:f>
            <x14:dxf>
              <font>
                <b/>
                <i val="0"/>
              </font>
              <fill>
                <patternFill>
                  <bgColor theme="2" tint="-0.14996795556505021"/>
                </patternFill>
              </fill>
            </x14:dxf>
          </x14:cfRule>
          <xm:sqref>D27:H28</xm:sqref>
        </x14:conditionalFormatting>
        <x14:conditionalFormatting xmlns:xm="http://schemas.microsoft.com/office/excel/2006/main">
          <x14:cfRule type="expression" priority="10" id="{00000000-000E-0000-1100-00000A000000}">
            <xm:f>$D$30&lt;&gt;'Drop down'!$P$6</xm:f>
            <x14:dxf>
              <font>
                <b val="0"/>
                <i val="0"/>
                <color rgb="FFFF0000"/>
              </font>
              <fill>
                <patternFill>
                  <bgColor theme="0"/>
                </patternFill>
              </fill>
            </x14:dxf>
          </x14:cfRule>
          <x14:cfRule type="expression" priority="9" id="{00000000-000E-0000-1100-000009000000}">
            <xm:f>$D$30='Drop down'!$P$6</xm:f>
            <x14:dxf>
              <font>
                <b/>
                <i val="0"/>
              </font>
              <fill>
                <patternFill>
                  <bgColor theme="2" tint="-0.14996795556505021"/>
                </patternFill>
              </fill>
            </x14:dxf>
          </x14:cfRule>
          <xm:sqref>D30:H30</xm:sqref>
        </x14:conditionalFormatting>
        <x14:conditionalFormatting xmlns:xm="http://schemas.microsoft.com/office/excel/2006/main">
          <x14:cfRule type="expression" priority="4" id="{00000000-000E-0000-1100-000004000000}">
            <xm:f>$D$37&lt;&gt;'Drop down'!$P$6</xm:f>
            <x14:dxf>
              <font>
                <b val="0"/>
                <i val="0"/>
                <color rgb="FFFF0000"/>
              </font>
              <fill>
                <patternFill>
                  <bgColor theme="0"/>
                </patternFill>
              </fill>
            </x14:dxf>
          </x14:cfRule>
          <x14:cfRule type="expression" priority="3" id="{00000000-000E-0000-1100-000003000000}">
            <xm:f>$D$37='Drop down'!$P$6</xm:f>
            <x14:dxf>
              <font>
                <b/>
                <i val="0"/>
              </font>
              <fill>
                <patternFill>
                  <bgColor theme="2" tint="-0.14996795556505021"/>
                </patternFill>
              </fill>
            </x14:dxf>
          </x14:cfRule>
          <xm:sqref>D37:H37</xm:sqref>
        </x14:conditionalFormatting>
        <x14:conditionalFormatting xmlns:xm="http://schemas.microsoft.com/office/excel/2006/main">
          <x14:cfRule type="expression" priority="45" id="{00000000-000E-0000-1100-00002D000000}">
            <xm:f>$G$9='Drop down'!$P$6</xm:f>
            <x14:dxf>
              <font>
                <b/>
                <i val="0"/>
                <color auto="1"/>
              </font>
              <fill>
                <patternFill>
                  <bgColor theme="2" tint="-0.14996795556505021"/>
                </patternFill>
              </fill>
            </x14:dxf>
          </x14:cfRule>
          <x14:cfRule type="expression" priority="46" id="{00000000-000E-0000-1100-00002E000000}">
            <xm:f>$G$9&lt;&gt;'Drop down'!$P$6</xm:f>
            <x14:dxf>
              <font>
                <b val="0"/>
                <i val="0"/>
                <color rgb="FFFF0000"/>
              </font>
              <fill>
                <patternFill>
                  <bgColor theme="0"/>
                </patternFill>
              </fill>
            </x14:dxf>
          </x14:cfRule>
          <xm:sqref>G9</xm:sqref>
        </x14:conditionalFormatting>
        <x14:conditionalFormatting xmlns:xm="http://schemas.microsoft.com/office/excel/2006/main">
          <x14:cfRule type="expression" priority="37" id="{00000000-000E-0000-1100-000025000000}">
            <xm:f>$G$10='Drop down'!$P$6</xm:f>
            <x14:dxf>
              <font>
                <b/>
                <i val="0"/>
                <color auto="1"/>
              </font>
              <fill>
                <patternFill>
                  <bgColor theme="2" tint="-0.14996795556505021"/>
                </patternFill>
              </fill>
            </x14:dxf>
          </x14:cfRule>
          <x14:cfRule type="expression" priority="38" id="{00000000-000E-0000-1100-000026000000}">
            <xm:f>$G$10&lt;&gt;'Drop down'!$P$6</xm:f>
            <x14:dxf>
              <font>
                <b val="0"/>
                <i val="0"/>
                <color rgb="FFFF0000"/>
              </font>
              <fill>
                <patternFill>
                  <bgColor theme="0"/>
                </patternFill>
              </fill>
            </x14:dxf>
          </x14:cfRule>
          <xm:sqref>G10</xm:sqref>
        </x14:conditionalFormatting>
        <x14:conditionalFormatting xmlns:xm="http://schemas.microsoft.com/office/excel/2006/main">
          <x14:cfRule type="expression" priority="39" id="{00000000-000E-0000-1100-000027000000}">
            <xm:f>$G$11='Drop down'!$P$6</xm:f>
            <x14:dxf>
              <font>
                <b/>
                <i val="0"/>
                <color auto="1"/>
              </font>
              <fill>
                <patternFill>
                  <bgColor theme="2" tint="-0.14996795556505021"/>
                </patternFill>
              </fill>
            </x14:dxf>
          </x14:cfRule>
          <x14:cfRule type="expression" priority="40" id="{00000000-000E-0000-1100-000028000000}">
            <xm:f>$G$11&lt;&gt;'Drop down'!$P$6</xm:f>
            <x14:dxf>
              <font>
                <b val="0"/>
                <i val="0"/>
                <color rgb="FFFF0000"/>
              </font>
              <fill>
                <patternFill>
                  <bgColor theme="0"/>
                </patternFill>
              </fill>
            </x14:dxf>
          </x14:cfRule>
          <xm:sqref>G11</xm:sqref>
        </x14:conditionalFormatting>
        <x14:conditionalFormatting xmlns:xm="http://schemas.microsoft.com/office/excel/2006/main">
          <x14:cfRule type="expression" priority="41" id="{00000000-000E-0000-1100-000029000000}">
            <xm:f>$G$12='Drop down'!$P$6</xm:f>
            <x14:dxf>
              <font>
                <b/>
                <i val="0"/>
                <color auto="1"/>
              </font>
              <fill>
                <patternFill>
                  <bgColor theme="2" tint="-0.14996795556505021"/>
                </patternFill>
              </fill>
            </x14:dxf>
          </x14:cfRule>
          <x14:cfRule type="expression" priority="42" id="{00000000-000E-0000-1100-00002A000000}">
            <xm:f>$G$12&lt;&gt;'Drop down'!$P$6</xm:f>
            <x14:dxf>
              <font>
                <b val="0"/>
                <i val="0"/>
                <color rgb="FFFF0000"/>
              </font>
              <fill>
                <patternFill>
                  <bgColor theme="0"/>
                </patternFill>
              </fill>
            </x14:dxf>
          </x14:cfRule>
          <xm:sqref>G12</xm:sqref>
        </x14:conditionalFormatting>
      </x14:conditionalFormattings>
    </ext>
    <ext xmlns:x14="http://schemas.microsoft.com/office/spreadsheetml/2009/9/main" uri="{CCE6A557-97BC-4b89-ADB6-D9C93CAAB3DF}">
      <x14:dataValidations xmlns:xm="http://schemas.microsoft.com/office/excel/2006/main" count="3">
        <x14:dataValidation type="list" showInputMessage="1" showErrorMessage="1" xr:uid="{6B5F1045-DBA9-4CFE-B26E-9D632F5FD4B0}">
          <x14:formula1>
            <xm:f>'Drop down'!$B$5:$B$7</xm:f>
          </x14:formula1>
          <xm:sqref>D37:H37 D14:H14 D16:H16 D19:H19 D22:H22 D30:H30 D32:H35</xm:sqref>
        </x14:dataValidation>
        <x14:dataValidation type="list" showInputMessage="1" showErrorMessage="1" promptTitle="Vælg" xr:uid="{5FDAC3FB-4DDF-44AC-8A34-A4A843E579DF}">
          <x14:formula1>
            <xm:f>'Drop down'!$B$5:$B$7</xm:f>
          </x14:formula1>
          <xm:sqref>G9:H12</xm:sqref>
        </x14:dataValidation>
        <x14:dataValidation type="list" showInputMessage="1" showErrorMessage="1" xr:uid="{3A7EA065-B374-4D8B-8B89-98D25B4DA332}">
          <x14:formula1>
            <xm:f>'Drop down'!$B$101:$B$103</xm:f>
          </x14:formula1>
          <xm:sqref>D24:H24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F8A2-BA9F-4731-B21A-859AE9D5762F}">
  <sheetPr codeName="Sheet17">
    <pageSetUpPr fitToPage="1"/>
  </sheetPr>
  <dimension ref="A1:Z41"/>
  <sheetViews>
    <sheetView workbookViewId="0"/>
  </sheetViews>
  <sheetFormatPr defaultRowHeight="14.5" x14ac:dyDescent="0.35"/>
  <cols>
    <col min="1" max="1" width="2.81640625" customWidth="1"/>
    <col min="2" max="2" width="3.453125" customWidth="1"/>
    <col min="3" max="3" width="38.1796875" customWidth="1"/>
    <col min="4" max="4" width="17.7265625" customWidth="1"/>
    <col min="6" max="6" width="13.81640625" customWidth="1"/>
    <col min="9" max="9" width="2.54296875" customWidth="1"/>
    <col min="10" max="10" width="3.1796875" customWidth="1"/>
    <col min="11" max="11" width="3.453125" customWidth="1"/>
    <col min="12" max="12" width="41.1796875" bestFit="1" customWidth="1"/>
  </cols>
  <sheetData>
    <row r="1" spans="1:26" ht="36.5" customHeight="1" x14ac:dyDescent="0.35">
      <c r="A1" s="3"/>
      <c r="B1" s="178" t="str">
        <f>'Drop down'!P14</f>
        <v>All rights to this document belong to Varefakta, and the document may not be copied, reproduced, passed on and / or used without prior written permission from Varefakta. (version 23.1).</v>
      </c>
      <c r="C1" s="178"/>
      <c r="D1" s="178"/>
      <c r="E1" s="178"/>
      <c r="F1" s="11"/>
      <c r="G1" s="2"/>
      <c r="H1" s="2"/>
      <c r="I1" s="2"/>
      <c r="J1" s="4"/>
      <c r="K1" s="1"/>
      <c r="L1" s="1"/>
      <c r="M1" s="1"/>
      <c r="N1" s="1"/>
      <c r="O1" s="1"/>
      <c r="P1" s="1"/>
      <c r="Q1" s="1"/>
      <c r="R1" s="1"/>
      <c r="S1" s="1"/>
      <c r="T1" s="1"/>
      <c r="U1" s="1"/>
      <c r="V1" s="1"/>
      <c r="W1" s="1"/>
      <c r="X1" s="1"/>
      <c r="Y1" s="1"/>
      <c r="Z1" s="1"/>
    </row>
    <row r="2" spans="1:26" x14ac:dyDescent="0.35">
      <c r="A2" s="3"/>
      <c r="B2" s="5"/>
      <c r="C2" s="6"/>
      <c r="D2" s="6"/>
      <c r="E2" s="6"/>
      <c r="F2" s="6"/>
      <c r="G2" s="6"/>
      <c r="H2" s="6"/>
      <c r="I2" s="7"/>
      <c r="J2" s="4"/>
      <c r="K2" s="1"/>
      <c r="L2" s="1"/>
      <c r="M2" s="1"/>
      <c r="N2" s="1"/>
      <c r="O2" s="1"/>
      <c r="P2" s="1"/>
      <c r="Q2" s="1"/>
      <c r="R2" s="1"/>
      <c r="S2" s="1"/>
      <c r="T2" s="1"/>
      <c r="U2" s="1"/>
      <c r="V2" s="1"/>
      <c r="W2" s="1"/>
      <c r="X2" s="1"/>
      <c r="Y2" s="1"/>
      <c r="Z2" s="1"/>
    </row>
    <row r="3" spans="1:26" ht="23.5" thickBot="1" x14ac:dyDescent="0.55000000000000004">
      <c r="A3" s="3"/>
      <c r="B3" s="5"/>
      <c r="C3" s="8" t="s">
        <v>4938</v>
      </c>
      <c r="D3" s="6"/>
      <c r="E3" s="6"/>
      <c r="F3" s="6"/>
      <c r="G3" s="6"/>
      <c r="H3" s="6"/>
      <c r="I3" s="7"/>
      <c r="J3" s="4"/>
      <c r="K3" s="1"/>
      <c r="L3" s="1"/>
      <c r="M3" s="1"/>
      <c r="N3" s="1"/>
      <c r="O3" s="1"/>
      <c r="P3" s="1"/>
      <c r="Q3" s="1"/>
      <c r="R3" s="1"/>
      <c r="S3" s="1"/>
      <c r="T3" s="1"/>
      <c r="U3" s="1"/>
      <c r="V3" s="1"/>
      <c r="W3" s="1"/>
      <c r="X3" s="1"/>
      <c r="Y3" s="1"/>
      <c r="Z3" s="1"/>
    </row>
    <row r="4" spans="1:26" x14ac:dyDescent="0.35">
      <c r="A4" s="3"/>
      <c r="B4" s="5"/>
      <c r="C4" s="6"/>
      <c r="D4" s="6"/>
      <c r="E4" s="6"/>
      <c r="F4" s="6"/>
      <c r="G4" s="6"/>
      <c r="H4" s="6"/>
      <c r="I4" s="7"/>
      <c r="J4" s="4"/>
      <c r="K4" s="1"/>
      <c r="L4" s="12" t="s">
        <v>5021</v>
      </c>
      <c r="M4" s="1"/>
      <c r="N4" s="1"/>
      <c r="O4" s="1"/>
      <c r="P4" s="1"/>
      <c r="Q4" s="1"/>
      <c r="R4" s="1"/>
      <c r="S4" s="1"/>
      <c r="T4" s="1"/>
      <c r="U4" s="1"/>
      <c r="V4" s="1"/>
      <c r="W4" s="1"/>
      <c r="X4" s="1"/>
      <c r="Y4" s="1"/>
      <c r="Z4" s="1"/>
    </row>
    <row r="5" spans="1:26" x14ac:dyDescent="0.35">
      <c r="A5" s="3"/>
      <c r="B5" s="5"/>
      <c r="C5" s="13" t="s">
        <v>4931</v>
      </c>
      <c r="D5" s="177" t="s">
        <v>4678</v>
      </c>
      <c r="E5" s="177"/>
      <c r="F5" s="177"/>
      <c r="G5" s="177"/>
      <c r="H5" s="177"/>
      <c r="I5" s="7"/>
      <c r="J5" s="4"/>
      <c r="K5" s="1"/>
      <c r="L5" s="152" t="s">
        <v>0</v>
      </c>
      <c r="M5" s="1"/>
      <c r="N5" s="1"/>
      <c r="O5" s="1"/>
      <c r="P5" s="1"/>
      <c r="Q5" s="1"/>
      <c r="R5" s="1"/>
      <c r="S5" s="1"/>
      <c r="T5" s="1"/>
      <c r="U5" s="1"/>
      <c r="V5" s="1"/>
      <c r="W5" s="1"/>
      <c r="X5" s="1"/>
      <c r="Y5" s="1"/>
      <c r="Z5" s="1"/>
    </row>
    <row r="6" spans="1:26" ht="21.75" customHeight="1" x14ac:dyDescent="0.35">
      <c r="A6" s="3"/>
      <c r="B6" s="5"/>
      <c r="C6" s="47"/>
      <c r="D6" s="6"/>
      <c r="E6" s="6"/>
      <c r="F6" s="6"/>
      <c r="G6" s="6"/>
      <c r="H6" s="6"/>
      <c r="I6" s="7"/>
      <c r="J6" s="4"/>
      <c r="K6" s="1"/>
      <c r="L6" s="152" t="s">
        <v>4713</v>
      </c>
      <c r="M6" s="1"/>
      <c r="N6" s="1"/>
      <c r="O6" s="1"/>
      <c r="P6" s="1"/>
      <c r="Q6" s="1"/>
      <c r="R6" s="1"/>
      <c r="S6" s="1"/>
      <c r="T6" s="1"/>
      <c r="U6" s="1"/>
      <c r="V6" s="1"/>
      <c r="W6" s="1"/>
      <c r="X6" s="1"/>
      <c r="Y6" s="1"/>
      <c r="Z6" s="1"/>
    </row>
    <row r="7" spans="1:26" x14ac:dyDescent="0.35">
      <c r="A7" s="3"/>
      <c r="B7" s="5"/>
      <c r="C7" s="48" t="s">
        <v>4932</v>
      </c>
      <c r="D7" s="177" t="s">
        <v>4678</v>
      </c>
      <c r="E7" s="177"/>
      <c r="F7" s="177"/>
      <c r="G7" s="177"/>
      <c r="H7" s="177"/>
      <c r="I7" s="7"/>
      <c r="J7" s="4"/>
      <c r="K7" s="1"/>
      <c r="L7" s="152" t="s">
        <v>5022</v>
      </c>
      <c r="M7" s="1"/>
      <c r="N7" s="1"/>
      <c r="O7" s="1"/>
      <c r="P7" s="1"/>
      <c r="Q7" s="1"/>
      <c r="R7" s="1"/>
      <c r="S7" s="1"/>
      <c r="T7" s="1"/>
      <c r="U7" s="1"/>
      <c r="V7" s="1"/>
      <c r="W7" s="1"/>
      <c r="X7" s="1"/>
      <c r="Y7" s="1"/>
      <c r="Z7" s="1"/>
    </row>
    <row r="8" spans="1:26" x14ac:dyDescent="0.35">
      <c r="A8" s="3"/>
      <c r="B8" s="5"/>
      <c r="C8" s="13" t="s">
        <v>4933</v>
      </c>
      <c r="D8" s="192" t="s">
        <v>1007</v>
      </c>
      <c r="E8" s="193"/>
      <c r="F8" s="193"/>
      <c r="G8" s="193"/>
      <c r="H8" s="193"/>
      <c r="I8" s="7"/>
      <c r="J8" s="4"/>
      <c r="K8" s="1"/>
      <c r="L8" s="152" t="s">
        <v>4723</v>
      </c>
      <c r="M8" s="1"/>
      <c r="N8" s="1"/>
      <c r="O8" s="1"/>
      <c r="P8" s="1"/>
      <c r="Q8" s="1"/>
      <c r="R8" s="1"/>
      <c r="S8" s="1"/>
      <c r="T8" s="1"/>
      <c r="U8" s="1"/>
      <c r="V8" s="1"/>
      <c r="W8" s="1"/>
      <c r="X8" s="1"/>
      <c r="Y8" s="1"/>
      <c r="Z8" s="1"/>
    </row>
    <row r="9" spans="1:26" x14ac:dyDescent="0.35">
      <c r="A9" s="3"/>
      <c r="B9" s="5"/>
      <c r="C9" s="6"/>
      <c r="D9" s="6"/>
      <c r="E9" s="6"/>
      <c r="F9" s="6"/>
      <c r="G9" s="6"/>
      <c r="H9" s="6"/>
      <c r="I9" s="7"/>
      <c r="J9" s="4"/>
      <c r="K9" s="1"/>
      <c r="L9" s="152" t="s">
        <v>4758</v>
      </c>
      <c r="M9" s="1"/>
      <c r="N9" s="1"/>
      <c r="O9" s="1"/>
      <c r="P9" s="1"/>
      <c r="Q9" s="1"/>
      <c r="R9" s="1"/>
      <c r="S9" s="1"/>
      <c r="T9" s="1"/>
      <c r="U9" s="1"/>
      <c r="V9" s="1"/>
      <c r="W9" s="1"/>
      <c r="X9" s="1"/>
      <c r="Y9" s="1"/>
      <c r="Z9" s="1"/>
    </row>
    <row r="10" spans="1:26" x14ac:dyDescent="0.35">
      <c r="A10" s="3"/>
      <c r="B10" s="5"/>
      <c r="C10" s="17" t="s">
        <v>4934</v>
      </c>
      <c r="D10" s="192" t="s">
        <v>1007</v>
      </c>
      <c r="E10" s="193"/>
      <c r="F10" s="193"/>
      <c r="G10" s="193"/>
      <c r="H10" s="193"/>
      <c r="I10" s="7"/>
      <c r="J10" s="4"/>
      <c r="K10" s="1"/>
      <c r="L10" s="152" t="s">
        <v>4759</v>
      </c>
      <c r="M10" s="1"/>
      <c r="N10" s="1"/>
      <c r="O10" s="1"/>
      <c r="P10" s="1"/>
      <c r="Q10" s="1"/>
      <c r="R10" s="1"/>
      <c r="S10" s="1"/>
      <c r="T10" s="1"/>
      <c r="U10" s="1"/>
      <c r="V10" s="1"/>
      <c r="W10" s="1"/>
      <c r="X10" s="1"/>
      <c r="Y10" s="1"/>
      <c r="Z10" s="1"/>
    </row>
    <row r="11" spans="1:26" x14ac:dyDescent="0.35">
      <c r="A11" s="3"/>
      <c r="B11" s="5"/>
      <c r="C11" s="6"/>
      <c r="D11" s="6"/>
      <c r="E11" s="6"/>
      <c r="F11" s="6"/>
      <c r="G11" s="6"/>
      <c r="H11" s="6"/>
      <c r="I11" s="7"/>
      <c r="J11" s="4"/>
      <c r="K11" s="1"/>
      <c r="L11" s="152" t="s">
        <v>4811</v>
      </c>
      <c r="M11" s="1"/>
      <c r="N11" s="1"/>
      <c r="O11" s="1"/>
      <c r="P11" s="1"/>
      <c r="Q11" s="1"/>
      <c r="R11" s="1"/>
      <c r="S11" s="1"/>
      <c r="T11" s="1"/>
      <c r="U11" s="1"/>
      <c r="V11" s="1"/>
      <c r="W11" s="1"/>
      <c r="X11" s="1"/>
      <c r="Y11" s="1"/>
      <c r="Z11" s="1"/>
    </row>
    <row r="12" spans="1:26" x14ac:dyDescent="0.35">
      <c r="A12" s="3"/>
      <c r="B12" s="5"/>
      <c r="C12" s="17" t="s">
        <v>4935</v>
      </c>
      <c r="D12" s="192" t="s">
        <v>1007</v>
      </c>
      <c r="E12" s="193"/>
      <c r="F12" s="193"/>
      <c r="G12" s="193"/>
      <c r="H12" s="193"/>
      <c r="I12" s="7"/>
      <c r="J12" s="4"/>
      <c r="K12" s="1"/>
      <c r="L12" s="152" t="s">
        <v>5023</v>
      </c>
      <c r="M12" s="1"/>
      <c r="N12" s="1"/>
      <c r="O12" s="1"/>
      <c r="P12" s="1"/>
      <c r="Q12" s="1"/>
      <c r="R12" s="1"/>
      <c r="S12" s="1"/>
      <c r="T12" s="1"/>
      <c r="U12" s="1"/>
      <c r="V12" s="1"/>
      <c r="W12" s="1"/>
      <c r="X12" s="1"/>
      <c r="Y12" s="1"/>
      <c r="Z12" s="1"/>
    </row>
    <row r="13" spans="1:26" ht="14.5" customHeight="1" x14ac:dyDescent="0.35">
      <c r="A13" s="3"/>
      <c r="B13" s="5"/>
      <c r="C13" s="189" t="s">
        <v>4936</v>
      </c>
      <c r="D13" s="181" t="s">
        <v>1007</v>
      </c>
      <c r="E13" s="181"/>
      <c r="F13" s="181"/>
      <c r="G13" s="181"/>
      <c r="H13" s="181"/>
      <c r="I13" s="7"/>
      <c r="J13" s="4"/>
      <c r="K13" s="1"/>
      <c r="L13" s="152" t="s">
        <v>4866</v>
      </c>
      <c r="M13" s="1"/>
      <c r="N13" s="1"/>
      <c r="O13" s="1"/>
      <c r="P13" s="1"/>
      <c r="Q13" s="1"/>
      <c r="R13" s="1"/>
      <c r="S13" s="1"/>
      <c r="T13" s="1"/>
      <c r="U13" s="1"/>
      <c r="V13" s="1"/>
      <c r="W13" s="1"/>
      <c r="X13" s="1"/>
      <c r="Y13" s="1"/>
      <c r="Z13" s="1"/>
    </row>
    <row r="14" spans="1:26" x14ac:dyDescent="0.35">
      <c r="A14" s="3"/>
      <c r="B14" s="5"/>
      <c r="C14" s="189"/>
      <c r="D14" s="181"/>
      <c r="E14" s="181"/>
      <c r="F14" s="181"/>
      <c r="G14" s="181"/>
      <c r="H14" s="181"/>
      <c r="I14" s="7"/>
      <c r="J14" s="4"/>
      <c r="K14" s="1"/>
      <c r="L14" s="152" t="s">
        <v>4871</v>
      </c>
      <c r="M14" s="1"/>
      <c r="N14" s="1"/>
      <c r="O14" s="1"/>
      <c r="P14" s="1"/>
      <c r="Q14" s="1"/>
      <c r="R14" s="1"/>
      <c r="S14" s="1"/>
      <c r="T14" s="1"/>
      <c r="U14" s="1"/>
      <c r="V14" s="1"/>
      <c r="W14" s="1"/>
      <c r="X14" s="1"/>
      <c r="Y14" s="1"/>
      <c r="Z14" s="1"/>
    </row>
    <row r="15" spans="1:26" x14ac:dyDescent="0.35">
      <c r="A15" s="3"/>
      <c r="B15" s="5"/>
      <c r="D15" s="6"/>
      <c r="E15" s="6"/>
      <c r="F15" s="6"/>
      <c r="G15" s="6"/>
      <c r="H15" s="6"/>
      <c r="I15" s="7"/>
      <c r="J15" s="4"/>
      <c r="K15" s="1"/>
      <c r="L15" s="152" t="s">
        <v>5033</v>
      </c>
      <c r="M15" s="1"/>
      <c r="N15" s="1"/>
      <c r="O15" s="1"/>
      <c r="P15" s="1"/>
      <c r="Q15" s="1"/>
      <c r="R15" s="1"/>
      <c r="S15" s="1"/>
      <c r="T15" s="1"/>
      <c r="U15" s="1"/>
      <c r="V15" s="1"/>
      <c r="W15" s="1"/>
      <c r="X15" s="1"/>
      <c r="Y15" s="1"/>
      <c r="Z15" s="1"/>
    </row>
    <row r="16" spans="1:26" x14ac:dyDescent="0.35">
      <c r="A16" s="3"/>
      <c r="B16" s="5"/>
      <c r="C16" s="13" t="s">
        <v>4937</v>
      </c>
      <c r="D16" s="192" t="s">
        <v>1007</v>
      </c>
      <c r="E16" s="193"/>
      <c r="F16" s="193"/>
      <c r="G16" s="193"/>
      <c r="H16" s="193"/>
      <c r="I16" s="7"/>
      <c r="J16" s="4"/>
      <c r="K16" s="1"/>
      <c r="L16" s="152" t="s">
        <v>5034</v>
      </c>
      <c r="M16" s="1"/>
      <c r="N16" s="1"/>
      <c r="O16" s="1"/>
      <c r="P16" s="1"/>
      <c r="Q16" s="1"/>
      <c r="R16" s="1"/>
      <c r="S16" s="1"/>
      <c r="T16" s="1"/>
      <c r="U16" s="1"/>
      <c r="V16" s="1"/>
      <c r="W16" s="1"/>
      <c r="X16" s="1"/>
      <c r="Y16" s="1"/>
      <c r="Z16" s="1"/>
    </row>
    <row r="17" spans="1:26" ht="15" thickBot="1" x14ac:dyDescent="0.4">
      <c r="A17" s="3"/>
      <c r="B17" s="5"/>
      <c r="C17" s="6"/>
      <c r="D17" s="6"/>
      <c r="E17" s="6"/>
      <c r="F17" s="6"/>
      <c r="G17" s="6"/>
      <c r="H17" s="6"/>
      <c r="I17" s="7"/>
      <c r="J17" s="4"/>
      <c r="K17" s="1"/>
      <c r="L17" s="153" t="s">
        <v>4907</v>
      </c>
      <c r="M17" s="1"/>
      <c r="N17" s="1"/>
      <c r="O17" s="1"/>
      <c r="P17" s="1"/>
      <c r="Q17" s="1"/>
      <c r="R17" s="1"/>
      <c r="S17" s="1"/>
      <c r="T17" s="1"/>
      <c r="U17" s="1"/>
      <c r="V17" s="1"/>
      <c r="W17" s="1"/>
      <c r="X17" s="1"/>
      <c r="Y17" s="1"/>
      <c r="Z17" s="1"/>
    </row>
    <row r="18" spans="1:26" ht="15" thickBot="1" x14ac:dyDescent="0.4">
      <c r="A18" s="3"/>
      <c r="B18" s="5"/>
      <c r="C18" s="209" t="str">
        <f>'Drop down'!P13</f>
        <v>Previous</v>
      </c>
      <c r="D18" s="159"/>
      <c r="E18" s="159"/>
      <c r="F18" s="159"/>
      <c r="G18" s="210" t="str">
        <f>'Drop down'!P12</f>
        <v>Next</v>
      </c>
      <c r="H18" s="210"/>
      <c r="I18" s="7"/>
      <c r="J18" s="4"/>
      <c r="K18" s="1"/>
      <c r="L18" s="1"/>
      <c r="M18" s="1"/>
      <c r="N18" s="1"/>
      <c r="O18" s="1"/>
      <c r="P18" s="1"/>
      <c r="Q18" s="1"/>
      <c r="R18" s="1"/>
      <c r="S18" s="1"/>
      <c r="T18" s="1"/>
      <c r="U18" s="1"/>
      <c r="V18" s="1"/>
      <c r="W18" s="1"/>
      <c r="X18" s="1"/>
      <c r="Y18" s="1"/>
      <c r="Z18" s="1"/>
    </row>
    <row r="19" spans="1:26" x14ac:dyDescent="0.35">
      <c r="A19" s="3"/>
      <c r="B19" s="5"/>
      <c r="C19" s="209"/>
      <c r="D19" s="159"/>
      <c r="E19" s="159"/>
      <c r="F19" s="159"/>
      <c r="G19" s="210"/>
      <c r="H19" s="210"/>
      <c r="I19" s="7"/>
      <c r="J19" s="4"/>
      <c r="K19" s="1"/>
      <c r="L19" s="12" t="s">
        <v>5024</v>
      </c>
      <c r="M19" s="1"/>
      <c r="N19" s="1"/>
      <c r="O19" s="1"/>
      <c r="P19" s="1"/>
      <c r="Q19" s="1"/>
      <c r="R19" s="1"/>
      <c r="S19" s="1"/>
      <c r="T19" s="1"/>
      <c r="U19" s="1"/>
      <c r="V19" s="1"/>
      <c r="W19" s="1"/>
      <c r="X19" s="1"/>
      <c r="Y19" s="1"/>
      <c r="Z19" s="1"/>
    </row>
    <row r="20" spans="1:26" x14ac:dyDescent="0.35">
      <c r="A20" s="3"/>
      <c r="B20" s="20"/>
      <c r="C20" s="21"/>
      <c r="D20" s="21"/>
      <c r="E20" s="21"/>
      <c r="F20" s="21"/>
      <c r="G20" s="21"/>
      <c r="H20" s="21"/>
      <c r="I20" s="22"/>
      <c r="J20" s="4"/>
      <c r="K20" s="1"/>
      <c r="L20" s="152" t="s">
        <v>5025</v>
      </c>
      <c r="M20" s="1"/>
      <c r="N20" s="1"/>
      <c r="O20" s="1"/>
      <c r="P20" s="1"/>
      <c r="Q20" s="1"/>
      <c r="R20" s="1"/>
      <c r="S20" s="1"/>
      <c r="T20" s="1"/>
      <c r="U20" s="1"/>
      <c r="V20" s="1"/>
      <c r="W20" s="1"/>
      <c r="X20" s="1"/>
      <c r="Y20" s="1"/>
      <c r="Z20" s="1"/>
    </row>
    <row r="21" spans="1:26" x14ac:dyDescent="0.35">
      <c r="A21" s="49"/>
      <c r="B21" s="50"/>
      <c r="C21" s="18"/>
      <c r="D21" s="18"/>
      <c r="E21" s="18"/>
      <c r="F21" s="18"/>
      <c r="G21" s="18"/>
      <c r="H21" s="18"/>
      <c r="I21" s="18"/>
      <c r="J21" s="19"/>
      <c r="K21" s="1"/>
      <c r="L21" s="155" t="s">
        <v>5026</v>
      </c>
      <c r="M21" s="1"/>
      <c r="N21" s="1"/>
      <c r="O21" s="1"/>
      <c r="P21" s="1"/>
      <c r="Q21" s="1"/>
      <c r="R21" s="1"/>
      <c r="S21" s="1"/>
      <c r="T21" s="1"/>
      <c r="U21" s="1"/>
      <c r="V21" s="1"/>
      <c r="W21" s="1"/>
      <c r="X21" s="1"/>
      <c r="Y21" s="1"/>
      <c r="Z21" s="1"/>
    </row>
    <row r="22" spans="1:26" x14ac:dyDescent="0.35">
      <c r="A22" s="32"/>
      <c r="B22" s="32"/>
      <c r="C22" s="32"/>
      <c r="D22" s="32"/>
      <c r="E22" s="32"/>
      <c r="F22" s="32"/>
      <c r="G22" s="32"/>
      <c r="H22" s="32"/>
      <c r="I22" s="32"/>
      <c r="J22" s="32"/>
      <c r="K22" s="32"/>
      <c r="L22" s="152" t="s">
        <v>5027</v>
      </c>
      <c r="M22" s="32"/>
      <c r="N22" s="32"/>
      <c r="O22" s="32"/>
      <c r="P22" s="32"/>
      <c r="Q22" s="32"/>
      <c r="R22" s="32"/>
      <c r="S22" s="32"/>
      <c r="T22" s="32"/>
      <c r="U22" s="32"/>
      <c r="V22" s="32"/>
      <c r="W22" s="32"/>
      <c r="X22" s="32"/>
      <c r="Y22" s="32"/>
      <c r="Z22" s="32"/>
    </row>
    <row r="23" spans="1:26" x14ac:dyDescent="0.35">
      <c r="A23" s="32"/>
      <c r="B23" s="32"/>
      <c r="C23" s="32"/>
      <c r="D23" s="32"/>
      <c r="E23" s="32"/>
      <c r="F23" s="32"/>
      <c r="G23" s="32"/>
      <c r="H23" s="32"/>
      <c r="I23" s="32"/>
      <c r="J23" s="32"/>
      <c r="K23" s="32"/>
      <c r="L23" s="152" t="s">
        <v>5028</v>
      </c>
      <c r="M23" s="32"/>
      <c r="N23" s="32"/>
      <c r="O23" s="32"/>
      <c r="P23" s="32"/>
      <c r="Q23" s="32"/>
      <c r="R23" s="32"/>
      <c r="S23" s="32"/>
      <c r="T23" s="32"/>
      <c r="U23" s="32"/>
      <c r="V23" s="32"/>
      <c r="W23" s="32"/>
      <c r="X23" s="32"/>
      <c r="Y23" s="32"/>
      <c r="Z23" s="32"/>
    </row>
    <row r="24" spans="1:26" x14ac:dyDescent="0.35">
      <c r="A24" s="32"/>
      <c r="B24" s="32"/>
      <c r="C24" s="32"/>
      <c r="D24" s="32"/>
      <c r="E24" s="32"/>
      <c r="F24" s="32"/>
      <c r="G24" s="32"/>
      <c r="H24" s="32"/>
      <c r="I24" s="32"/>
      <c r="J24" s="32"/>
      <c r="K24" s="32"/>
      <c r="L24" s="152" t="s">
        <v>5029</v>
      </c>
      <c r="M24" s="32"/>
      <c r="N24" s="32"/>
      <c r="O24" s="32"/>
      <c r="P24" s="32"/>
      <c r="Q24" s="32"/>
      <c r="R24" s="32"/>
      <c r="S24" s="32"/>
      <c r="T24" s="32"/>
      <c r="U24" s="32"/>
      <c r="V24" s="32"/>
      <c r="W24" s="32"/>
      <c r="X24" s="32"/>
      <c r="Y24" s="32"/>
      <c r="Z24" s="32"/>
    </row>
    <row r="25" spans="1:26" x14ac:dyDescent="0.35">
      <c r="A25" s="32"/>
      <c r="B25" s="32"/>
      <c r="C25" s="32"/>
      <c r="D25" s="32"/>
      <c r="E25" s="32"/>
      <c r="F25" s="32"/>
      <c r="G25" s="32"/>
      <c r="H25" s="32"/>
      <c r="I25" s="32"/>
      <c r="J25" s="32"/>
      <c r="K25" s="32"/>
      <c r="L25" s="152" t="s">
        <v>5030</v>
      </c>
      <c r="M25" s="32"/>
      <c r="N25" s="32"/>
      <c r="O25" s="32"/>
      <c r="P25" s="32"/>
      <c r="Q25" s="32"/>
      <c r="R25" s="32"/>
      <c r="S25" s="32"/>
      <c r="T25" s="32"/>
      <c r="U25" s="32"/>
      <c r="V25" s="32"/>
      <c r="W25" s="32"/>
      <c r="X25" s="32"/>
      <c r="Y25" s="32"/>
      <c r="Z25" s="32"/>
    </row>
    <row r="26" spans="1:26" x14ac:dyDescent="0.35">
      <c r="A26" s="32"/>
      <c r="B26" s="32"/>
      <c r="C26" s="32"/>
      <c r="D26" s="32"/>
      <c r="E26" s="32"/>
      <c r="F26" s="32"/>
      <c r="G26" s="32"/>
      <c r="H26" s="32"/>
      <c r="I26" s="32"/>
      <c r="J26" s="32"/>
      <c r="K26" s="32"/>
      <c r="L26" s="152" t="s">
        <v>5031</v>
      </c>
      <c r="M26" s="32"/>
      <c r="N26" s="32"/>
      <c r="O26" s="32"/>
      <c r="P26" s="32"/>
      <c r="Q26" s="32"/>
      <c r="R26" s="32"/>
      <c r="S26" s="32"/>
      <c r="T26" s="32"/>
      <c r="U26" s="32"/>
      <c r="V26" s="32"/>
      <c r="W26" s="32"/>
      <c r="X26" s="32"/>
      <c r="Y26" s="32"/>
      <c r="Z26" s="32"/>
    </row>
    <row r="27" spans="1:26" ht="15" thickBot="1" x14ac:dyDescent="0.4">
      <c r="A27" s="32"/>
      <c r="B27" s="32"/>
      <c r="C27" s="32"/>
      <c r="D27" s="32"/>
      <c r="E27" s="32"/>
      <c r="F27" s="32"/>
      <c r="G27" s="32"/>
      <c r="H27" s="32"/>
      <c r="I27" s="32"/>
      <c r="J27" s="32"/>
      <c r="K27" s="32"/>
      <c r="L27" s="153" t="s">
        <v>5032</v>
      </c>
      <c r="M27" s="32"/>
      <c r="N27" s="32"/>
      <c r="O27" s="32"/>
      <c r="P27" s="32"/>
      <c r="Q27" s="32"/>
      <c r="R27" s="32"/>
      <c r="S27" s="32"/>
      <c r="T27" s="32"/>
      <c r="U27" s="32"/>
      <c r="V27" s="32"/>
      <c r="W27" s="32"/>
      <c r="X27" s="32"/>
      <c r="Y27" s="32"/>
      <c r="Z27" s="32"/>
    </row>
    <row r="28" spans="1:26" x14ac:dyDescent="0.35">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x14ac:dyDescent="0.35">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6" x14ac:dyDescent="0.35">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6" x14ac:dyDescent="0.35">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x14ac:dyDescent="0.35">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x14ac:dyDescent="0.35">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x14ac:dyDescent="0.35">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x14ac:dyDescent="0.35">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x14ac:dyDescent="0.35">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x14ac:dyDescent="0.35">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x14ac:dyDescent="0.35">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x14ac:dyDescent="0.35">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x14ac:dyDescent="0.35">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x14ac:dyDescent="0.35">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sheetData>
  <sheetProtection algorithmName="SHA-512" hashValue="254OT0x3qArtOkxom0rk9zeO9oPT9PI8p39WHX+hi2QPOBiQ4po7/DVzEkamSGV8svXmczK0eVSH/t/4t3WXZQ==" saltValue="tzvCMtZ+95ZhL6SnTXuElw==" spinCount="100000" sheet="1" scenarios="1"/>
  <mergeCells count="11">
    <mergeCell ref="C18:C19"/>
    <mergeCell ref="G18:H19"/>
    <mergeCell ref="D16:H16"/>
    <mergeCell ref="B1:E1"/>
    <mergeCell ref="C13:C14"/>
    <mergeCell ref="D5:H5"/>
    <mergeCell ref="D7:H7"/>
    <mergeCell ref="D8:H8"/>
    <mergeCell ref="D10:H10"/>
    <mergeCell ref="D12:H12"/>
    <mergeCell ref="D13:H14"/>
  </mergeCells>
  <hyperlinks>
    <hyperlink ref="G18:H19" location="'Part B Egg and egg products'!A1" display="Next" xr:uid="{17CB527E-6318-46C9-9FF3-E1F92BF88DE2}"/>
    <hyperlink ref="C18:C19" location="'Part B Meat'!A1" display="Previous" xr:uid="{78D9D86B-29F6-4CFA-9822-791B0576CC4E}"/>
    <hyperlink ref="L5" location="Start!A1" display="Start" xr:uid="{82488A0F-BFA5-4A21-87EF-1CBD294949FE}"/>
    <hyperlink ref="L6" location="'Product designation and net con'!A1" display="Product designation and net content" xr:uid="{F76461CB-F47F-4D99-AB9A-D07BC61CF63F}"/>
    <hyperlink ref="L7" location="'Method of food processing'!A1" display="Method af food processing" xr:uid="{1F24BF91-F183-4E9C-9F0A-6EBA9BCDC6AB}"/>
    <hyperlink ref="L8" location="Recipe!A1" display="Recipe" xr:uid="{6E9EFEA2-4C7F-4676-ACA8-11D7CE8FD4B5}"/>
    <hyperlink ref="L9" location="Additives!A1" display="Additives" xr:uid="{1FD1A396-2AD6-427E-99FC-3748B721F4E9}"/>
    <hyperlink ref="L10" location="'Ingredient specifications'!A1" display="Ingredient specifications" xr:uid="{4E912C7E-DB99-4DFF-BD16-DC9DACD9D267}"/>
    <hyperlink ref="L11" location="'Nutritional labelling'!A1" display="Nutritional labelling" xr:uid="{124E8A6C-FB2C-45BF-97A5-6B6046A70AAD}"/>
    <hyperlink ref="L12" location="'Shelf-life and storage'!A1" display="Shelf-life and storage" xr:uid="{601CDDA6-547D-40B5-878B-10EE50E8E627}"/>
    <hyperlink ref="L13" location="'Packaging method and cooking in'!A1" display="Packaging method and cooking instructions" xr:uid="{185A54E8-E4A0-47F2-832E-793C31A39BD9}"/>
    <hyperlink ref="L14" location="Claims!A1" display="Claims" xr:uid="{1C13D734-6A79-456A-A26B-A01233C52678}"/>
    <hyperlink ref="L16" location="'Packaging (Secondary)'!A1" display="Packaging (Secondary)" xr:uid="{34E79B18-DDFD-4902-92C5-BC74A95F8A4E}"/>
    <hyperlink ref="L17" location="'Appendix 1'!A1" display="Appendix 1: Supplementary nutrition labelling" xr:uid="{175E3E9F-C5DB-48EE-AB95-9E61823FD3B7}"/>
    <hyperlink ref="L20" location="'Part B Meat'!A1" display="Meat: Beef pork, poultry, sheep, goat" xr:uid="{F90D7FCB-FE46-4810-A360-9A93776109E1}"/>
    <hyperlink ref="L21" location="'Part B Milk and cheese'!A1" display="Milk and cheese" xr:uid="{1889BF7A-2CEB-4470-83F9-66EA8EEE53E1}"/>
    <hyperlink ref="L22" location="'Part B Egg and egg products'!A1" display="Egg and egg products" xr:uid="{352FCBAE-1C99-4F3E-A6EE-67EABCEC1D66}"/>
    <hyperlink ref="L23" location="'Part B Chocolate'!A1" display="Chocolate" xr:uid="{8207C94A-9AFC-42A7-BB66-B1EC1308156B}"/>
    <hyperlink ref="L24" location="'Part B Fish and fish products'!A1" display="Fish and fishproducts" xr:uid="{0A8E118C-1BE9-47B1-B9A4-E61499A0F613}"/>
    <hyperlink ref="L25" location="'Part B Juice'!A1" display="Fruit juice" xr:uid="{EB157D9B-E411-4286-9EB4-6B7BD16561EE}"/>
    <hyperlink ref="L26" location="'Part B Coffee'!A1" display="Coffee" xr:uid="{F0663724-CA87-4BEA-ABD3-2352D7238A54}"/>
    <hyperlink ref="L27" location="'Part B Tea'!A1" display="Tea" xr:uid="{BBA8E0B6-FB55-46E6-88D8-73DF0298BDEF}"/>
    <hyperlink ref="L15" location="'Packaging (Primary)'!Print_Area" display="Packaging (Primary)" xr:uid="{FCE062EA-7DF0-4D6D-A867-4CC84A600FE6}"/>
  </hyperlinks>
  <pageMargins left="0.7" right="0.7" top="0.75" bottom="0.75" header="0.3" footer="0.3"/>
  <pageSetup paperSize="9" scale="60" fitToHeight="0"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3" id="{00000000-000E-0000-1200-000003000000}">
            <xm:f>$D$13='Drop down'!$P$6</xm:f>
            <x14:dxf>
              <font>
                <b/>
                <i val="0"/>
              </font>
              <fill>
                <patternFill>
                  <bgColor theme="2" tint="-0.14996795556505021"/>
                </patternFill>
              </fill>
            </x14:dxf>
          </x14:cfRule>
          <x14:cfRule type="expression" priority="4" id="{00000000-000E-0000-1200-000004000000}">
            <xm:f>$D$13&lt;&gt;'Drop down'!$P$6</xm:f>
            <x14:dxf>
              <font>
                <b val="0"/>
                <i val="0"/>
                <color rgb="FFFF0000"/>
              </font>
              <fill>
                <patternFill>
                  <bgColor theme="0"/>
                </patternFill>
              </fill>
            </x14:dxf>
          </x14:cfRule>
          <xm:sqref>D13</xm:sqref>
        </x14:conditionalFormatting>
        <x14:conditionalFormatting xmlns:xm="http://schemas.microsoft.com/office/excel/2006/main">
          <x14:cfRule type="expression" priority="13" id="{00000000-000E-0000-1200-00000D000000}">
            <xm:f>OR(D5="",D5='Drop down'!$P$7)</xm:f>
            <x14:dxf>
              <font>
                <b/>
                <i val="0"/>
              </font>
              <fill>
                <patternFill>
                  <bgColor theme="2" tint="-0.14996795556505021"/>
                </patternFill>
              </fill>
            </x14:dxf>
          </x14:cfRule>
          <x14:cfRule type="expression" priority="14" id="{00000000-000E-0000-1200-00000E000000}">
            <xm:f>D5&lt;&gt;'Drop down'!$P$7</xm:f>
            <x14:dxf>
              <font>
                <b val="0"/>
                <i val="0"/>
                <color rgb="FFFF0000"/>
              </font>
              <fill>
                <patternFill patternType="solid">
                  <bgColor theme="0"/>
                </patternFill>
              </fill>
            </x14:dxf>
          </x14:cfRule>
          <xm:sqref>D5:H5</xm:sqref>
        </x14:conditionalFormatting>
        <x14:conditionalFormatting xmlns:xm="http://schemas.microsoft.com/office/excel/2006/main">
          <x14:cfRule type="expression" priority="11" id="{00000000-000E-0000-1200-00000B000000}">
            <xm:f>OR(D7="",D7='Drop down'!$P$7)</xm:f>
            <x14:dxf>
              <font>
                <b/>
                <i val="0"/>
              </font>
              <fill>
                <patternFill>
                  <bgColor theme="2" tint="-0.14996795556505021"/>
                </patternFill>
              </fill>
            </x14:dxf>
          </x14:cfRule>
          <x14:cfRule type="expression" priority="12" id="{00000000-000E-0000-1200-00000C000000}">
            <xm:f>D7&lt;&gt;'Drop down'!$P$7</xm:f>
            <x14:dxf>
              <font>
                <b val="0"/>
                <i val="0"/>
                <color rgb="FFFF0000"/>
              </font>
              <fill>
                <patternFill patternType="solid">
                  <bgColor theme="0"/>
                </patternFill>
              </fill>
            </x14:dxf>
          </x14:cfRule>
          <xm:sqref>D7:H7</xm:sqref>
        </x14:conditionalFormatting>
        <x14:conditionalFormatting xmlns:xm="http://schemas.microsoft.com/office/excel/2006/main">
          <x14:cfRule type="expression" priority="9" id="{00000000-000E-0000-1200-000009000000}">
            <xm:f>$D$8='Drop down'!$P$6</xm:f>
            <x14:dxf>
              <font>
                <b/>
                <i val="0"/>
              </font>
              <fill>
                <patternFill>
                  <bgColor theme="2" tint="-0.14996795556505021"/>
                </patternFill>
              </fill>
            </x14:dxf>
          </x14:cfRule>
          <x14:cfRule type="expression" priority="10" id="{00000000-000E-0000-1200-00000A000000}">
            <xm:f>$D$8&lt;&gt;'Drop down'!$P$6</xm:f>
            <x14:dxf>
              <font>
                <b val="0"/>
                <i val="0"/>
                <color rgb="FFFF0000"/>
              </font>
              <fill>
                <patternFill>
                  <bgColor theme="0"/>
                </patternFill>
              </fill>
            </x14:dxf>
          </x14:cfRule>
          <xm:sqref>D8:H8</xm:sqref>
        </x14:conditionalFormatting>
        <x14:conditionalFormatting xmlns:xm="http://schemas.microsoft.com/office/excel/2006/main">
          <x14:cfRule type="expression" priority="7" id="{00000000-000E-0000-1200-000007000000}">
            <xm:f>$D$10='Drop down'!$P$6</xm:f>
            <x14:dxf>
              <font>
                <b/>
                <i val="0"/>
              </font>
              <fill>
                <patternFill>
                  <bgColor theme="2" tint="-0.14996795556505021"/>
                </patternFill>
              </fill>
            </x14:dxf>
          </x14:cfRule>
          <x14:cfRule type="expression" priority="8" id="{00000000-000E-0000-1200-000008000000}">
            <xm:f>$D$10&lt;&gt;'Drop down'!$P$6</xm:f>
            <x14:dxf>
              <font>
                <b val="0"/>
                <i val="0"/>
                <color rgb="FFFF0000"/>
              </font>
              <fill>
                <patternFill>
                  <bgColor theme="0"/>
                </patternFill>
              </fill>
            </x14:dxf>
          </x14:cfRule>
          <xm:sqref>D10:H10</xm:sqref>
        </x14:conditionalFormatting>
        <x14:conditionalFormatting xmlns:xm="http://schemas.microsoft.com/office/excel/2006/main">
          <x14:cfRule type="expression" priority="5" id="{00000000-000E-0000-1200-000005000000}">
            <xm:f>$D$12='Drop down'!$P$6</xm:f>
            <x14:dxf>
              <font>
                <b/>
                <i val="0"/>
              </font>
              <fill>
                <patternFill>
                  <bgColor theme="2" tint="-0.14996795556505021"/>
                </patternFill>
              </fill>
            </x14:dxf>
          </x14:cfRule>
          <x14:cfRule type="expression" priority="6" id="{00000000-000E-0000-1200-000006000000}">
            <xm:f>$D$12&lt;&gt;'Drop down'!$P$6</xm:f>
            <x14:dxf>
              <font>
                <b val="0"/>
                <i val="0"/>
                <color rgb="FFFF0000"/>
              </font>
              <fill>
                <patternFill>
                  <bgColor theme="0"/>
                </patternFill>
              </fill>
            </x14:dxf>
          </x14:cfRule>
          <xm:sqref>D12:H12</xm:sqref>
        </x14:conditionalFormatting>
        <x14:conditionalFormatting xmlns:xm="http://schemas.microsoft.com/office/excel/2006/main">
          <x14:cfRule type="expression" priority="1" id="{00000000-000E-0000-1200-000001000000}">
            <xm:f>$D$16='Drop down'!$P$6</xm:f>
            <x14:dxf>
              <font>
                <b/>
                <i val="0"/>
              </font>
              <fill>
                <patternFill>
                  <bgColor theme="2" tint="-0.14996795556505021"/>
                </patternFill>
              </fill>
            </x14:dxf>
          </x14:cfRule>
          <x14:cfRule type="expression" priority="2" id="{00000000-000E-0000-1200-000002000000}">
            <xm:f>$D$16&lt;&gt;'Drop down'!$P$6</xm:f>
            <x14:dxf>
              <font>
                <b val="0"/>
                <i val="0"/>
                <color rgb="FFFF0000"/>
              </font>
              <fill>
                <patternFill>
                  <bgColor theme="0"/>
                </patternFill>
              </fill>
            </x14:dxf>
          </x14:cfRule>
          <xm:sqref>D16:H16</xm:sqref>
        </x14:conditionalFormatting>
      </x14:conditionalFormattings>
    </ext>
    <ext xmlns:x14="http://schemas.microsoft.com/office/spreadsheetml/2009/9/main" uri="{CCE6A557-97BC-4b89-ADB6-D9C93CAAB3DF}">
      <x14:dataValidations xmlns:xm="http://schemas.microsoft.com/office/excel/2006/main" count="4">
        <x14:dataValidation type="list" showInputMessage="1" showErrorMessage="1" xr:uid="{5BB7669E-BF80-48A6-8FF8-2DE32B23C155}">
          <x14:formula1>
            <xm:f>'Drop down'!$B$5:$B$7</xm:f>
          </x14:formula1>
          <xm:sqref>D13:H14 D8:H8</xm:sqref>
        </x14:dataValidation>
        <x14:dataValidation type="list" showInputMessage="1" showErrorMessage="1" xr:uid="{F89BB765-C03E-4E17-B231-38CE96B639D6}">
          <x14:formula1>
            <xm:f>'Drop down'!$B$109:$B$113</xm:f>
          </x14:formula1>
          <xm:sqref>D12:H12</xm:sqref>
        </x14:dataValidation>
        <x14:dataValidation type="list" showInputMessage="1" showErrorMessage="1" xr:uid="{E6B1E6F3-B16A-4595-8143-DB03BD49D03E}">
          <x14:formula1>
            <xm:f>'Drop down'!$B$118:$B$123</xm:f>
          </x14:formula1>
          <xm:sqref>D10:H10</xm:sqref>
        </x14:dataValidation>
        <x14:dataValidation type="list" showInputMessage="1" showErrorMessage="1" xr:uid="{3711D627-D743-4C9D-AC37-8CB084F969D9}">
          <x14:formula1>
            <xm:f>'Drop down'!$B$128:$B$131</xm:f>
          </x14:formula1>
          <xm:sqref>D16:H16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B2FF5-9CA4-4611-874B-8205215D625D}">
  <sheetPr codeName="Sheet25"/>
  <dimension ref="A2:E232"/>
  <sheetViews>
    <sheetView workbookViewId="0"/>
  </sheetViews>
  <sheetFormatPr defaultRowHeight="14.5" x14ac:dyDescent="0.35"/>
  <cols>
    <col min="1" max="1" width="61.6328125" bestFit="1" customWidth="1"/>
    <col min="2" max="2" width="53.26953125" bestFit="1" customWidth="1"/>
    <col min="3" max="3" width="35.36328125" bestFit="1" customWidth="1"/>
  </cols>
  <sheetData>
    <row r="2" spans="1:5" ht="21" x14ac:dyDescent="0.5">
      <c r="A2" s="15" t="s">
        <v>1885</v>
      </c>
    </row>
    <row r="3" spans="1:5" x14ac:dyDescent="0.35">
      <c r="A3" s="68" t="s">
        <v>1742</v>
      </c>
      <c r="B3" s="68" t="s">
        <v>1741</v>
      </c>
      <c r="C3" t="s">
        <v>4656</v>
      </c>
      <c r="D3" t="s">
        <v>4655</v>
      </c>
      <c r="E3" t="s">
        <v>1886</v>
      </c>
    </row>
    <row r="4" spans="1:5" x14ac:dyDescent="0.35">
      <c r="A4" t="s">
        <v>1007</v>
      </c>
      <c r="B4" t="s">
        <v>15</v>
      </c>
      <c r="C4" s="131"/>
      <c r="D4" s="131"/>
    </row>
    <row r="5" spans="1:5" x14ac:dyDescent="0.35">
      <c r="A5" t="s">
        <v>1796</v>
      </c>
      <c r="B5" t="s">
        <v>1751</v>
      </c>
      <c r="C5" t="s">
        <v>1796</v>
      </c>
      <c r="D5" t="s">
        <v>1840</v>
      </c>
      <c r="E5">
        <v>81500</v>
      </c>
    </row>
    <row r="6" spans="1:5" x14ac:dyDescent="0.35">
      <c r="A6" t="s">
        <v>1797</v>
      </c>
      <c r="B6" t="s">
        <v>1752</v>
      </c>
      <c r="C6" t="s">
        <v>1797</v>
      </c>
      <c r="D6" t="s">
        <v>1841</v>
      </c>
      <c r="E6">
        <v>81501</v>
      </c>
    </row>
    <row r="7" spans="1:5" x14ac:dyDescent="0.35">
      <c r="A7" t="s">
        <v>1800</v>
      </c>
      <c r="B7" t="s">
        <v>1755</v>
      </c>
      <c r="C7" t="s">
        <v>1800</v>
      </c>
      <c r="D7" t="s">
        <v>1844</v>
      </c>
      <c r="E7">
        <v>81504</v>
      </c>
    </row>
    <row r="8" spans="1:5" x14ac:dyDescent="0.35">
      <c r="A8" t="s">
        <v>1799</v>
      </c>
      <c r="B8" t="s">
        <v>1754</v>
      </c>
      <c r="C8" t="s">
        <v>1799</v>
      </c>
      <c r="D8" t="s">
        <v>1843</v>
      </c>
      <c r="E8">
        <v>81503</v>
      </c>
    </row>
    <row r="9" spans="1:5" x14ac:dyDescent="0.35">
      <c r="A9" t="s">
        <v>1803</v>
      </c>
      <c r="B9" t="s">
        <v>1758</v>
      </c>
      <c r="C9" t="s">
        <v>1803</v>
      </c>
      <c r="D9" t="s">
        <v>1847</v>
      </c>
      <c r="E9">
        <v>81507</v>
      </c>
    </row>
    <row r="10" spans="1:5" x14ac:dyDescent="0.35">
      <c r="A10" t="s">
        <v>1798</v>
      </c>
      <c r="B10" t="s">
        <v>1753</v>
      </c>
      <c r="C10" t="s">
        <v>1798</v>
      </c>
      <c r="D10" t="s">
        <v>1842</v>
      </c>
      <c r="E10">
        <v>81502</v>
      </c>
    </row>
    <row r="11" spans="1:5" x14ac:dyDescent="0.35">
      <c r="A11" t="s">
        <v>1802</v>
      </c>
      <c r="B11" t="s">
        <v>1757</v>
      </c>
      <c r="C11" t="s">
        <v>1802</v>
      </c>
      <c r="D11" t="s">
        <v>1846</v>
      </c>
      <c r="E11">
        <v>81506</v>
      </c>
    </row>
    <row r="12" spans="1:5" x14ac:dyDescent="0.35">
      <c r="A12" t="s">
        <v>1804</v>
      </c>
      <c r="B12" t="s">
        <v>1759</v>
      </c>
      <c r="C12" t="s">
        <v>1804</v>
      </c>
      <c r="D12" t="s">
        <v>1849</v>
      </c>
      <c r="E12">
        <v>81509</v>
      </c>
    </row>
    <row r="13" spans="1:5" x14ac:dyDescent="0.35">
      <c r="A13" t="s">
        <v>1733</v>
      </c>
      <c r="B13" t="s">
        <v>1265</v>
      </c>
      <c r="C13" t="s">
        <v>1733</v>
      </c>
      <c r="D13" t="s">
        <v>1848</v>
      </c>
      <c r="E13">
        <v>81508</v>
      </c>
    </row>
    <row r="14" spans="1:5" x14ac:dyDescent="0.35">
      <c r="A14" t="s">
        <v>1738</v>
      </c>
      <c r="B14" t="s">
        <v>1270</v>
      </c>
      <c r="C14" t="s">
        <v>1738</v>
      </c>
      <c r="D14" t="s">
        <v>1851</v>
      </c>
      <c r="E14">
        <v>81511</v>
      </c>
    </row>
    <row r="15" spans="1:5" x14ac:dyDescent="0.35">
      <c r="A15" t="s">
        <v>1805</v>
      </c>
      <c r="B15" t="s">
        <v>1760</v>
      </c>
      <c r="C15" t="s">
        <v>1805</v>
      </c>
      <c r="D15" t="s">
        <v>1850</v>
      </c>
      <c r="E15">
        <v>81510</v>
      </c>
    </row>
    <row r="16" spans="1:5" x14ac:dyDescent="0.35">
      <c r="A16" t="s">
        <v>1801</v>
      </c>
      <c r="B16" t="s">
        <v>1756</v>
      </c>
      <c r="C16" t="s">
        <v>1801</v>
      </c>
      <c r="D16" t="s">
        <v>1845</v>
      </c>
      <c r="E16">
        <v>81505</v>
      </c>
    </row>
    <row r="17" spans="1:5" x14ac:dyDescent="0.35">
      <c r="A17" t="s">
        <v>1806</v>
      </c>
      <c r="B17" t="s">
        <v>1761</v>
      </c>
      <c r="C17" t="s">
        <v>1806</v>
      </c>
      <c r="D17" t="s">
        <v>1852</v>
      </c>
      <c r="E17">
        <v>81512</v>
      </c>
    </row>
    <row r="18" spans="1:5" x14ac:dyDescent="0.35">
      <c r="A18" t="s">
        <v>1731</v>
      </c>
      <c r="B18" t="s">
        <v>1264</v>
      </c>
      <c r="C18" t="s">
        <v>1731</v>
      </c>
      <c r="D18" t="s">
        <v>1855</v>
      </c>
      <c r="E18">
        <v>81515</v>
      </c>
    </row>
    <row r="19" spans="1:5" x14ac:dyDescent="0.35">
      <c r="A19" t="s">
        <v>1788</v>
      </c>
      <c r="B19" t="s">
        <v>1266</v>
      </c>
      <c r="C19" t="s">
        <v>1788</v>
      </c>
      <c r="D19" t="s">
        <v>1829</v>
      </c>
      <c r="E19">
        <v>81488</v>
      </c>
    </row>
    <row r="20" spans="1:5" x14ac:dyDescent="0.35">
      <c r="A20" t="s">
        <v>1807</v>
      </c>
      <c r="B20" t="s">
        <v>1762</v>
      </c>
      <c r="C20" t="s">
        <v>1807</v>
      </c>
      <c r="D20" t="s">
        <v>1853</v>
      </c>
      <c r="E20">
        <v>81513</v>
      </c>
    </row>
    <row r="21" spans="1:5" x14ac:dyDescent="0.35">
      <c r="A21" t="s">
        <v>1734</v>
      </c>
      <c r="B21" t="s">
        <v>1267</v>
      </c>
      <c r="C21" t="s">
        <v>1734</v>
      </c>
      <c r="D21" t="s">
        <v>1858</v>
      </c>
      <c r="E21">
        <v>81518</v>
      </c>
    </row>
    <row r="22" spans="1:5" x14ac:dyDescent="0.35">
      <c r="A22" t="s">
        <v>1826</v>
      </c>
      <c r="B22" t="s">
        <v>1785</v>
      </c>
      <c r="C22" t="s">
        <v>1826</v>
      </c>
      <c r="D22" t="s">
        <v>1882</v>
      </c>
      <c r="E22">
        <v>81543</v>
      </c>
    </row>
    <row r="23" spans="1:5" x14ac:dyDescent="0.35">
      <c r="A23" t="s">
        <v>1810</v>
      </c>
      <c r="B23" t="s">
        <v>1765</v>
      </c>
      <c r="C23" t="s">
        <v>1810</v>
      </c>
      <c r="D23" t="s">
        <v>1857</v>
      </c>
      <c r="E23">
        <v>81517</v>
      </c>
    </row>
    <row r="24" spans="1:5" x14ac:dyDescent="0.35">
      <c r="A24" t="s">
        <v>1808</v>
      </c>
      <c r="B24" t="s">
        <v>1763</v>
      </c>
      <c r="C24" t="s">
        <v>1808</v>
      </c>
      <c r="D24" t="s">
        <v>1854</v>
      </c>
      <c r="E24">
        <v>81514</v>
      </c>
    </row>
    <row r="25" spans="1:5" x14ac:dyDescent="0.35">
      <c r="A25" t="s">
        <v>1789</v>
      </c>
      <c r="B25" t="s">
        <v>1744</v>
      </c>
      <c r="C25" t="s">
        <v>1789</v>
      </c>
      <c r="D25" t="s">
        <v>1830</v>
      </c>
      <c r="E25">
        <v>81489</v>
      </c>
    </row>
    <row r="26" spans="1:5" x14ac:dyDescent="0.35">
      <c r="A26" t="s">
        <v>1809</v>
      </c>
      <c r="B26" t="s">
        <v>1764</v>
      </c>
      <c r="C26" t="s">
        <v>1809</v>
      </c>
      <c r="D26" t="s">
        <v>1856</v>
      </c>
      <c r="E26">
        <v>81516</v>
      </c>
    </row>
    <row r="27" spans="1:5" x14ac:dyDescent="0.35">
      <c r="A27" t="s">
        <v>1811</v>
      </c>
      <c r="B27" t="s">
        <v>1766</v>
      </c>
      <c r="C27" t="s">
        <v>1811</v>
      </c>
      <c r="D27" t="s">
        <v>1859</v>
      </c>
      <c r="E27">
        <v>81519</v>
      </c>
    </row>
    <row r="28" spans="1:5" x14ac:dyDescent="0.35">
      <c r="A28" t="s">
        <v>1767</v>
      </c>
      <c r="B28" t="s">
        <v>1767</v>
      </c>
      <c r="C28" t="s">
        <v>1767</v>
      </c>
      <c r="D28" t="s">
        <v>1860</v>
      </c>
      <c r="E28">
        <v>81520</v>
      </c>
    </row>
    <row r="29" spans="1:5" x14ac:dyDescent="0.35">
      <c r="A29" t="s">
        <v>1790</v>
      </c>
      <c r="B29" t="s">
        <v>1745</v>
      </c>
      <c r="C29" t="s">
        <v>1790</v>
      </c>
      <c r="D29" t="s">
        <v>1831</v>
      </c>
      <c r="E29">
        <v>81490</v>
      </c>
    </row>
    <row r="30" spans="1:5" x14ac:dyDescent="0.35">
      <c r="A30" t="s">
        <v>1812</v>
      </c>
      <c r="B30" t="s">
        <v>1768</v>
      </c>
      <c r="C30" t="s">
        <v>1812</v>
      </c>
      <c r="D30" t="s">
        <v>1861</v>
      </c>
      <c r="E30">
        <v>81521</v>
      </c>
    </row>
    <row r="31" spans="1:5" x14ac:dyDescent="0.35">
      <c r="A31" t="s">
        <v>4646</v>
      </c>
      <c r="B31" t="s">
        <v>4646</v>
      </c>
      <c r="C31" t="s">
        <v>4646</v>
      </c>
    </row>
    <row r="32" spans="1:5" x14ac:dyDescent="0.35">
      <c r="A32" t="s">
        <v>1825</v>
      </c>
      <c r="B32" t="s">
        <v>1784</v>
      </c>
      <c r="C32" t="s">
        <v>1825</v>
      </c>
      <c r="D32" t="s">
        <v>1881</v>
      </c>
      <c r="E32">
        <v>81542</v>
      </c>
    </row>
    <row r="33" spans="1:5" x14ac:dyDescent="0.35">
      <c r="A33" t="s">
        <v>1813</v>
      </c>
      <c r="B33" t="s">
        <v>1769</v>
      </c>
      <c r="C33" t="s">
        <v>1813</v>
      </c>
      <c r="D33" t="s">
        <v>1862</v>
      </c>
      <c r="E33">
        <v>81522</v>
      </c>
    </row>
    <row r="34" spans="1:5" x14ac:dyDescent="0.35">
      <c r="A34" t="s">
        <v>1791</v>
      </c>
      <c r="B34" t="s">
        <v>1746</v>
      </c>
      <c r="C34" t="s">
        <v>1791</v>
      </c>
      <c r="D34" t="s">
        <v>1832</v>
      </c>
      <c r="E34">
        <v>81491</v>
      </c>
    </row>
    <row r="35" spans="1:5" x14ac:dyDescent="0.35">
      <c r="A35" t="s">
        <v>1795</v>
      </c>
      <c r="B35" t="s">
        <v>1750</v>
      </c>
      <c r="C35" t="s">
        <v>1795</v>
      </c>
      <c r="D35" t="s">
        <v>1839</v>
      </c>
      <c r="E35">
        <v>81499</v>
      </c>
    </row>
    <row r="36" spans="1:5" x14ac:dyDescent="0.35">
      <c r="A36" t="s">
        <v>1735</v>
      </c>
      <c r="B36" t="s">
        <v>1771</v>
      </c>
      <c r="C36" t="s">
        <v>1735</v>
      </c>
      <c r="D36" t="s">
        <v>1864</v>
      </c>
      <c r="E36">
        <v>81524</v>
      </c>
    </row>
    <row r="37" spans="1:5" x14ac:dyDescent="0.35">
      <c r="A37" t="s">
        <v>1814</v>
      </c>
      <c r="B37" t="s">
        <v>1770</v>
      </c>
      <c r="C37" t="s">
        <v>1814</v>
      </c>
      <c r="D37" t="s">
        <v>1863</v>
      </c>
      <c r="E37">
        <v>81523</v>
      </c>
    </row>
    <row r="38" spans="1:5" x14ac:dyDescent="0.35">
      <c r="A38" t="s">
        <v>1732</v>
      </c>
      <c r="B38" t="s">
        <v>1732</v>
      </c>
      <c r="C38" t="s">
        <v>1732</v>
      </c>
      <c r="D38" t="s">
        <v>1833</v>
      </c>
      <c r="E38">
        <v>81492</v>
      </c>
    </row>
    <row r="39" spans="1:5" x14ac:dyDescent="0.35">
      <c r="A39" t="s">
        <v>1736</v>
      </c>
      <c r="B39" t="s">
        <v>1268</v>
      </c>
      <c r="C39" t="s">
        <v>1736</v>
      </c>
      <c r="D39" t="s">
        <v>1834</v>
      </c>
      <c r="E39">
        <v>81493</v>
      </c>
    </row>
    <row r="40" spans="1:5" x14ac:dyDescent="0.35">
      <c r="A40" t="s">
        <v>1772</v>
      </c>
      <c r="B40" t="s">
        <v>1772</v>
      </c>
      <c r="C40" t="s">
        <v>1772</v>
      </c>
      <c r="D40" t="s">
        <v>1865</v>
      </c>
      <c r="E40">
        <v>81525</v>
      </c>
    </row>
    <row r="41" spans="1:5" x14ac:dyDescent="0.35">
      <c r="A41" t="s">
        <v>1774</v>
      </c>
      <c r="B41" t="s">
        <v>1774</v>
      </c>
      <c r="C41" t="s">
        <v>1774</v>
      </c>
      <c r="D41" t="s">
        <v>1867</v>
      </c>
      <c r="E41">
        <v>81527</v>
      </c>
    </row>
    <row r="42" spans="1:5" x14ac:dyDescent="0.35">
      <c r="A42" t="s">
        <v>1773</v>
      </c>
      <c r="B42" t="s">
        <v>1773</v>
      </c>
      <c r="C42" t="s">
        <v>1773</v>
      </c>
      <c r="D42" t="s">
        <v>1866</v>
      </c>
      <c r="E42">
        <v>81526</v>
      </c>
    </row>
    <row r="43" spans="1:5" x14ac:dyDescent="0.35">
      <c r="A43" t="s">
        <v>1818</v>
      </c>
      <c r="B43" t="s">
        <v>1778</v>
      </c>
      <c r="C43" t="s">
        <v>1818</v>
      </c>
      <c r="D43" t="s">
        <v>1873</v>
      </c>
      <c r="E43">
        <v>81533</v>
      </c>
    </row>
    <row r="44" spans="1:5" x14ac:dyDescent="0.35">
      <c r="A44" t="s">
        <v>1819</v>
      </c>
      <c r="B44" t="s">
        <v>1779</v>
      </c>
      <c r="C44" t="s">
        <v>1819</v>
      </c>
      <c r="D44" t="s">
        <v>1874</v>
      </c>
      <c r="E44">
        <v>81534</v>
      </c>
    </row>
    <row r="45" spans="1:5" x14ac:dyDescent="0.35">
      <c r="A45" t="s">
        <v>1815</v>
      </c>
      <c r="B45" t="s">
        <v>1775</v>
      </c>
      <c r="C45" t="s">
        <v>1815</v>
      </c>
      <c r="D45" t="s">
        <v>1868</v>
      </c>
      <c r="E45">
        <v>81528</v>
      </c>
    </row>
    <row r="46" spans="1:5" x14ac:dyDescent="0.35">
      <c r="A46" t="s">
        <v>1776</v>
      </c>
      <c r="B46" t="s">
        <v>1776</v>
      </c>
      <c r="C46" t="s">
        <v>1776</v>
      </c>
      <c r="D46" t="s">
        <v>1869</v>
      </c>
      <c r="E46">
        <v>81529</v>
      </c>
    </row>
    <row r="47" spans="1:5" x14ac:dyDescent="0.35">
      <c r="A47" t="s">
        <v>1817</v>
      </c>
      <c r="B47" t="s">
        <v>1263</v>
      </c>
      <c r="C47" t="s">
        <v>1817</v>
      </c>
      <c r="D47" t="s">
        <v>1871</v>
      </c>
      <c r="E47">
        <v>81531</v>
      </c>
    </row>
    <row r="48" spans="1:5" x14ac:dyDescent="0.35">
      <c r="A48" t="s">
        <v>1816</v>
      </c>
      <c r="B48" t="s">
        <v>1777</v>
      </c>
      <c r="C48" t="s">
        <v>1816</v>
      </c>
      <c r="D48" t="s">
        <v>1870</v>
      </c>
      <c r="E48">
        <v>81530</v>
      </c>
    </row>
    <row r="49" spans="1:5" x14ac:dyDescent="0.35">
      <c r="A49" t="s">
        <v>1820</v>
      </c>
      <c r="B49" t="s">
        <v>1780</v>
      </c>
      <c r="C49" t="s">
        <v>1820</v>
      </c>
      <c r="D49" t="s">
        <v>1875</v>
      </c>
      <c r="E49">
        <v>81535</v>
      </c>
    </row>
    <row r="50" spans="1:5" x14ac:dyDescent="0.35">
      <c r="A50" t="s">
        <v>1821</v>
      </c>
      <c r="B50" t="s">
        <v>1781</v>
      </c>
      <c r="C50" t="s">
        <v>1821</v>
      </c>
      <c r="D50" t="s">
        <v>1876</v>
      </c>
      <c r="E50">
        <v>81536</v>
      </c>
    </row>
    <row r="51" spans="1:5" x14ac:dyDescent="0.35">
      <c r="A51" t="s">
        <v>1827</v>
      </c>
      <c r="B51" t="s">
        <v>1786</v>
      </c>
      <c r="C51" t="s">
        <v>1827</v>
      </c>
      <c r="D51" t="s">
        <v>1883</v>
      </c>
      <c r="E51">
        <v>81544</v>
      </c>
    </row>
    <row r="52" spans="1:5" x14ac:dyDescent="0.35">
      <c r="A52" t="s">
        <v>1792</v>
      </c>
      <c r="B52" t="s">
        <v>1747</v>
      </c>
      <c r="C52" t="s">
        <v>1792</v>
      </c>
      <c r="D52" t="s">
        <v>1835</v>
      </c>
      <c r="E52">
        <v>81494</v>
      </c>
    </row>
    <row r="53" spans="1:5" x14ac:dyDescent="0.35">
      <c r="A53" t="s">
        <v>1823</v>
      </c>
      <c r="B53" t="s">
        <v>1783</v>
      </c>
      <c r="C53" t="s">
        <v>1823</v>
      </c>
      <c r="D53" t="s">
        <v>1878</v>
      </c>
      <c r="E53">
        <v>81538</v>
      </c>
    </row>
    <row r="54" spans="1:5" x14ac:dyDescent="0.35">
      <c r="A54" t="s">
        <v>1269</v>
      </c>
      <c r="B54" t="s">
        <v>1748</v>
      </c>
      <c r="C54" t="s">
        <v>1269</v>
      </c>
      <c r="D54" t="s">
        <v>1836</v>
      </c>
      <c r="E54">
        <v>81495</v>
      </c>
    </row>
    <row r="55" spans="1:5" x14ac:dyDescent="0.35">
      <c r="A55" t="s">
        <v>4648</v>
      </c>
      <c r="B55" t="s">
        <v>4653</v>
      </c>
      <c r="C55" t="s">
        <v>4648</v>
      </c>
    </row>
    <row r="56" spans="1:5" x14ac:dyDescent="0.35">
      <c r="A56" t="s">
        <v>1822</v>
      </c>
      <c r="B56" t="s">
        <v>1782</v>
      </c>
      <c r="C56" t="s">
        <v>1822</v>
      </c>
      <c r="D56" t="s">
        <v>1877</v>
      </c>
      <c r="E56">
        <v>81537</v>
      </c>
    </row>
    <row r="57" spans="1:5" x14ac:dyDescent="0.35">
      <c r="A57" t="s">
        <v>4647</v>
      </c>
      <c r="B57" t="s">
        <v>4647</v>
      </c>
      <c r="C57" t="s">
        <v>4647</v>
      </c>
    </row>
    <row r="58" spans="1:5" x14ac:dyDescent="0.35">
      <c r="A58" t="s">
        <v>1793</v>
      </c>
      <c r="B58" t="s">
        <v>4651</v>
      </c>
      <c r="C58" t="s">
        <v>1793</v>
      </c>
      <c r="D58" t="s">
        <v>1837</v>
      </c>
      <c r="E58">
        <v>81496</v>
      </c>
    </row>
    <row r="59" spans="1:5" x14ac:dyDescent="0.35">
      <c r="A59" t="s">
        <v>4649</v>
      </c>
      <c r="B59" t="s">
        <v>4649</v>
      </c>
      <c r="C59" t="s">
        <v>4649</v>
      </c>
    </row>
    <row r="60" spans="1:5" x14ac:dyDescent="0.35">
      <c r="A60" t="s">
        <v>1730</v>
      </c>
      <c r="B60" t="s">
        <v>1262</v>
      </c>
      <c r="C60" t="s">
        <v>1730</v>
      </c>
      <c r="D60" t="s">
        <v>1872</v>
      </c>
      <c r="E60">
        <v>81532</v>
      </c>
    </row>
    <row r="61" spans="1:5" x14ac:dyDescent="0.35">
      <c r="A61" t="s">
        <v>1737</v>
      </c>
      <c r="B61" t="s">
        <v>1737</v>
      </c>
      <c r="C61" t="s">
        <v>1737</v>
      </c>
      <c r="D61" t="s">
        <v>1879</v>
      </c>
      <c r="E61">
        <v>81540</v>
      </c>
    </row>
    <row r="62" spans="1:5" x14ac:dyDescent="0.35">
      <c r="A62" t="s">
        <v>4650</v>
      </c>
      <c r="B62" t="s">
        <v>4654</v>
      </c>
      <c r="C62" t="s">
        <v>4650</v>
      </c>
    </row>
    <row r="63" spans="1:5" x14ac:dyDescent="0.35">
      <c r="A63" t="s">
        <v>1794</v>
      </c>
      <c r="B63" t="s">
        <v>1749</v>
      </c>
      <c r="C63" t="s">
        <v>1794</v>
      </c>
      <c r="D63" t="s">
        <v>1838</v>
      </c>
      <c r="E63">
        <v>81497</v>
      </c>
    </row>
    <row r="64" spans="1:5" x14ac:dyDescent="0.35">
      <c r="A64" t="s">
        <v>1824</v>
      </c>
      <c r="B64" t="s">
        <v>4652</v>
      </c>
      <c r="C64" t="s">
        <v>1824</v>
      </c>
      <c r="D64" t="s">
        <v>1880</v>
      </c>
      <c r="E64">
        <v>81541</v>
      </c>
    </row>
    <row r="65" spans="1:5" x14ac:dyDescent="0.35">
      <c r="A65" t="s">
        <v>1828</v>
      </c>
      <c r="B65" t="s">
        <v>1787</v>
      </c>
      <c r="C65" t="s">
        <v>1828</v>
      </c>
      <c r="D65" t="s">
        <v>1884</v>
      </c>
      <c r="E65">
        <v>81545</v>
      </c>
    </row>
    <row r="68" spans="1:5" ht="21" x14ac:dyDescent="0.5">
      <c r="A68" s="15" t="s">
        <v>1887</v>
      </c>
    </row>
    <row r="69" spans="1:5" x14ac:dyDescent="0.35">
      <c r="A69" s="68" t="s">
        <v>1742</v>
      </c>
      <c r="B69" s="68" t="s">
        <v>1741</v>
      </c>
      <c r="C69" t="s">
        <v>4656</v>
      </c>
      <c r="D69" t="s">
        <v>4655</v>
      </c>
      <c r="E69" t="s">
        <v>1886</v>
      </c>
    </row>
    <row r="70" spans="1:5" x14ac:dyDescent="0.35">
      <c r="A70" t="s">
        <v>1007</v>
      </c>
      <c r="B70" t="s">
        <v>15</v>
      </c>
      <c r="D70" s="131"/>
    </row>
    <row r="71" spans="1:5" x14ac:dyDescent="0.35">
      <c r="A71" t="s">
        <v>4657</v>
      </c>
      <c r="B71" t="s">
        <v>4657</v>
      </c>
      <c r="C71" t="s">
        <v>4657</v>
      </c>
    </row>
    <row r="72" spans="1:5" x14ac:dyDescent="0.35">
      <c r="A72" t="s">
        <v>1997</v>
      </c>
      <c r="B72" t="s">
        <v>2087</v>
      </c>
      <c r="C72" t="s">
        <v>1997</v>
      </c>
      <c r="D72" t="s">
        <v>1905</v>
      </c>
      <c r="E72">
        <v>6141</v>
      </c>
    </row>
    <row r="73" spans="1:5" x14ac:dyDescent="0.35">
      <c r="A73" t="s">
        <v>2068</v>
      </c>
      <c r="B73" t="s">
        <v>2148</v>
      </c>
      <c r="C73" t="s">
        <v>2068</v>
      </c>
      <c r="D73" t="s">
        <v>1978</v>
      </c>
      <c r="E73">
        <v>820102</v>
      </c>
    </row>
    <row r="74" spans="1:5" x14ac:dyDescent="0.35">
      <c r="A74" t="s">
        <v>2014</v>
      </c>
      <c r="B74" t="s">
        <v>2103</v>
      </c>
      <c r="C74" t="s">
        <v>2014</v>
      </c>
      <c r="D74" t="s">
        <v>1924</v>
      </c>
      <c r="E74">
        <v>6160</v>
      </c>
    </row>
    <row r="75" spans="1:5" x14ac:dyDescent="0.35">
      <c r="A75" t="s">
        <v>1998</v>
      </c>
      <c r="B75" t="s">
        <v>2088</v>
      </c>
      <c r="C75" t="s">
        <v>1998</v>
      </c>
      <c r="D75" t="s">
        <v>1906</v>
      </c>
      <c r="E75">
        <v>6142</v>
      </c>
    </row>
    <row r="76" spans="1:5" x14ac:dyDescent="0.35">
      <c r="A76" t="s">
        <v>1987</v>
      </c>
      <c r="B76" t="s">
        <v>2077</v>
      </c>
      <c r="C76" t="s">
        <v>1987</v>
      </c>
      <c r="D76" t="s">
        <v>1895</v>
      </c>
      <c r="E76">
        <v>6131</v>
      </c>
    </row>
    <row r="77" spans="1:5" x14ac:dyDescent="0.35">
      <c r="A77" t="s">
        <v>2005</v>
      </c>
      <c r="B77" t="s">
        <v>2094</v>
      </c>
      <c r="C77" t="s">
        <v>2005</v>
      </c>
      <c r="D77" t="s">
        <v>1913</v>
      </c>
      <c r="E77">
        <v>6149</v>
      </c>
    </row>
    <row r="78" spans="1:5" x14ac:dyDescent="0.35">
      <c r="A78" t="s">
        <v>2017</v>
      </c>
      <c r="B78" t="s">
        <v>2106</v>
      </c>
      <c r="C78" t="s">
        <v>2017</v>
      </c>
      <c r="D78" t="s">
        <v>1927</v>
      </c>
      <c r="E78">
        <v>6163</v>
      </c>
    </row>
    <row r="79" spans="1:5" x14ac:dyDescent="0.35">
      <c r="A79" t="s">
        <v>2055</v>
      </c>
      <c r="B79" t="s">
        <v>2055</v>
      </c>
      <c r="C79" t="s">
        <v>2055</v>
      </c>
      <c r="D79" t="s">
        <v>1965</v>
      </c>
      <c r="E79">
        <v>81413</v>
      </c>
    </row>
    <row r="80" spans="1:5" x14ac:dyDescent="0.35">
      <c r="A80" t="s">
        <v>1980</v>
      </c>
      <c r="B80" t="s">
        <v>2070</v>
      </c>
      <c r="C80" t="s">
        <v>1980</v>
      </c>
      <c r="D80" t="s">
        <v>1888</v>
      </c>
      <c r="E80">
        <v>6124</v>
      </c>
    </row>
    <row r="81" spans="1:5" x14ac:dyDescent="0.35">
      <c r="A81" t="s">
        <v>1981</v>
      </c>
      <c r="B81" t="s">
        <v>2071</v>
      </c>
      <c r="C81" t="s">
        <v>1981</v>
      </c>
      <c r="D81" t="s">
        <v>1889</v>
      </c>
      <c r="E81">
        <v>6125</v>
      </c>
    </row>
    <row r="82" spans="1:5" x14ac:dyDescent="0.35">
      <c r="A82" t="s">
        <v>1995</v>
      </c>
      <c r="B82" t="s">
        <v>2085</v>
      </c>
      <c r="C82" t="s">
        <v>1995</v>
      </c>
      <c r="D82" t="s">
        <v>1903</v>
      </c>
      <c r="E82">
        <v>6139</v>
      </c>
    </row>
    <row r="83" spans="1:5" x14ac:dyDescent="0.35">
      <c r="A83" t="s">
        <v>1982</v>
      </c>
      <c r="B83" t="s">
        <v>2072</v>
      </c>
      <c r="C83" t="s">
        <v>1982</v>
      </c>
      <c r="D83" t="s">
        <v>1890</v>
      </c>
      <c r="E83">
        <v>6126</v>
      </c>
    </row>
    <row r="84" spans="1:5" x14ac:dyDescent="0.35">
      <c r="A84" t="s">
        <v>2010</v>
      </c>
      <c r="B84" t="s">
        <v>2099</v>
      </c>
      <c r="C84" t="s">
        <v>2010</v>
      </c>
      <c r="D84" t="s">
        <v>1918</v>
      </c>
      <c r="E84">
        <v>6154</v>
      </c>
    </row>
    <row r="85" spans="1:5" x14ac:dyDescent="0.35">
      <c r="A85" t="s">
        <v>1984</v>
      </c>
      <c r="B85" t="s">
        <v>2074</v>
      </c>
      <c r="C85" t="s">
        <v>1984</v>
      </c>
      <c r="D85" t="s">
        <v>1892</v>
      </c>
      <c r="E85">
        <v>6128</v>
      </c>
    </row>
    <row r="86" spans="1:5" x14ac:dyDescent="0.35">
      <c r="A86" t="s">
        <v>1988</v>
      </c>
      <c r="B86" t="s">
        <v>2078</v>
      </c>
      <c r="C86" t="s">
        <v>1988</v>
      </c>
      <c r="D86" t="s">
        <v>1896</v>
      </c>
      <c r="E86">
        <v>6132</v>
      </c>
    </row>
    <row r="87" spans="1:5" x14ac:dyDescent="0.35">
      <c r="A87" t="s">
        <v>2069</v>
      </c>
      <c r="B87" t="s">
        <v>2149</v>
      </c>
      <c r="C87" t="s">
        <v>2069</v>
      </c>
      <c r="D87" t="s">
        <v>1979</v>
      </c>
      <c r="E87">
        <v>820103</v>
      </c>
    </row>
    <row r="88" spans="1:5" x14ac:dyDescent="0.35">
      <c r="A88" t="s">
        <v>1983</v>
      </c>
      <c r="B88" t="s">
        <v>2073</v>
      </c>
      <c r="C88" t="s">
        <v>1983</v>
      </c>
      <c r="D88" t="s">
        <v>1891</v>
      </c>
      <c r="E88">
        <v>6127</v>
      </c>
    </row>
    <row r="89" spans="1:5" x14ac:dyDescent="0.35">
      <c r="A89" t="s">
        <v>2018</v>
      </c>
      <c r="B89" t="s">
        <v>2018</v>
      </c>
      <c r="C89" t="s">
        <v>2018</v>
      </c>
      <c r="D89" t="s">
        <v>1928</v>
      </c>
      <c r="E89">
        <v>6164</v>
      </c>
    </row>
    <row r="90" spans="1:5" x14ac:dyDescent="0.35">
      <c r="A90" t="s">
        <v>4658</v>
      </c>
      <c r="B90" t="s">
        <v>4661</v>
      </c>
      <c r="C90" t="s">
        <v>4658</v>
      </c>
    </row>
    <row r="91" spans="1:5" x14ac:dyDescent="0.35">
      <c r="A91" t="s">
        <v>2019</v>
      </c>
      <c r="B91" t="s">
        <v>2107</v>
      </c>
      <c r="C91" t="s">
        <v>2019</v>
      </c>
      <c r="D91" t="s">
        <v>1929</v>
      </c>
      <c r="E91">
        <v>6165</v>
      </c>
    </row>
    <row r="92" spans="1:5" x14ac:dyDescent="0.35">
      <c r="A92" t="s">
        <v>2020</v>
      </c>
      <c r="B92" t="s">
        <v>2108</v>
      </c>
      <c r="C92" t="s">
        <v>2020</v>
      </c>
      <c r="D92" t="s">
        <v>1930</v>
      </c>
      <c r="E92">
        <v>6166</v>
      </c>
    </row>
    <row r="93" spans="1:5" x14ac:dyDescent="0.35">
      <c r="A93" t="s">
        <v>2065</v>
      </c>
      <c r="B93" t="s">
        <v>2146</v>
      </c>
      <c r="C93" t="s">
        <v>2065</v>
      </c>
      <c r="D93" t="s">
        <v>1975</v>
      </c>
      <c r="E93">
        <v>801761</v>
      </c>
    </row>
    <row r="94" spans="1:5" x14ac:dyDescent="0.35">
      <c r="A94" t="s">
        <v>2066</v>
      </c>
      <c r="B94" t="s">
        <v>2066</v>
      </c>
      <c r="C94" t="s">
        <v>2066</v>
      </c>
      <c r="D94" t="s">
        <v>1976</v>
      </c>
      <c r="E94">
        <v>801762</v>
      </c>
    </row>
    <row r="95" spans="1:5" x14ac:dyDescent="0.35">
      <c r="A95" t="s">
        <v>1992</v>
      </c>
      <c r="B95" t="s">
        <v>2082</v>
      </c>
      <c r="C95" t="s">
        <v>1992</v>
      </c>
      <c r="D95" t="s">
        <v>1900</v>
      </c>
      <c r="E95">
        <v>6136</v>
      </c>
    </row>
    <row r="96" spans="1:5" x14ac:dyDescent="0.35">
      <c r="A96" t="s">
        <v>1989</v>
      </c>
      <c r="B96" t="s">
        <v>2079</v>
      </c>
      <c r="C96" t="s">
        <v>1989</v>
      </c>
      <c r="D96" t="s">
        <v>1897</v>
      </c>
      <c r="E96">
        <v>6133</v>
      </c>
    </row>
    <row r="97" spans="1:5" x14ac:dyDescent="0.35">
      <c r="A97" t="s">
        <v>1993</v>
      </c>
      <c r="B97" t="s">
        <v>2083</v>
      </c>
      <c r="C97" t="s">
        <v>1993</v>
      </c>
      <c r="D97" t="s">
        <v>1901</v>
      </c>
      <c r="E97">
        <v>6137</v>
      </c>
    </row>
    <row r="98" spans="1:5" x14ac:dyDescent="0.35">
      <c r="A98" t="s">
        <v>1994</v>
      </c>
      <c r="B98" t="s">
        <v>2084</v>
      </c>
      <c r="C98" t="s">
        <v>1994</v>
      </c>
      <c r="D98" t="s">
        <v>1902</v>
      </c>
      <c r="E98">
        <v>6138</v>
      </c>
    </row>
    <row r="99" spans="1:5" x14ac:dyDescent="0.35">
      <c r="A99" t="s">
        <v>2047</v>
      </c>
      <c r="B99" t="s">
        <v>2129</v>
      </c>
      <c r="C99" t="s">
        <v>2047</v>
      </c>
      <c r="D99" t="s">
        <v>1957</v>
      </c>
      <c r="E99">
        <v>22878</v>
      </c>
    </row>
    <row r="100" spans="1:5" x14ac:dyDescent="0.35">
      <c r="A100" t="s">
        <v>2044</v>
      </c>
      <c r="B100" t="s">
        <v>2126</v>
      </c>
      <c r="C100" t="s">
        <v>2044</v>
      </c>
      <c r="D100" t="s">
        <v>1954</v>
      </c>
      <c r="E100">
        <v>6191</v>
      </c>
    </row>
    <row r="101" spans="1:5" x14ac:dyDescent="0.35">
      <c r="A101" t="s">
        <v>1990</v>
      </c>
      <c r="B101" t="s">
        <v>2080</v>
      </c>
      <c r="C101" t="s">
        <v>1990</v>
      </c>
      <c r="D101" t="s">
        <v>1898</v>
      </c>
      <c r="E101">
        <v>6134</v>
      </c>
    </row>
    <row r="102" spans="1:5" x14ac:dyDescent="0.35">
      <c r="A102" t="s">
        <v>2021</v>
      </c>
      <c r="B102" t="s">
        <v>2109</v>
      </c>
      <c r="C102" t="s">
        <v>2021</v>
      </c>
      <c r="D102" t="s">
        <v>1931</v>
      </c>
      <c r="E102">
        <v>6167</v>
      </c>
    </row>
    <row r="103" spans="1:5" x14ac:dyDescent="0.35">
      <c r="A103" t="s">
        <v>4659</v>
      </c>
      <c r="B103" t="s">
        <v>4659</v>
      </c>
      <c r="C103" t="s">
        <v>4659</v>
      </c>
    </row>
    <row r="104" spans="1:5" x14ac:dyDescent="0.35">
      <c r="A104" t="s">
        <v>1999</v>
      </c>
      <c r="B104" t="s">
        <v>2089</v>
      </c>
      <c r="C104" t="s">
        <v>1999</v>
      </c>
      <c r="D104" t="s">
        <v>1907</v>
      </c>
      <c r="E104">
        <v>6143</v>
      </c>
    </row>
    <row r="105" spans="1:5" x14ac:dyDescent="0.35">
      <c r="A105" t="s">
        <v>1991</v>
      </c>
      <c r="B105" t="s">
        <v>2081</v>
      </c>
      <c r="C105" t="s">
        <v>1991</v>
      </c>
      <c r="D105" t="s">
        <v>1899</v>
      </c>
      <c r="E105">
        <v>6135</v>
      </c>
    </row>
    <row r="106" spans="1:5" x14ac:dyDescent="0.35">
      <c r="A106" t="s">
        <v>2056</v>
      </c>
      <c r="B106" t="s">
        <v>2137</v>
      </c>
      <c r="C106" t="s">
        <v>2056</v>
      </c>
      <c r="D106" t="s">
        <v>1966</v>
      </c>
      <c r="E106">
        <v>81414</v>
      </c>
    </row>
    <row r="107" spans="1:5" x14ac:dyDescent="0.35">
      <c r="A107" t="s">
        <v>2057</v>
      </c>
      <c r="B107" t="s">
        <v>2138</v>
      </c>
      <c r="C107" t="s">
        <v>2057</v>
      </c>
      <c r="D107" t="s">
        <v>1967</v>
      </c>
      <c r="E107">
        <v>81415</v>
      </c>
    </row>
    <row r="108" spans="1:5" x14ac:dyDescent="0.35">
      <c r="A108" t="s">
        <v>1996</v>
      </c>
      <c r="B108" t="s">
        <v>2086</v>
      </c>
      <c r="C108" t="s">
        <v>1996</v>
      </c>
      <c r="D108" t="s">
        <v>1904</v>
      </c>
      <c r="E108">
        <v>6140</v>
      </c>
    </row>
    <row r="109" spans="1:5" x14ac:dyDescent="0.35">
      <c r="A109" t="s">
        <v>2000</v>
      </c>
      <c r="B109" t="s">
        <v>2090</v>
      </c>
      <c r="C109" t="s">
        <v>2000</v>
      </c>
      <c r="D109" t="s">
        <v>1908</v>
      </c>
      <c r="E109">
        <v>6144</v>
      </c>
    </row>
    <row r="110" spans="1:5" x14ac:dyDescent="0.35">
      <c r="A110" t="s">
        <v>2023</v>
      </c>
      <c r="B110" t="s">
        <v>2111</v>
      </c>
      <c r="C110" t="s">
        <v>2023</v>
      </c>
      <c r="D110" t="s">
        <v>1933</v>
      </c>
      <c r="E110">
        <v>6169</v>
      </c>
    </row>
    <row r="111" spans="1:5" x14ac:dyDescent="0.35">
      <c r="A111" t="s">
        <v>2022</v>
      </c>
      <c r="B111" t="s">
        <v>2110</v>
      </c>
      <c r="C111" t="s">
        <v>2022</v>
      </c>
      <c r="D111" t="s">
        <v>1932</v>
      </c>
      <c r="E111">
        <v>6168</v>
      </c>
    </row>
    <row r="112" spans="1:5" x14ac:dyDescent="0.35">
      <c r="A112" t="s">
        <v>2051</v>
      </c>
      <c r="B112" t="s">
        <v>2133</v>
      </c>
      <c r="C112" t="s">
        <v>2051</v>
      </c>
      <c r="D112" t="s">
        <v>1961</v>
      </c>
      <c r="E112">
        <v>23202</v>
      </c>
    </row>
    <row r="113" spans="1:5" x14ac:dyDescent="0.35">
      <c r="A113" t="s">
        <v>2024</v>
      </c>
      <c r="B113" t="s">
        <v>4662</v>
      </c>
      <c r="C113" t="s">
        <v>2024</v>
      </c>
      <c r="D113" t="s">
        <v>1934</v>
      </c>
      <c r="E113">
        <v>6170</v>
      </c>
    </row>
    <row r="114" spans="1:5" x14ac:dyDescent="0.35">
      <c r="A114" t="s">
        <v>2052</v>
      </c>
      <c r="B114" t="s">
        <v>2134</v>
      </c>
      <c r="C114" t="s">
        <v>2052</v>
      </c>
      <c r="D114" t="s">
        <v>1962</v>
      </c>
      <c r="E114">
        <v>34988</v>
      </c>
    </row>
    <row r="115" spans="1:5" x14ac:dyDescent="0.35">
      <c r="A115" t="s">
        <v>2001</v>
      </c>
      <c r="B115" t="s">
        <v>2091</v>
      </c>
      <c r="C115" t="s">
        <v>2001</v>
      </c>
      <c r="D115" t="s">
        <v>1909</v>
      </c>
      <c r="E115">
        <v>6145</v>
      </c>
    </row>
    <row r="116" spans="1:5" x14ac:dyDescent="0.35">
      <c r="A116" t="s">
        <v>2006</v>
      </c>
      <c r="B116" t="s">
        <v>2095</v>
      </c>
      <c r="C116" t="s">
        <v>2006</v>
      </c>
      <c r="D116" t="s">
        <v>1914</v>
      </c>
      <c r="E116">
        <v>6150</v>
      </c>
    </row>
    <row r="117" spans="1:5" x14ac:dyDescent="0.35">
      <c r="A117" t="s">
        <v>2011</v>
      </c>
      <c r="B117" t="s">
        <v>2100</v>
      </c>
      <c r="C117" t="s">
        <v>2011</v>
      </c>
      <c r="D117" t="s">
        <v>1919</v>
      </c>
      <c r="E117">
        <v>6155</v>
      </c>
    </row>
    <row r="118" spans="1:5" x14ac:dyDescent="0.35">
      <c r="A118" t="s">
        <v>2054</v>
      </c>
      <c r="B118" t="s">
        <v>2136</v>
      </c>
      <c r="C118" t="s">
        <v>2054</v>
      </c>
      <c r="D118" t="s">
        <v>1964</v>
      </c>
      <c r="E118">
        <v>70876</v>
      </c>
    </row>
    <row r="119" spans="1:5" x14ac:dyDescent="0.35">
      <c r="A119" t="s">
        <v>2008</v>
      </c>
      <c r="B119" t="s">
        <v>2097</v>
      </c>
      <c r="C119" t="s">
        <v>2008</v>
      </c>
      <c r="D119" t="s">
        <v>1916</v>
      </c>
      <c r="E119">
        <v>6152</v>
      </c>
    </row>
    <row r="120" spans="1:5" x14ac:dyDescent="0.35">
      <c r="A120" t="s">
        <v>2025</v>
      </c>
      <c r="B120" t="s">
        <v>2025</v>
      </c>
      <c r="C120" t="s">
        <v>2025</v>
      </c>
      <c r="D120" t="s">
        <v>1935</v>
      </c>
      <c r="E120">
        <v>6171</v>
      </c>
    </row>
    <row r="121" spans="1:5" x14ac:dyDescent="0.35">
      <c r="A121" t="s">
        <v>2067</v>
      </c>
      <c r="B121" t="s">
        <v>2147</v>
      </c>
      <c r="C121" t="s">
        <v>2067</v>
      </c>
      <c r="D121" t="s">
        <v>1977</v>
      </c>
      <c r="E121">
        <v>820012</v>
      </c>
    </row>
    <row r="122" spans="1:5" x14ac:dyDescent="0.35">
      <c r="A122" t="s">
        <v>2048</v>
      </c>
      <c r="B122" t="s">
        <v>2130</v>
      </c>
      <c r="C122" t="s">
        <v>2048</v>
      </c>
      <c r="D122" t="s">
        <v>1958</v>
      </c>
      <c r="E122">
        <v>22880</v>
      </c>
    </row>
    <row r="123" spans="1:5" x14ac:dyDescent="0.35">
      <c r="A123" t="s">
        <v>2009</v>
      </c>
      <c r="B123" t="s">
        <v>2098</v>
      </c>
      <c r="C123" t="s">
        <v>2009</v>
      </c>
      <c r="D123" t="s">
        <v>1917</v>
      </c>
      <c r="E123">
        <v>6153</v>
      </c>
    </row>
    <row r="124" spans="1:5" x14ac:dyDescent="0.35">
      <c r="A124" t="s">
        <v>1288</v>
      </c>
      <c r="B124" t="s">
        <v>1277</v>
      </c>
      <c r="C124" t="s">
        <v>1288</v>
      </c>
      <c r="D124" t="s">
        <v>1921</v>
      </c>
      <c r="E124">
        <v>6157</v>
      </c>
    </row>
    <row r="125" spans="1:5" x14ac:dyDescent="0.35">
      <c r="A125" t="s">
        <v>2012</v>
      </c>
      <c r="B125" t="s">
        <v>2101</v>
      </c>
      <c r="C125" t="s">
        <v>2012</v>
      </c>
      <c r="D125" t="s">
        <v>1920</v>
      </c>
      <c r="E125">
        <v>6156</v>
      </c>
    </row>
    <row r="126" spans="1:5" x14ac:dyDescent="0.35">
      <c r="A126" t="s">
        <v>5079</v>
      </c>
      <c r="B126" t="s">
        <v>1276</v>
      </c>
      <c r="C126" t="s">
        <v>5079</v>
      </c>
      <c r="D126" t="s">
        <v>1922</v>
      </c>
      <c r="E126">
        <v>6158</v>
      </c>
    </row>
    <row r="127" spans="1:5" x14ac:dyDescent="0.35">
      <c r="A127" t="s">
        <v>2049</v>
      </c>
      <c r="B127" t="s">
        <v>2131</v>
      </c>
      <c r="C127" t="s">
        <v>2049</v>
      </c>
      <c r="D127" t="s">
        <v>1959</v>
      </c>
      <c r="E127">
        <v>22881</v>
      </c>
    </row>
    <row r="128" spans="1:5" x14ac:dyDescent="0.35">
      <c r="A128" t="s">
        <v>2053</v>
      </c>
      <c r="B128" t="s">
        <v>2135</v>
      </c>
      <c r="C128" t="s">
        <v>2053</v>
      </c>
      <c r="D128" t="s">
        <v>1963</v>
      </c>
      <c r="E128">
        <v>54239</v>
      </c>
    </row>
    <row r="129" spans="1:5" x14ac:dyDescent="0.35">
      <c r="A129" t="s">
        <v>2015</v>
      </c>
      <c r="B129" t="s">
        <v>2104</v>
      </c>
      <c r="C129" t="s">
        <v>2015</v>
      </c>
      <c r="D129" t="s">
        <v>1925</v>
      </c>
      <c r="E129">
        <v>6161</v>
      </c>
    </row>
    <row r="130" spans="1:5" x14ac:dyDescent="0.35">
      <c r="A130" t="s">
        <v>2050</v>
      </c>
      <c r="B130" t="s">
        <v>2132</v>
      </c>
      <c r="C130" t="s">
        <v>2050</v>
      </c>
      <c r="D130" t="s">
        <v>1960</v>
      </c>
      <c r="E130">
        <v>22882</v>
      </c>
    </row>
    <row r="131" spans="1:5" x14ac:dyDescent="0.35">
      <c r="A131" t="s">
        <v>2027</v>
      </c>
      <c r="B131" t="s">
        <v>2027</v>
      </c>
      <c r="C131" t="s">
        <v>2027</v>
      </c>
      <c r="D131" t="s">
        <v>1937</v>
      </c>
      <c r="E131">
        <v>6173</v>
      </c>
    </row>
    <row r="132" spans="1:5" x14ac:dyDescent="0.35">
      <c r="A132" t="s">
        <v>2060</v>
      </c>
      <c r="B132" t="s">
        <v>2141</v>
      </c>
      <c r="C132" t="s">
        <v>2060</v>
      </c>
      <c r="D132" t="s">
        <v>1970</v>
      </c>
      <c r="E132">
        <v>81418</v>
      </c>
    </row>
    <row r="133" spans="1:5" x14ac:dyDescent="0.35">
      <c r="A133" t="s">
        <v>2029</v>
      </c>
      <c r="B133" t="s">
        <v>2114</v>
      </c>
      <c r="C133" t="s">
        <v>2029</v>
      </c>
      <c r="D133" t="s">
        <v>1939</v>
      </c>
      <c r="E133">
        <v>6175</v>
      </c>
    </row>
    <row r="134" spans="1:5" x14ac:dyDescent="0.35">
      <c r="A134" t="s">
        <v>2028</v>
      </c>
      <c r="B134" t="s">
        <v>2113</v>
      </c>
      <c r="C134" t="s">
        <v>2028</v>
      </c>
      <c r="D134" t="s">
        <v>1938</v>
      </c>
      <c r="E134">
        <v>6174</v>
      </c>
    </row>
    <row r="135" spans="1:5" x14ac:dyDescent="0.35">
      <c r="A135" t="s">
        <v>2030</v>
      </c>
      <c r="B135" t="s">
        <v>4663</v>
      </c>
      <c r="C135" t="s">
        <v>2030</v>
      </c>
      <c r="D135" t="s">
        <v>1940</v>
      </c>
      <c r="E135">
        <v>6176</v>
      </c>
    </row>
    <row r="136" spans="1:5" x14ac:dyDescent="0.35">
      <c r="A136" t="s">
        <v>2031</v>
      </c>
      <c r="B136" t="s">
        <v>2115</v>
      </c>
      <c r="C136" t="s">
        <v>2031</v>
      </c>
      <c r="D136" t="s">
        <v>1941</v>
      </c>
      <c r="E136">
        <v>6177</v>
      </c>
    </row>
    <row r="137" spans="1:5" x14ac:dyDescent="0.35">
      <c r="A137" t="s">
        <v>2032</v>
      </c>
      <c r="B137" t="s">
        <v>2116</v>
      </c>
      <c r="C137" t="s">
        <v>2032</v>
      </c>
      <c r="D137" t="s">
        <v>1942</v>
      </c>
      <c r="E137">
        <v>6178</v>
      </c>
    </row>
    <row r="138" spans="1:5" x14ac:dyDescent="0.35">
      <c r="A138" t="s">
        <v>2061</v>
      </c>
      <c r="B138" t="s">
        <v>2142</v>
      </c>
      <c r="C138" t="s">
        <v>2061</v>
      </c>
      <c r="D138" t="s">
        <v>1971</v>
      </c>
      <c r="E138">
        <v>81419</v>
      </c>
    </row>
    <row r="139" spans="1:5" x14ac:dyDescent="0.35">
      <c r="A139" t="s">
        <v>2058</v>
      </c>
      <c r="B139" t="s">
        <v>2139</v>
      </c>
      <c r="C139" t="s">
        <v>2058</v>
      </c>
      <c r="D139" t="s">
        <v>1968</v>
      </c>
      <c r="E139">
        <v>81416</v>
      </c>
    </row>
    <row r="140" spans="1:5" x14ac:dyDescent="0.35">
      <c r="A140" t="s">
        <v>2033</v>
      </c>
      <c r="B140" t="s">
        <v>2117</v>
      </c>
      <c r="C140" t="s">
        <v>2033</v>
      </c>
      <c r="D140" t="s">
        <v>1943</v>
      </c>
      <c r="E140">
        <v>6179</v>
      </c>
    </row>
    <row r="141" spans="1:5" x14ac:dyDescent="0.35">
      <c r="A141" t="s">
        <v>2034</v>
      </c>
      <c r="B141" t="s">
        <v>2118</v>
      </c>
      <c r="C141" t="s">
        <v>2034</v>
      </c>
      <c r="D141" t="s">
        <v>1944</v>
      </c>
      <c r="E141">
        <v>6180</v>
      </c>
    </row>
    <row r="142" spans="1:5" x14ac:dyDescent="0.35">
      <c r="A142" t="s">
        <v>2026</v>
      </c>
      <c r="B142" t="s">
        <v>2112</v>
      </c>
      <c r="C142" t="s">
        <v>2026</v>
      </c>
      <c r="D142" t="s">
        <v>1936</v>
      </c>
      <c r="E142">
        <v>6172</v>
      </c>
    </row>
    <row r="143" spans="1:5" x14ac:dyDescent="0.35">
      <c r="A143" t="s">
        <v>2062</v>
      </c>
      <c r="B143" t="s">
        <v>2143</v>
      </c>
      <c r="C143" t="s">
        <v>2062</v>
      </c>
      <c r="D143" t="s">
        <v>1972</v>
      </c>
      <c r="E143">
        <v>81420</v>
      </c>
    </row>
    <row r="144" spans="1:5" x14ac:dyDescent="0.35">
      <c r="A144" t="s">
        <v>2063</v>
      </c>
      <c r="B144" t="s">
        <v>2144</v>
      </c>
      <c r="C144" t="s">
        <v>2063</v>
      </c>
      <c r="D144" t="s">
        <v>1973</v>
      </c>
      <c r="E144">
        <v>81421</v>
      </c>
    </row>
    <row r="145" spans="1:5" x14ac:dyDescent="0.35">
      <c r="A145" t="s">
        <v>2035</v>
      </c>
      <c r="B145" t="s">
        <v>2119</v>
      </c>
      <c r="C145" t="s">
        <v>2035</v>
      </c>
      <c r="D145" t="s">
        <v>1945</v>
      </c>
      <c r="E145">
        <v>6181</v>
      </c>
    </row>
    <row r="146" spans="1:5" x14ac:dyDescent="0.35">
      <c r="A146" t="s">
        <v>2059</v>
      </c>
      <c r="B146" t="s">
        <v>2140</v>
      </c>
      <c r="C146" t="s">
        <v>2059</v>
      </c>
      <c r="D146" t="s">
        <v>1969</v>
      </c>
      <c r="E146">
        <v>81417</v>
      </c>
    </row>
    <row r="147" spans="1:5" x14ac:dyDescent="0.35">
      <c r="A147" t="s">
        <v>2036</v>
      </c>
      <c r="B147" t="s">
        <v>2120</v>
      </c>
      <c r="C147" t="s">
        <v>2036</v>
      </c>
      <c r="D147" t="s">
        <v>1946</v>
      </c>
      <c r="E147">
        <v>6182</v>
      </c>
    </row>
    <row r="148" spans="1:5" x14ac:dyDescent="0.35">
      <c r="A148" t="s">
        <v>2037</v>
      </c>
      <c r="B148" t="s">
        <v>2121</v>
      </c>
      <c r="C148" t="s">
        <v>2037</v>
      </c>
      <c r="D148" t="s">
        <v>1947</v>
      </c>
      <c r="E148">
        <v>6183</v>
      </c>
    </row>
    <row r="149" spans="1:5" x14ac:dyDescent="0.35">
      <c r="A149" t="s">
        <v>2038</v>
      </c>
      <c r="B149" t="s">
        <v>2122</v>
      </c>
      <c r="C149" t="s">
        <v>2038</v>
      </c>
      <c r="D149" t="s">
        <v>1948</v>
      </c>
      <c r="E149">
        <v>6184</v>
      </c>
    </row>
    <row r="150" spans="1:5" x14ac:dyDescent="0.35">
      <c r="A150" t="s">
        <v>2039</v>
      </c>
      <c r="B150" t="s">
        <v>2039</v>
      </c>
      <c r="C150" t="s">
        <v>2039</v>
      </c>
      <c r="D150" t="s">
        <v>1949</v>
      </c>
      <c r="E150">
        <v>6185</v>
      </c>
    </row>
    <row r="151" spans="1:5" x14ac:dyDescent="0.35">
      <c r="A151" t="s">
        <v>2040</v>
      </c>
      <c r="B151" t="s">
        <v>2123</v>
      </c>
      <c r="C151" t="s">
        <v>2040</v>
      </c>
      <c r="D151" t="s">
        <v>1950</v>
      </c>
      <c r="E151">
        <v>6186</v>
      </c>
    </row>
    <row r="152" spans="1:5" x14ac:dyDescent="0.35">
      <c r="A152" t="s">
        <v>2013</v>
      </c>
      <c r="B152" t="s">
        <v>2102</v>
      </c>
      <c r="C152" t="s">
        <v>2013</v>
      </c>
      <c r="D152" t="s">
        <v>1923</v>
      </c>
      <c r="E152">
        <v>6159</v>
      </c>
    </row>
    <row r="153" spans="1:5" x14ac:dyDescent="0.35">
      <c r="A153" t="s">
        <v>2042</v>
      </c>
      <c r="B153" t="s">
        <v>2125</v>
      </c>
      <c r="C153" t="s">
        <v>2042</v>
      </c>
      <c r="D153" t="s">
        <v>1952</v>
      </c>
      <c r="E153">
        <v>6188</v>
      </c>
    </row>
    <row r="154" spans="1:5" x14ac:dyDescent="0.35">
      <c r="A154" t="s">
        <v>1985</v>
      </c>
      <c r="B154" t="s">
        <v>2075</v>
      </c>
      <c r="C154" t="s">
        <v>1985</v>
      </c>
      <c r="D154" t="s">
        <v>1893</v>
      </c>
      <c r="E154">
        <v>6129</v>
      </c>
    </row>
    <row r="155" spans="1:5" x14ac:dyDescent="0.35">
      <c r="A155" t="s">
        <v>4660</v>
      </c>
      <c r="B155" t="s">
        <v>4660</v>
      </c>
      <c r="C155" t="s">
        <v>4660</v>
      </c>
    </row>
    <row r="156" spans="1:5" x14ac:dyDescent="0.35">
      <c r="A156" t="s">
        <v>2046</v>
      </c>
      <c r="B156" t="s">
        <v>2128</v>
      </c>
      <c r="C156" t="s">
        <v>2046</v>
      </c>
      <c r="D156" t="s">
        <v>1956</v>
      </c>
      <c r="E156">
        <v>6193</v>
      </c>
    </row>
    <row r="157" spans="1:5" x14ac:dyDescent="0.35">
      <c r="A157" t="s">
        <v>2002</v>
      </c>
      <c r="B157" t="s">
        <v>2092</v>
      </c>
      <c r="C157" t="s">
        <v>2002</v>
      </c>
      <c r="D157" t="s">
        <v>1910</v>
      </c>
      <c r="E157">
        <v>6146</v>
      </c>
    </row>
    <row r="158" spans="1:5" x14ac:dyDescent="0.35">
      <c r="A158" t="s">
        <v>2003</v>
      </c>
      <c r="B158" t="s">
        <v>2093</v>
      </c>
      <c r="C158" t="s">
        <v>2003</v>
      </c>
      <c r="D158" t="s">
        <v>1911</v>
      </c>
      <c r="E158">
        <v>6147</v>
      </c>
    </row>
    <row r="159" spans="1:5" x14ac:dyDescent="0.35">
      <c r="A159" t="s">
        <v>2064</v>
      </c>
      <c r="B159" t="s">
        <v>2145</v>
      </c>
      <c r="C159" t="s">
        <v>2064</v>
      </c>
      <c r="D159" t="s">
        <v>1974</v>
      </c>
      <c r="E159">
        <v>81422</v>
      </c>
    </row>
    <row r="160" spans="1:5" x14ac:dyDescent="0.35">
      <c r="A160" t="s">
        <v>2007</v>
      </c>
      <c r="B160" t="s">
        <v>2096</v>
      </c>
      <c r="C160" t="s">
        <v>2007</v>
      </c>
      <c r="D160" t="s">
        <v>1915</v>
      </c>
      <c r="E160">
        <v>6151</v>
      </c>
    </row>
    <row r="161" spans="1:5" x14ac:dyDescent="0.35">
      <c r="A161" t="s">
        <v>2041</v>
      </c>
      <c r="B161" t="s">
        <v>2124</v>
      </c>
      <c r="C161" t="s">
        <v>2041</v>
      </c>
      <c r="D161" t="s">
        <v>1951</v>
      </c>
      <c r="E161">
        <v>6187</v>
      </c>
    </row>
    <row r="162" spans="1:5" x14ac:dyDescent="0.35">
      <c r="A162" t="s">
        <v>2016</v>
      </c>
      <c r="B162" t="s">
        <v>2105</v>
      </c>
      <c r="C162" t="s">
        <v>2016</v>
      </c>
      <c r="D162" t="s">
        <v>1926</v>
      </c>
      <c r="E162">
        <v>6162</v>
      </c>
    </row>
    <row r="163" spans="1:5" x14ac:dyDescent="0.35">
      <c r="A163" t="s">
        <v>2004</v>
      </c>
      <c r="B163" t="s">
        <v>2004</v>
      </c>
      <c r="C163" t="s">
        <v>2004</v>
      </c>
      <c r="D163" t="s">
        <v>1912</v>
      </c>
      <c r="E163">
        <v>6148</v>
      </c>
    </row>
    <row r="164" spans="1:5" x14ac:dyDescent="0.35">
      <c r="A164" t="s">
        <v>1986</v>
      </c>
      <c r="B164" t="s">
        <v>2076</v>
      </c>
      <c r="C164" t="s">
        <v>1986</v>
      </c>
      <c r="D164" t="s">
        <v>1894</v>
      </c>
      <c r="E164">
        <v>6130</v>
      </c>
    </row>
    <row r="165" spans="1:5" x14ac:dyDescent="0.35">
      <c r="A165" t="s">
        <v>2043</v>
      </c>
      <c r="B165" t="s">
        <v>2043</v>
      </c>
      <c r="C165" t="s">
        <v>2043</v>
      </c>
      <c r="D165" t="s">
        <v>1953</v>
      </c>
      <c r="E165">
        <v>6189</v>
      </c>
    </row>
    <row r="166" spans="1:5" x14ac:dyDescent="0.35">
      <c r="A166" t="s">
        <v>2045</v>
      </c>
      <c r="B166" t="s">
        <v>2127</v>
      </c>
      <c r="C166" t="s">
        <v>2045</v>
      </c>
      <c r="D166" t="s">
        <v>1955</v>
      </c>
      <c r="E166">
        <v>6192</v>
      </c>
    </row>
    <row r="174" spans="1:5" ht="21" x14ac:dyDescent="0.5">
      <c r="A174" s="15" t="s">
        <v>2174</v>
      </c>
    </row>
    <row r="175" spans="1:5" x14ac:dyDescent="0.35">
      <c r="A175" s="68" t="s">
        <v>1742</v>
      </c>
      <c r="B175" s="68" t="s">
        <v>1741</v>
      </c>
      <c r="C175" t="s">
        <v>4656</v>
      </c>
      <c r="D175" t="s">
        <v>1743</v>
      </c>
      <c r="E175" t="s">
        <v>1886</v>
      </c>
    </row>
    <row r="176" spans="1:5" x14ac:dyDescent="0.35">
      <c r="A176" t="s">
        <v>1007</v>
      </c>
      <c r="B176" t="s">
        <v>15</v>
      </c>
      <c r="D176" s="131"/>
    </row>
    <row r="177" spans="1:5" x14ac:dyDescent="0.35">
      <c r="A177" t="s">
        <v>2158</v>
      </c>
      <c r="B177" t="s">
        <v>2166</v>
      </c>
      <c r="C177" t="s">
        <v>2158</v>
      </c>
      <c r="D177" t="s">
        <v>2150</v>
      </c>
      <c r="E177">
        <v>81550</v>
      </c>
    </row>
    <row r="178" spans="1:5" x14ac:dyDescent="0.35">
      <c r="A178" t="s">
        <v>2159</v>
      </c>
      <c r="B178" t="s">
        <v>2167</v>
      </c>
      <c r="C178" t="s">
        <v>2159</v>
      </c>
      <c r="D178" t="s">
        <v>2151</v>
      </c>
      <c r="E178">
        <v>81551</v>
      </c>
    </row>
    <row r="179" spans="1:5" x14ac:dyDescent="0.35">
      <c r="A179" t="s">
        <v>2160</v>
      </c>
      <c r="B179" t="s">
        <v>2168</v>
      </c>
      <c r="C179" t="s">
        <v>2160</v>
      </c>
      <c r="D179" t="s">
        <v>2152</v>
      </c>
      <c r="E179">
        <v>81552</v>
      </c>
    </row>
    <row r="180" spans="1:5" x14ac:dyDescent="0.35">
      <c r="A180" t="s">
        <v>2161</v>
      </c>
      <c r="B180" t="s">
        <v>2169</v>
      </c>
      <c r="C180" t="s">
        <v>2161</v>
      </c>
      <c r="D180" t="s">
        <v>2153</v>
      </c>
      <c r="E180">
        <v>81553</v>
      </c>
    </row>
    <row r="181" spans="1:5" x14ac:dyDescent="0.35">
      <c r="A181" t="s">
        <v>2162</v>
      </c>
      <c r="B181" t="s">
        <v>2170</v>
      </c>
      <c r="C181" t="s">
        <v>2162</v>
      </c>
      <c r="D181" t="s">
        <v>2154</v>
      </c>
      <c r="E181">
        <v>81554</v>
      </c>
    </row>
    <row r="182" spans="1:5" x14ac:dyDescent="0.35">
      <c r="A182" t="s">
        <v>2163</v>
      </c>
      <c r="B182" t="s">
        <v>2171</v>
      </c>
      <c r="C182" t="s">
        <v>2163</v>
      </c>
      <c r="D182" t="s">
        <v>2155</v>
      </c>
      <c r="E182">
        <v>81555</v>
      </c>
    </row>
    <row r="183" spans="1:5" x14ac:dyDescent="0.35">
      <c r="A183" t="s">
        <v>2164</v>
      </c>
      <c r="B183" t="s">
        <v>2172</v>
      </c>
      <c r="C183" t="s">
        <v>2164</v>
      </c>
      <c r="D183" t="s">
        <v>2156</v>
      </c>
      <c r="E183">
        <v>81556</v>
      </c>
    </row>
    <row r="184" spans="1:5" x14ac:dyDescent="0.35">
      <c r="A184" t="s">
        <v>2165</v>
      </c>
      <c r="B184" t="s">
        <v>2173</v>
      </c>
      <c r="C184" t="s">
        <v>2165</v>
      </c>
      <c r="D184" t="s">
        <v>2157</v>
      </c>
      <c r="E184">
        <v>81557</v>
      </c>
    </row>
    <row r="187" spans="1:5" ht="21" x14ac:dyDescent="0.5">
      <c r="A187" s="15" t="s">
        <v>2175</v>
      </c>
    </row>
    <row r="188" spans="1:5" x14ac:dyDescent="0.35">
      <c r="A188" s="68" t="s">
        <v>1742</v>
      </c>
      <c r="B188" s="68" t="s">
        <v>1741</v>
      </c>
      <c r="C188" t="s">
        <v>4656</v>
      </c>
      <c r="D188" t="s">
        <v>1743</v>
      </c>
      <c r="E188" t="s">
        <v>1886</v>
      </c>
    </row>
    <row r="189" spans="1:5" x14ac:dyDescent="0.35">
      <c r="A189" t="s">
        <v>1007</v>
      </c>
      <c r="B189" t="s">
        <v>15</v>
      </c>
      <c r="D189" s="131"/>
    </row>
    <row r="190" spans="1:5" x14ac:dyDescent="0.35">
      <c r="A190" t="s">
        <v>2178</v>
      </c>
      <c r="B190" t="s">
        <v>2180</v>
      </c>
      <c r="C190" t="s">
        <v>2178</v>
      </c>
      <c r="D190" t="s">
        <v>2176</v>
      </c>
      <c r="E190">
        <v>81548</v>
      </c>
    </row>
    <row r="191" spans="1:5" x14ac:dyDescent="0.35">
      <c r="A191" t="s">
        <v>2179</v>
      </c>
      <c r="B191" t="s">
        <v>2181</v>
      </c>
      <c r="C191" t="s">
        <v>2179</v>
      </c>
      <c r="D191" t="s">
        <v>2177</v>
      </c>
      <c r="E191">
        <v>81549</v>
      </c>
    </row>
    <row r="193" spans="1:5" ht="21" x14ac:dyDescent="0.5">
      <c r="A193" s="15" t="s">
        <v>2230</v>
      </c>
    </row>
    <row r="194" spans="1:5" x14ac:dyDescent="0.35">
      <c r="A194" s="68" t="s">
        <v>1742</v>
      </c>
      <c r="B194" s="68" t="s">
        <v>1741</v>
      </c>
      <c r="C194" t="s">
        <v>4656</v>
      </c>
      <c r="D194" t="s">
        <v>1743</v>
      </c>
      <c r="E194" t="s">
        <v>1886</v>
      </c>
    </row>
    <row r="195" spans="1:5" x14ac:dyDescent="0.35">
      <c r="A195" t="s">
        <v>1007</v>
      </c>
      <c r="B195" t="s">
        <v>15</v>
      </c>
      <c r="D195" s="131"/>
    </row>
    <row r="196" spans="1:5" x14ac:dyDescent="0.35">
      <c r="A196" t="s">
        <v>2212</v>
      </c>
      <c r="B196" t="s">
        <v>2200</v>
      </c>
      <c r="C196" t="s">
        <v>2212</v>
      </c>
      <c r="D196" t="s">
        <v>2182</v>
      </c>
      <c r="E196">
        <v>81558</v>
      </c>
    </row>
    <row r="197" spans="1:5" x14ac:dyDescent="0.35">
      <c r="A197" t="s">
        <v>2213</v>
      </c>
      <c r="B197" t="s">
        <v>2201</v>
      </c>
      <c r="C197" t="s">
        <v>2213</v>
      </c>
      <c r="D197" t="s">
        <v>2183</v>
      </c>
      <c r="E197">
        <v>81559</v>
      </c>
    </row>
    <row r="198" spans="1:5" x14ac:dyDescent="0.35">
      <c r="A198" t="s">
        <v>2214</v>
      </c>
      <c r="B198" t="s">
        <v>2206</v>
      </c>
      <c r="C198" t="s">
        <v>2214</v>
      </c>
      <c r="D198" t="s">
        <v>2184</v>
      </c>
      <c r="E198">
        <v>81560</v>
      </c>
    </row>
    <row r="199" spans="1:5" x14ac:dyDescent="0.35">
      <c r="A199" t="s">
        <v>2215</v>
      </c>
      <c r="B199" t="s">
        <v>2207</v>
      </c>
      <c r="C199" t="s">
        <v>2215</v>
      </c>
      <c r="D199" t="s">
        <v>2185</v>
      </c>
      <c r="E199">
        <v>81561</v>
      </c>
    </row>
    <row r="200" spans="1:5" x14ac:dyDescent="0.35">
      <c r="A200" t="s">
        <v>2216</v>
      </c>
      <c r="B200" t="s">
        <v>2208</v>
      </c>
      <c r="C200" t="s">
        <v>2216</v>
      </c>
      <c r="D200" t="s">
        <v>2186</v>
      </c>
      <c r="E200">
        <v>81562</v>
      </c>
    </row>
    <row r="201" spans="1:5" x14ac:dyDescent="0.35">
      <c r="A201" t="s">
        <v>2217</v>
      </c>
      <c r="B201" t="s">
        <v>1279</v>
      </c>
      <c r="C201" t="s">
        <v>2217</v>
      </c>
      <c r="D201" t="s">
        <v>2187</v>
      </c>
      <c r="E201">
        <v>81563</v>
      </c>
    </row>
    <row r="202" spans="1:5" x14ac:dyDescent="0.35">
      <c r="A202" t="s">
        <v>2218</v>
      </c>
      <c r="B202" t="s">
        <v>2202</v>
      </c>
      <c r="C202" t="s">
        <v>2218</v>
      </c>
      <c r="D202" t="s">
        <v>2188</v>
      </c>
      <c r="E202">
        <v>81564</v>
      </c>
    </row>
    <row r="203" spans="1:5" x14ac:dyDescent="0.35">
      <c r="A203" t="s">
        <v>2219</v>
      </c>
      <c r="B203" t="s">
        <v>2209</v>
      </c>
      <c r="C203" t="s">
        <v>2219</v>
      </c>
      <c r="D203" t="s">
        <v>2189</v>
      </c>
      <c r="E203">
        <v>81565</v>
      </c>
    </row>
    <row r="204" spans="1:5" x14ac:dyDescent="0.35">
      <c r="A204" t="s">
        <v>2220</v>
      </c>
      <c r="B204" t="s">
        <v>2210</v>
      </c>
      <c r="C204" t="s">
        <v>2220</v>
      </c>
      <c r="D204" t="s">
        <v>2190</v>
      </c>
      <c r="E204">
        <v>81566</v>
      </c>
    </row>
    <row r="205" spans="1:5" x14ac:dyDescent="0.35">
      <c r="A205" t="s">
        <v>2221</v>
      </c>
      <c r="B205" t="s">
        <v>2203</v>
      </c>
      <c r="C205" t="s">
        <v>2221</v>
      </c>
      <c r="D205" t="s">
        <v>2191</v>
      </c>
      <c r="E205">
        <v>81567</v>
      </c>
    </row>
    <row r="206" spans="1:5" x14ac:dyDescent="0.35">
      <c r="A206" t="s">
        <v>2222</v>
      </c>
      <c r="B206" t="s">
        <v>1275</v>
      </c>
      <c r="C206" t="s">
        <v>2222</v>
      </c>
      <c r="D206" t="s">
        <v>2192</v>
      </c>
      <c r="E206">
        <v>81568</v>
      </c>
    </row>
    <row r="207" spans="1:5" x14ac:dyDescent="0.35">
      <c r="A207" t="s">
        <v>2223</v>
      </c>
      <c r="B207" t="s">
        <v>1272</v>
      </c>
      <c r="C207" t="s">
        <v>2223</v>
      </c>
      <c r="D207" t="s">
        <v>2193</v>
      </c>
      <c r="E207">
        <v>81569</v>
      </c>
    </row>
    <row r="208" spans="1:5" x14ac:dyDescent="0.35">
      <c r="A208" t="s">
        <v>2224</v>
      </c>
      <c r="B208" t="s">
        <v>1273</v>
      </c>
      <c r="C208" t="s">
        <v>2224</v>
      </c>
      <c r="D208" t="s">
        <v>2194</v>
      </c>
      <c r="E208">
        <v>81570</v>
      </c>
    </row>
    <row r="209" spans="1:5" x14ac:dyDescent="0.35">
      <c r="A209" t="s">
        <v>2225</v>
      </c>
      <c r="B209" t="s">
        <v>1271</v>
      </c>
      <c r="C209" t="s">
        <v>2225</v>
      </c>
      <c r="D209" t="s">
        <v>2195</v>
      </c>
      <c r="E209">
        <v>81571</v>
      </c>
    </row>
    <row r="210" spans="1:5" x14ac:dyDescent="0.35">
      <c r="A210" t="s">
        <v>2226</v>
      </c>
      <c r="B210" t="s">
        <v>1274</v>
      </c>
      <c r="C210" t="s">
        <v>2226</v>
      </c>
      <c r="D210" t="s">
        <v>2196</v>
      </c>
      <c r="E210">
        <v>81572</v>
      </c>
    </row>
    <row r="211" spans="1:5" x14ac:dyDescent="0.35">
      <c r="A211" t="s">
        <v>2227</v>
      </c>
      <c r="B211" t="s">
        <v>2211</v>
      </c>
      <c r="C211" t="s">
        <v>2227</v>
      </c>
      <c r="D211" t="s">
        <v>2197</v>
      </c>
      <c r="E211">
        <v>81573</v>
      </c>
    </row>
    <row r="212" spans="1:5" x14ac:dyDescent="0.35">
      <c r="A212" t="s">
        <v>2228</v>
      </c>
      <c r="B212" t="s">
        <v>2204</v>
      </c>
      <c r="C212" t="s">
        <v>2228</v>
      </c>
      <c r="D212" t="s">
        <v>2198</v>
      </c>
      <c r="E212">
        <v>81574</v>
      </c>
    </row>
    <row r="213" spans="1:5" x14ac:dyDescent="0.35">
      <c r="A213" t="s">
        <v>2229</v>
      </c>
      <c r="B213" t="s">
        <v>2205</v>
      </c>
      <c r="C213" t="s">
        <v>2229</v>
      </c>
      <c r="D213" t="s">
        <v>2199</v>
      </c>
      <c r="E213">
        <v>81575</v>
      </c>
    </row>
    <row r="216" spans="1:5" ht="21" x14ac:dyDescent="0.5">
      <c r="A216" s="15" t="s">
        <v>2237</v>
      </c>
    </row>
    <row r="217" spans="1:5" x14ac:dyDescent="0.35">
      <c r="A217" s="68" t="s">
        <v>1742</v>
      </c>
      <c r="B217" s="68" t="s">
        <v>1741</v>
      </c>
      <c r="C217" t="s">
        <v>4656</v>
      </c>
      <c r="D217" t="s">
        <v>1743</v>
      </c>
      <c r="E217" t="s">
        <v>1886</v>
      </c>
    </row>
    <row r="218" spans="1:5" x14ac:dyDescent="0.35">
      <c r="A218" t="s">
        <v>1007</v>
      </c>
      <c r="B218" t="s">
        <v>15</v>
      </c>
      <c r="D218" s="131"/>
    </row>
    <row r="219" spans="1:5" x14ac:dyDescent="0.35">
      <c r="A219" t="s">
        <v>2233</v>
      </c>
      <c r="B219" t="s">
        <v>2231</v>
      </c>
      <c r="C219" t="s">
        <v>2233</v>
      </c>
      <c r="D219" t="s">
        <v>2235</v>
      </c>
      <c r="E219">
        <v>55194</v>
      </c>
    </row>
    <row r="220" spans="1:5" x14ac:dyDescent="0.35">
      <c r="A220" t="s">
        <v>2234</v>
      </c>
      <c r="B220" t="s">
        <v>2232</v>
      </c>
      <c r="C220" t="s">
        <v>2234</v>
      </c>
      <c r="D220" t="s">
        <v>2236</v>
      </c>
      <c r="E220">
        <v>55195</v>
      </c>
    </row>
    <row r="223" spans="1:5" ht="21" x14ac:dyDescent="0.5">
      <c r="A223" s="15" t="s">
        <v>2238</v>
      </c>
    </row>
    <row r="224" spans="1:5" x14ac:dyDescent="0.35">
      <c r="A224" s="68" t="s">
        <v>1742</v>
      </c>
      <c r="B224" s="68" t="s">
        <v>1741</v>
      </c>
      <c r="C224" t="s">
        <v>4656</v>
      </c>
      <c r="D224" t="s">
        <v>1743</v>
      </c>
      <c r="E224" t="s">
        <v>1886</v>
      </c>
    </row>
    <row r="225" spans="1:5" x14ac:dyDescent="0.35">
      <c r="A225" t="s">
        <v>1007</v>
      </c>
      <c r="B225" t="s">
        <v>15</v>
      </c>
      <c r="D225" s="131"/>
    </row>
    <row r="226" spans="1:5" x14ac:dyDescent="0.35">
      <c r="A226" t="s">
        <v>2240</v>
      </c>
      <c r="B226" t="s">
        <v>2239</v>
      </c>
      <c r="C226" t="s">
        <v>2240</v>
      </c>
      <c r="D226" t="s">
        <v>2241</v>
      </c>
      <c r="E226">
        <v>6059</v>
      </c>
    </row>
    <row r="227" spans="1:5" x14ac:dyDescent="0.35">
      <c r="A227" t="s">
        <v>1278</v>
      </c>
      <c r="B227" t="s">
        <v>2242</v>
      </c>
      <c r="C227" t="s">
        <v>1278</v>
      </c>
      <c r="D227" t="s">
        <v>1278</v>
      </c>
      <c r="E227">
        <v>6079</v>
      </c>
    </row>
    <row r="229" spans="1:5" ht="21" x14ac:dyDescent="0.5">
      <c r="A229" s="15" t="s">
        <v>4368</v>
      </c>
    </row>
    <row r="230" spans="1:5" x14ac:dyDescent="0.35">
      <c r="A230" s="68" t="s">
        <v>1742</v>
      </c>
      <c r="B230" s="68" t="s">
        <v>1741</v>
      </c>
      <c r="C230" t="s">
        <v>4656</v>
      </c>
      <c r="D230" t="s">
        <v>1743</v>
      </c>
      <c r="E230" t="s">
        <v>1886</v>
      </c>
    </row>
    <row r="231" spans="1:5" x14ac:dyDescent="0.35">
      <c r="D231" s="131"/>
    </row>
    <row r="232" spans="1:5" x14ac:dyDescent="0.35">
      <c r="A232" t="s">
        <v>4369</v>
      </c>
      <c r="B232" t="s">
        <v>4369</v>
      </c>
      <c r="C232" t="s">
        <v>4369</v>
      </c>
    </row>
  </sheetData>
  <sheetProtection algorithmName="SHA-512" hashValue="1ynecDD9iChB8lNT0QN/QOUgbZTrtVyZ8Rkm28KdptKOHVxluWsD4SLQ1iuHGXrc7KnhtUnOPl2JCVVCv3Qn9A==" saltValue="rsGuv3R7gyHdQFtFj0Lmig==" spinCount="100000" sheet="1" scenarios="1"/>
  <pageMargins left="0.7" right="0.7" top="0.75" bottom="0.75" header="0.3" footer="0.3"/>
  <pageSetup paperSize="9" orientation="portrait" verticalDpi="0" r:id="rId1"/>
  <tableParts count="8">
    <tablePart r:id="rId2"/>
    <tablePart r:id="rId3"/>
    <tablePart r:id="rId4"/>
    <tablePart r:id="rId5"/>
    <tablePart r:id="rId6"/>
    <tablePart r:id="rId7"/>
    <tablePart r:id="rId8"/>
    <tablePart r:id="rId9"/>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1B8C-037F-4C35-AF5F-7BD182871E10}">
  <sheetPr codeName="Sheet18">
    <pageSetUpPr fitToPage="1"/>
  </sheetPr>
  <dimension ref="A1:Z40"/>
  <sheetViews>
    <sheetView workbookViewId="0"/>
  </sheetViews>
  <sheetFormatPr defaultRowHeight="14.5" x14ac:dyDescent="0.35"/>
  <cols>
    <col min="1" max="1" width="2.81640625" customWidth="1"/>
    <col min="2" max="2" width="3.453125" customWidth="1"/>
    <col min="3" max="3" width="33.81640625" customWidth="1"/>
    <col min="4" max="4" width="17.7265625" customWidth="1"/>
    <col min="6" max="6" width="13.81640625" customWidth="1"/>
    <col min="9" max="9" width="2.54296875" customWidth="1"/>
    <col min="10" max="10" width="3.1796875" customWidth="1"/>
    <col min="11" max="11" width="3.453125" customWidth="1"/>
    <col min="12" max="12" width="41.1796875" bestFit="1" customWidth="1"/>
  </cols>
  <sheetData>
    <row r="1" spans="1:26" ht="36.5" customHeight="1" x14ac:dyDescent="0.35">
      <c r="A1" s="3"/>
      <c r="B1" s="178" t="str">
        <f>'Drop down'!P14</f>
        <v>All rights to this document belong to Varefakta, and the document may not be copied, reproduced, passed on and / or used without prior written permission from Varefakta. (version 23.1).</v>
      </c>
      <c r="C1" s="178"/>
      <c r="D1" s="178"/>
      <c r="E1" s="178"/>
      <c r="F1" s="11"/>
      <c r="G1" s="2"/>
      <c r="H1" s="2"/>
      <c r="I1" s="2"/>
      <c r="J1" s="4"/>
      <c r="K1" s="1"/>
      <c r="L1" s="1"/>
      <c r="M1" s="1"/>
      <c r="N1" s="1"/>
      <c r="O1" s="1"/>
      <c r="P1" s="1"/>
      <c r="Q1" s="1"/>
      <c r="R1" s="1"/>
      <c r="S1" s="1"/>
      <c r="T1" s="1"/>
      <c r="U1" s="1"/>
      <c r="V1" s="1"/>
      <c r="W1" s="1"/>
      <c r="X1" s="1"/>
      <c r="Y1" s="1"/>
      <c r="Z1" s="1"/>
    </row>
    <row r="2" spans="1:26" x14ac:dyDescent="0.35">
      <c r="A2" s="3"/>
      <c r="B2" s="5"/>
      <c r="C2" s="6"/>
      <c r="D2" s="6"/>
      <c r="E2" s="6"/>
      <c r="F2" s="6"/>
      <c r="G2" s="6"/>
      <c r="H2" s="6"/>
      <c r="I2" s="7"/>
      <c r="J2" s="4"/>
      <c r="K2" s="1"/>
      <c r="L2" s="1"/>
      <c r="M2" s="1"/>
      <c r="N2" s="1"/>
      <c r="O2" s="1"/>
      <c r="P2" s="1"/>
      <c r="Q2" s="1"/>
      <c r="R2" s="1"/>
      <c r="S2" s="1"/>
      <c r="T2" s="1"/>
      <c r="U2" s="1"/>
      <c r="V2" s="1"/>
      <c r="W2" s="1"/>
      <c r="X2" s="1"/>
      <c r="Y2" s="1"/>
      <c r="Z2" s="1"/>
    </row>
    <row r="3" spans="1:26" ht="23.5" thickBot="1" x14ac:dyDescent="0.55000000000000004">
      <c r="A3" s="3"/>
      <c r="B3" s="5"/>
      <c r="C3" s="8" t="s">
        <v>4939</v>
      </c>
      <c r="D3" s="6"/>
      <c r="E3" s="6"/>
      <c r="F3" s="6"/>
      <c r="G3" s="6"/>
      <c r="H3" s="6"/>
      <c r="I3" s="7"/>
      <c r="J3" s="4"/>
      <c r="K3" s="1"/>
      <c r="L3" s="1"/>
      <c r="M3" s="1"/>
      <c r="N3" s="1"/>
      <c r="O3" s="1"/>
      <c r="P3" s="1"/>
      <c r="Q3" s="1"/>
      <c r="R3" s="1"/>
      <c r="S3" s="1"/>
      <c r="T3" s="1"/>
      <c r="U3" s="1"/>
      <c r="V3" s="1"/>
      <c r="W3" s="1"/>
      <c r="X3" s="1"/>
      <c r="Y3" s="1"/>
      <c r="Z3" s="1"/>
    </row>
    <row r="4" spans="1:26" ht="20.5" x14ac:dyDescent="0.45">
      <c r="A4" s="3"/>
      <c r="B4" s="5"/>
      <c r="C4" s="9"/>
      <c r="D4" s="6"/>
      <c r="E4" s="6"/>
      <c r="F4" s="6"/>
      <c r="G4" s="6"/>
      <c r="H4" s="6"/>
      <c r="I4" s="7"/>
      <c r="J4" s="4"/>
      <c r="K4" s="1"/>
      <c r="L4" s="12" t="s">
        <v>5021</v>
      </c>
      <c r="M4" s="1"/>
      <c r="N4" s="1"/>
      <c r="O4" s="1"/>
      <c r="P4" s="1"/>
      <c r="Q4" s="1"/>
      <c r="R4" s="1"/>
      <c r="S4" s="1"/>
      <c r="T4" s="1"/>
      <c r="U4" s="1"/>
      <c r="V4" s="1"/>
      <c r="W4" s="1"/>
      <c r="X4" s="1"/>
      <c r="Y4" s="1"/>
      <c r="Z4" s="1"/>
    </row>
    <row r="5" spans="1:26" x14ac:dyDescent="0.35">
      <c r="A5" s="3"/>
      <c r="B5" s="5"/>
      <c r="C5" s="17" t="s">
        <v>4912</v>
      </c>
      <c r="D5" s="177" t="s">
        <v>4678</v>
      </c>
      <c r="E5" s="177"/>
      <c r="F5" s="177"/>
      <c r="G5" s="177"/>
      <c r="H5" s="177"/>
      <c r="I5" s="7"/>
      <c r="J5" s="4"/>
      <c r="K5" s="1"/>
      <c r="L5" s="152" t="s">
        <v>0</v>
      </c>
      <c r="M5" s="1"/>
      <c r="N5" s="1"/>
      <c r="O5" s="1"/>
      <c r="P5" s="1"/>
      <c r="Q5" s="1"/>
      <c r="R5" s="1"/>
      <c r="S5" s="1"/>
      <c r="T5" s="1"/>
      <c r="U5" s="1"/>
      <c r="V5" s="1"/>
      <c r="W5" s="1"/>
      <c r="X5" s="1"/>
      <c r="Y5" s="1"/>
      <c r="Z5" s="1"/>
    </row>
    <row r="6" spans="1:26" x14ac:dyDescent="0.35">
      <c r="A6" s="3"/>
      <c r="B6" s="5"/>
      <c r="D6" s="6"/>
      <c r="E6" s="6"/>
      <c r="F6" s="6"/>
      <c r="G6" s="6"/>
      <c r="H6" s="6"/>
      <c r="I6" s="7"/>
      <c r="J6" s="4"/>
      <c r="K6" s="1"/>
      <c r="L6" s="152" t="s">
        <v>4713</v>
      </c>
      <c r="M6" s="1"/>
      <c r="N6" s="1"/>
      <c r="O6" s="1"/>
      <c r="P6" s="1"/>
      <c r="Q6" s="1"/>
      <c r="R6" s="1"/>
      <c r="S6" s="1"/>
      <c r="T6" s="1"/>
      <c r="U6" s="1"/>
      <c r="V6" s="1"/>
      <c r="W6" s="1"/>
      <c r="X6" s="1"/>
      <c r="Y6" s="1"/>
      <c r="Z6" s="1"/>
    </row>
    <row r="7" spans="1:26" x14ac:dyDescent="0.35">
      <c r="A7" s="3"/>
      <c r="B7" s="5"/>
      <c r="C7" s="17" t="s">
        <v>4940</v>
      </c>
      <c r="D7" s="192" t="s">
        <v>1007</v>
      </c>
      <c r="E7" s="193"/>
      <c r="F7" s="193"/>
      <c r="G7" s="193"/>
      <c r="H7" s="193"/>
      <c r="I7" s="7"/>
      <c r="J7" s="4"/>
      <c r="K7" s="1"/>
      <c r="L7" s="152" t="s">
        <v>5022</v>
      </c>
      <c r="M7" s="1"/>
      <c r="N7" s="1"/>
      <c r="O7" s="1"/>
      <c r="P7" s="1"/>
      <c r="Q7" s="1"/>
      <c r="R7" s="1"/>
      <c r="S7" s="1"/>
      <c r="T7" s="1"/>
      <c r="U7" s="1"/>
      <c r="V7" s="1"/>
      <c r="W7" s="1"/>
      <c r="X7" s="1"/>
      <c r="Y7" s="1"/>
      <c r="Z7" s="1"/>
    </row>
    <row r="8" spans="1:26" x14ac:dyDescent="0.35">
      <c r="A8" s="3"/>
      <c r="B8" s="5"/>
      <c r="C8" s="17" t="s">
        <v>4941</v>
      </c>
      <c r="D8" s="192" t="s">
        <v>1007</v>
      </c>
      <c r="E8" s="193"/>
      <c r="F8" s="193"/>
      <c r="G8" s="193"/>
      <c r="H8" s="193"/>
      <c r="I8" s="7"/>
      <c r="J8" s="4"/>
      <c r="K8" s="1"/>
      <c r="L8" s="152" t="s">
        <v>4723</v>
      </c>
      <c r="M8" s="1"/>
      <c r="N8" s="1"/>
      <c r="O8" s="1"/>
      <c r="P8" s="1"/>
      <c r="Q8" s="1"/>
      <c r="R8" s="1"/>
      <c r="S8" s="1"/>
      <c r="T8" s="1"/>
      <c r="U8" s="1"/>
      <c r="V8" s="1"/>
      <c r="W8" s="1"/>
      <c r="X8" s="1"/>
      <c r="Y8" s="1"/>
      <c r="Z8" s="1"/>
    </row>
    <row r="9" spans="1:26" x14ac:dyDescent="0.35">
      <c r="A9" s="3"/>
      <c r="B9" s="5"/>
      <c r="C9" s="6"/>
      <c r="D9" s="6"/>
      <c r="E9" s="6"/>
      <c r="F9" s="6"/>
      <c r="G9" s="6"/>
      <c r="H9" s="6"/>
      <c r="I9" s="7"/>
      <c r="J9" s="4"/>
      <c r="K9" s="1"/>
      <c r="L9" s="152" t="s">
        <v>4758</v>
      </c>
      <c r="M9" s="1"/>
      <c r="N9" s="1"/>
      <c r="O9" s="1"/>
      <c r="P9" s="1"/>
      <c r="Q9" s="1"/>
      <c r="R9" s="1"/>
      <c r="S9" s="1"/>
      <c r="T9" s="1"/>
      <c r="U9" s="1"/>
      <c r="V9" s="1"/>
      <c r="W9" s="1"/>
      <c r="X9" s="1"/>
      <c r="Y9" s="1"/>
      <c r="Z9" s="1"/>
    </row>
    <row r="10" spans="1:26" x14ac:dyDescent="0.35">
      <c r="A10" s="3"/>
      <c r="B10" s="5"/>
      <c r="C10" s="211" t="s">
        <v>4942</v>
      </c>
      <c r="D10" s="181" t="s">
        <v>1007</v>
      </c>
      <c r="E10" s="181"/>
      <c r="F10" s="181"/>
      <c r="G10" s="181"/>
      <c r="H10" s="181"/>
      <c r="I10" s="7"/>
      <c r="J10" s="4"/>
      <c r="K10" s="1"/>
      <c r="L10" s="152" t="s">
        <v>4759</v>
      </c>
      <c r="M10" s="1"/>
      <c r="N10" s="1"/>
      <c r="O10" s="1"/>
      <c r="P10" s="1"/>
      <c r="Q10" s="1"/>
      <c r="R10" s="1"/>
      <c r="S10" s="1"/>
      <c r="T10" s="1"/>
      <c r="U10" s="1"/>
      <c r="V10" s="1"/>
      <c r="W10" s="1"/>
      <c r="X10" s="1"/>
      <c r="Y10" s="1"/>
      <c r="Z10" s="1"/>
    </row>
    <row r="11" spans="1:26" x14ac:dyDescent="0.35">
      <c r="A11" s="3"/>
      <c r="B11" s="5"/>
      <c r="C11" s="211"/>
      <c r="D11" s="181"/>
      <c r="E11" s="181"/>
      <c r="F11" s="181"/>
      <c r="G11" s="181"/>
      <c r="H11" s="181"/>
      <c r="I11" s="7"/>
      <c r="J11" s="4"/>
      <c r="K11" s="1"/>
      <c r="L11" s="152" t="s">
        <v>4811</v>
      </c>
      <c r="M11" s="1"/>
      <c r="N11" s="1"/>
      <c r="O11" s="1"/>
      <c r="P11" s="1"/>
      <c r="Q11" s="1"/>
      <c r="R11" s="1"/>
      <c r="S11" s="1"/>
      <c r="T11" s="1"/>
      <c r="U11" s="1"/>
      <c r="V11" s="1"/>
      <c r="W11" s="1"/>
      <c r="X11" s="1"/>
      <c r="Y11" s="1"/>
      <c r="Z11" s="1"/>
    </row>
    <row r="12" spans="1:26" x14ac:dyDescent="0.35">
      <c r="A12" s="3"/>
      <c r="B12" s="5"/>
      <c r="C12" s="6"/>
      <c r="D12" s="6"/>
      <c r="E12" s="6"/>
      <c r="F12" s="6"/>
      <c r="G12" s="6"/>
      <c r="H12" s="6"/>
      <c r="I12" s="7"/>
      <c r="J12" s="4"/>
      <c r="K12" s="1"/>
      <c r="L12" s="152" t="s">
        <v>5023</v>
      </c>
      <c r="M12" s="1"/>
      <c r="N12" s="1"/>
      <c r="O12" s="1"/>
      <c r="P12" s="1"/>
      <c r="Q12" s="1"/>
      <c r="R12" s="1"/>
      <c r="S12" s="1"/>
      <c r="T12" s="1"/>
      <c r="U12" s="1"/>
      <c r="V12" s="1"/>
      <c r="W12" s="1"/>
      <c r="X12" s="1"/>
      <c r="Y12" s="1"/>
      <c r="Z12" s="1"/>
    </row>
    <row r="13" spans="1:26" ht="14.5" customHeight="1" x14ac:dyDescent="0.35">
      <c r="A13" s="3"/>
      <c r="B13" s="5"/>
      <c r="C13" s="189" t="s">
        <v>4943</v>
      </c>
      <c r="D13" s="190" t="s">
        <v>4678</v>
      </c>
      <c r="E13" s="190"/>
      <c r="F13" s="190"/>
      <c r="G13" s="190"/>
      <c r="H13" s="190"/>
      <c r="I13" s="7"/>
      <c r="J13" s="4"/>
      <c r="K13" s="1"/>
      <c r="L13" s="152" t="s">
        <v>4866</v>
      </c>
      <c r="M13" s="1"/>
      <c r="N13" s="1"/>
      <c r="O13" s="1"/>
      <c r="P13" s="1"/>
      <c r="Q13" s="1"/>
      <c r="R13" s="1"/>
      <c r="S13" s="1"/>
      <c r="T13" s="1"/>
      <c r="U13" s="1"/>
      <c r="V13" s="1"/>
      <c r="W13" s="1"/>
      <c r="X13" s="1"/>
      <c r="Y13" s="1"/>
      <c r="Z13" s="1"/>
    </row>
    <row r="14" spans="1:26" x14ac:dyDescent="0.35">
      <c r="A14" s="3"/>
      <c r="B14" s="5"/>
      <c r="C14" s="213"/>
      <c r="D14" s="190"/>
      <c r="E14" s="190"/>
      <c r="F14" s="190"/>
      <c r="G14" s="190"/>
      <c r="H14" s="190"/>
      <c r="I14" s="7"/>
      <c r="J14" s="4"/>
      <c r="K14" s="1"/>
      <c r="L14" s="152" t="s">
        <v>4871</v>
      </c>
      <c r="M14" s="1"/>
      <c r="N14" s="1"/>
      <c r="O14" s="1"/>
      <c r="P14" s="1"/>
      <c r="Q14" s="1"/>
      <c r="R14" s="1"/>
      <c r="S14" s="1"/>
      <c r="T14" s="1"/>
      <c r="U14" s="1"/>
      <c r="V14" s="1"/>
      <c r="W14" s="1"/>
      <c r="X14" s="1"/>
      <c r="Y14" s="1"/>
      <c r="Z14" s="1"/>
    </row>
    <row r="15" spans="1:26" ht="21.75" customHeight="1" x14ac:dyDescent="0.35">
      <c r="A15" s="3"/>
      <c r="B15" s="5"/>
      <c r="C15" s="6"/>
      <c r="D15" s="6"/>
      <c r="E15" s="6"/>
      <c r="F15" s="6"/>
      <c r="G15" s="6"/>
      <c r="H15" s="6"/>
      <c r="I15" s="7"/>
      <c r="J15" s="4"/>
      <c r="K15" s="1"/>
      <c r="L15" s="152" t="s">
        <v>5033</v>
      </c>
      <c r="M15" s="1"/>
      <c r="N15" s="1"/>
      <c r="O15" s="1"/>
      <c r="P15" s="1"/>
      <c r="Q15" s="1"/>
      <c r="R15" s="1"/>
      <c r="S15" s="1"/>
      <c r="T15" s="1"/>
      <c r="U15" s="1"/>
      <c r="V15" s="1"/>
      <c r="W15" s="1"/>
      <c r="X15" s="1"/>
      <c r="Y15" s="1"/>
      <c r="Z15" s="1"/>
    </row>
    <row r="16" spans="1:26" x14ac:dyDescent="0.35">
      <c r="A16" s="3"/>
      <c r="B16" s="5"/>
      <c r="C16" s="13" t="s">
        <v>4944</v>
      </c>
      <c r="D16" s="177" t="s">
        <v>4678</v>
      </c>
      <c r="E16" s="177"/>
      <c r="F16" s="177"/>
      <c r="G16" s="177"/>
      <c r="H16" s="177"/>
      <c r="I16" s="7"/>
      <c r="J16" s="4"/>
      <c r="K16" s="1"/>
      <c r="L16" s="152" t="s">
        <v>5034</v>
      </c>
      <c r="M16" s="1"/>
      <c r="N16" s="1"/>
      <c r="O16" s="1"/>
      <c r="P16" s="1"/>
      <c r="Q16" s="1"/>
      <c r="R16" s="1"/>
      <c r="S16" s="1"/>
      <c r="T16" s="1"/>
      <c r="U16" s="1"/>
      <c r="V16" s="1"/>
      <c r="W16" s="1"/>
      <c r="X16" s="1"/>
      <c r="Y16" s="1"/>
      <c r="Z16" s="1"/>
    </row>
    <row r="17" spans="1:26" ht="15" thickBot="1" x14ac:dyDescent="0.4">
      <c r="A17" s="3"/>
      <c r="B17" s="5"/>
      <c r="C17" s="6"/>
      <c r="D17" s="6"/>
      <c r="E17" s="6"/>
      <c r="F17" s="6"/>
      <c r="G17" s="6"/>
      <c r="H17" s="6"/>
      <c r="I17" s="7"/>
      <c r="J17" s="4"/>
      <c r="K17" s="1"/>
      <c r="L17" s="153" t="s">
        <v>4907</v>
      </c>
      <c r="M17" s="1"/>
      <c r="N17" s="1"/>
      <c r="O17" s="1"/>
      <c r="P17" s="1"/>
      <c r="Q17" s="1"/>
      <c r="R17" s="1"/>
      <c r="S17" s="1"/>
      <c r="T17" s="1"/>
      <c r="U17" s="1"/>
      <c r="V17" s="1"/>
      <c r="W17" s="1"/>
      <c r="X17" s="1"/>
      <c r="Y17" s="1"/>
      <c r="Z17" s="1"/>
    </row>
    <row r="18" spans="1:26" ht="15" thickBot="1" x14ac:dyDescent="0.4">
      <c r="A18" s="3"/>
      <c r="B18" s="5"/>
      <c r="C18" s="209" t="str">
        <f>'Drop down'!P13</f>
        <v>Previous</v>
      </c>
      <c r="D18" s="159"/>
      <c r="E18" s="159"/>
      <c r="F18" s="159"/>
      <c r="G18" s="210" t="str">
        <f>'Drop down'!P12</f>
        <v>Next</v>
      </c>
      <c r="H18" s="210"/>
      <c r="I18" s="7"/>
      <c r="J18" s="4"/>
      <c r="K18" s="1"/>
      <c r="L18" s="1"/>
      <c r="M18" s="1"/>
      <c r="N18" s="1"/>
      <c r="O18" s="1"/>
      <c r="P18" s="1"/>
      <c r="Q18" s="1"/>
      <c r="R18" s="1"/>
      <c r="S18" s="1"/>
      <c r="T18" s="1"/>
      <c r="U18" s="1"/>
      <c r="V18" s="1"/>
      <c r="W18" s="1"/>
      <c r="X18" s="1"/>
      <c r="Y18" s="1"/>
      <c r="Z18" s="1"/>
    </row>
    <row r="19" spans="1:26" x14ac:dyDescent="0.35">
      <c r="A19" s="3"/>
      <c r="B19" s="5"/>
      <c r="C19" s="209"/>
      <c r="D19" s="159"/>
      <c r="E19" s="159"/>
      <c r="F19" s="159"/>
      <c r="G19" s="210"/>
      <c r="H19" s="210"/>
      <c r="I19" s="7"/>
      <c r="J19" s="4"/>
      <c r="K19" s="1"/>
      <c r="L19" s="12" t="s">
        <v>5024</v>
      </c>
      <c r="M19" s="1"/>
      <c r="N19" s="1"/>
      <c r="O19" s="1"/>
      <c r="P19" s="1"/>
      <c r="Q19" s="1"/>
      <c r="R19" s="1"/>
      <c r="S19" s="1"/>
      <c r="T19" s="1"/>
      <c r="U19" s="1"/>
      <c r="V19" s="1"/>
      <c r="W19" s="1"/>
      <c r="X19" s="1"/>
      <c r="Y19" s="1"/>
      <c r="Z19" s="1"/>
    </row>
    <row r="20" spans="1:26" x14ac:dyDescent="0.35">
      <c r="A20" s="3"/>
      <c r="B20" s="20"/>
      <c r="C20" s="21"/>
      <c r="D20" s="21"/>
      <c r="E20" s="21"/>
      <c r="F20" s="21"/>
      <c r="G20" s="21"/>
      <c r="H20" s="21"/>
      <c r="I20" s="22"/>
      <c r="J20" s="4"/>
      <c r="K20" s="1"/>
      <c r="L20" s="152" t="s">
        <v>5025</v>
      </c>
      <c r="M20" s="1"/>
      <c r="N20" s="1"/>
      <c r="O20" s="1"/>
      <c r="P20" s="1"/>
      <c r="Q20" s="1"/>
      <c r="R20" s="1"/>
      <c r="S20" s="1"/>
      <c r="T20" s="1"/>
      <c r="U20" s="1"/>
      <c r="V20" s="1"/>
      <c r="W20" s="1"/>
      <c r="X20" s="1"/>
      <c r="Y20" s="1"/>
      <c r="Z20" s="1"/>
    </row>
    <row r="21" spans="1:26" x14ac:dyDescent="0.35">
      <c r="A21" s="49"/>
      <c r="B21" s="18"/>
      <c r="C21" s="18"/>
      <c r="D21" s="18"/>
      <c r="E21" s="18"/>
      <c r="F21" s="18"/>
      <c r="G21" s="18"/>
      <c r="H21" s="18"/>
      <c r="I21" s="18"/>
      <c r="J21" s="19"/>
      <c r="K21" s="1"/>
      <c r="L21" s="152" t="s">
        <v>5026</v>
      </c>
      <c r="M21" s="1"/>
      <c r="N21" s="1"/>
      <c r="O21" s="1"/>
      <c r="P21" s="1"/>
      <c r="Q21" s="1"/>
      <c r="R21" s="1"/>
      <c r="S21" s="1"/>
      <c r="T21" s="1"/>
      <c r="U21" s="1"/>
      <c r="V21" s="1"/>
      <c r="W21" s="1"/>
      <c r="X21" s="1"/>
      <c r="Y21" s="1"/>
      <c r="Z21" s="1"/>
    </row>
    <row r="22" spans="1:26" x14ac:dyDescent="0.35">
      <c r="A22" s="32"/>
      <c r="B22" s="32"/>
      <c r="C22" s="32"/>
      <c r="D22" s="32"/>
      <c r="E22" s="32"/>
      <c r="F22" s="32"/>
      <c r="G22" s="32"/>
      <c r="H22" s="32"/>
      <c r="I22" s="32"/>
      <c r="J22" s="32"/>
      <c r="K22" s="32"/>
      <c r="L22" s="155" t="s">
        <v>5027</v>
      </c>
      <c r="M22" s="32"/>
      <c r="N22" s="32"/>
      <c r="O22" s="32"/>
      <c r="P22" s="32"/>
      <c r="Q22" s="32"/>
      <c r="R22" s="32"/>
      <c r="S22" s="32"/>
      <c r="T22" s="32"/>
      <c r="U22" s="32"/>
      <c r="V22" s="32"/>
      <c r="W22" s="32"/>
      <c r="X22" s="32"/>
      <c r="Y22" s="32"/>
      <c r="Z22" s="32"/>
    </row>
    <row r="23" spans="1:26" x14ac:dyDescent="0.35">
      <c r="A23" s="32"/>
      <c r="B23" s="32"/>
      <c r="C23" s="32"/>
      <c r="D23" s="32"/>
      <c r="E23" s="32"/>
      <c r="F23" s="32"/>
      <c r="G23" s="32"/>
      <c r="H23" s="32"/>
      <c r="I23" s="32"/>
      <c r="J23" s="32"/>
      <c r="K23" s="32"/>
      <c r="L23" s="152" t="s">
        <v>5028</v>
      </c>
      <c r="M23" s="32"/>
      <c r="N23" s="32"/>
      <c r="O23" s="32"/>
      <c r="P23" s="32"/>
      <c r="Q23" s="32"/>
      <c r="R23" s="32"/>
      <c r="S23" s="32"/>
      <c r="T23" s="32"/>
      <c r="U23" s="32"/>
      <c r="V23" s="32"/>
      <c r="W23" s="32"/>
      <c r="X23" s="32"/>
      <c r="Y23" s="32"/>
      <c r="Z23" s="32"/>
    </row>
    <row r="24" spans="1:26" x14ac:dyDescent="0.35">
      <c r="A24" s="32"/>
      <c r="B24" s="32"/>
      <c r="C24" s="32"/>
      <c r="D24" s="32"/>
      <c r="E24" s="32"/>
      <c r="F24" s="32"/>
      <c r="G24" s="32"/>
      <c r="H24" s="32"/>
      <c r="I24" s="32"/>
      <c r="J24" s="32"/>
      <c r="K24" s="32"/>
      <c r="L24" s="152" t="s">
        <v>5029</v>
      </c>
      <c r="M24" s="32"/>
      <c r="N24" s="32"/>
      <c r="O24" s="32"/>
      <c r="P24" s="32"/>
      <c r="Q24" s="32"/>
      <c r="R24" s="32"/>
      <c r="S24" s="32"/>
      <c r="T24" s="32"/>
      <c r="U24" s="32"/>
      <c r="V24" s="32"/>
      <c r="W24" s="32"/>
      <c r="X24" s="32"/>
      <c r="Y24" s="32"/>
      <c r="Z24" s="32"/>
    </row>
    <row r="25" spans="1:26" x14ac:dyDescent="0.35">
      <c r="A25" s="32"/>
      <c r="B25" s="32"/>
      <c r="C25" s="32"/>
      <c r="D25" s="32"/>
      <c r="E25" s="32"/>
      <c r="F25" s="32"/>
      <c r="G25" s="32"/>
      <c r="H25" s="32"/>
      <c r="I25" s="32"/>
      <c r="J25" s="32"/>
      <c r="K25" s="32"/>
      <c r="L25" s="152" t="s">
        <v>5030</v>
      </c>
      <c r="M25" s="32"/>
      <c r="N25" s="32"/>
      <c r="O25" s="32"/>
      <c r="P25" s="32"/>
      <c r="Q25" s="32"/>
      <c r="R25" s="32"/>
      <c r="S25" s="32"/>
      <c r="T25" s="32"/>
      <c r="U25" s="32"/>
      <c r="V25" s="32"/>
      <c r="W25" s="32"/>
      <c r="X25" s="32"/>
      <c r="Y25" s="32"/>
      <c r="Z25" s="32"/>
    </row>
    <row r="26" spans="1:26" x14ac:dyDescent="0.35">
      <c r="A26" s="32"/>
      <c r="B26" s="32"/>
      <c r="C26" s="32"/>
      <c r="D26" s="32"/>
      <c r="E26" s="32"/>
      <c r="F26" s="32"/>
      <c r="G26" s="32"/>
      <c r="H26" s="32"/>
      <c r="I26" s="32"/>
      <c r="J26" s="32"/>
      <c r="K26" s="32"/>
      <c r="L26" s="152" t="s">
        <v>5031</v>
      </c>
      <c r="M26" s="32"/>
      <c r="N26" s="32"/>
      <c r="O26" s="32"/>
      <c r="P26" s="32"/>
      <c r="Q26" s="32"/>
      <c r="R26" s="32"/>
      <c r="S26" s="32"/>
      <c r="T26" s="32"/>
      <c r="U26" s="32"/>
      <c r="V26" s="32"/>
      <c r="W26" s="32"/>
      <c r="X26" s="32"/>
      <c r="Y26" s="32"/>
      <c r="Z26" s="32"/>
    </row>
    <row r="27" spans="1:26" ht="15" thickBot="1" x14ac:dyDescent="0.4">
      <c r="A27" s="32"/>
      <c r="B27" s="32"/>
      <c r="C27" s="32"/>
      <c r="D27" s="32"/>
      <c r="E27" s="32"/>
      <c r="F27" s="32"/>
      <c r="G27" s="32"/>
      <c r="H27" s="32"/>
      <c r="I27" s="32"/>
      <c r="J27" s="32"/>
      <c r="K27" s="32"/>
      <c r="L27" s="153" t="s">
        <v>5032</v>
      </c>
      <c r="M27" s="32"/>
      <c r="N27" s="32"/>
      <c r="O27" s="32"/>
      <c r="P27" s="32"/>
      <c r="Q27" s="32"/>
      <c r="R27" s="32"/>
      <c r="S27" s="32"/>
      <c r="T27" s="32"/>
      <c r="U27" s="32"/>
      <c r="V27" s="32"/>
      <c r="W27" s="32"/>
      <c r="X27" s="32"/>
      <c r="Y27" s="32"/>
      <c r="Z27" s="32"/>
    </row>
    <row r="28" spans="1:26" x14ac:dyDescent="0.35">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x14ac:dyDescent="0.35">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6" x14ac:dyDescent="0.35">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6" x14ac:dyDescent="0.35">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x14ac:dyDescent="0.35">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x14ac:dyDescent="0.35">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x14ac:dyDescent="0.35">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x14ac:dyDescent="0.35">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x14ac:dyDescent="0.35">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x14ac:dyDescent="0.35">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x14ac:dyDescent="0.35">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x14ac:dyDescent="0.35">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x14ac:dyDescent="0.35">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sheetData>
  <sheetProtection algorithmName="SHA-512" hashValue="9jgz9wTnQZFlt9SzY6X693voZGe15QVXFIDPYfRgxmSs/tUg9hNNPm13uz3PGg1pvA3FdXHaLCGddsAPLJ+4Qw==" saltValue="8VB2ti8G6+rSc24NAfhRNQ==" spinCount="100000" sheet="1" scenarios="1"/>
  <mergeCells count="11">
    <mergeCell ref="D16:H16"/>
    <mergeCell ref="C18:C19"/>
    <mergeCell ref="G18:H19"/>
    <mergeCell ref="B1:E1"/>
    <mergeCell ref="C13:C14"/>
    <mergeCell ref="D5:H5"/>
    <mergeCell ref="D7:H7"/>
    <mergeCell ref="D8:H8"/>
    <mergeCell ref="D13:H14"/>
    <mergeCell ref="C10:C11"/>
    <mergeCell ref="D10:H11"/>
  </mergeCells>
  <hyperlinks>
    <hyperlink ref="G18:H19" location="'Part B Chocolate'!A1" display="Next" xr:uid="{26CF942C-9CEC-474A-A9DA-D7C77B75AFB6}"/>
    <hyperlink ref="C18:C19" location="'Part B Milk and cheese'!A1" display="Previous" xr:uid="{044A49C9-26D0-45FE-A33E-9FFA6545A113}"/>
    <hyperlink ref="L5" location="Start!A1" display="Start" xr:uid="{A42C441F-62E8-4868-9789-F4AF9602D462}"/>
    <hyperlink ref="L6" location="'Product designation and net con'!A1" display="Product designation and net content" xr:uid="{421A76C6-2B89-4CC7-84C5-6556CF9851B8}"/>
    <hyperlink ref="L7" location="'Method of food processing'!A1" display="Method af food processing" xr:uid="{0E5DCBCC-9296-4380-9582-01FC84B5FEB0}"/>
    <hyperlink ref="L8" location="Recipe!A1" display="Recipe" xr:uid="{F1321320-4E2B-4A61-A177-B4B13FE3E7A2}"/>
    <hyperlink ref="L9" location="Additives!A1" display="Additives" xr:uid="{D8EB1041-B3B9-4E73-A130-752263E59D9B}"/>
    <hyperlink ref="L10" location="'Ingredient specifications'!A1" display="Ingredient specifications" xr:uid="{6CB2235F-7215-4150-960E-90A315C3AABD}"/>
    <hyperlink ref="L11" location="'Nutritional labelling'!A1" display="Nutritional labelling" xr:uid="{3E286AA0-71CE-4AD3-8EF2-830DC60835D0}"/>
    <hyperlink ref="L12" location="'Shelf-life and storage'!A1" display="Shelf-life and storage" xr:uid="{CDC71A81-7AD7-40FA-A357-95A170724148}"/>
    <hyperlink ref="L13" location="'Packaging method and cooking in'!A1" display="Packaging method and cooking instructions" xr:uid="{876E08B6-6458-4E82-8176-913DB6ACBB61}"/>
    <hyperlink ref="L14" location="Claims!A1" display="Claims" xr:uid="{079B247E-2156-47EA-98F1-5809949E80DA}"/>
    <hyperlink ref="L16" location="'Packaging (Secondary)'!A1" display="Packaging (Secondary)" xr:uid="{F4BE2B07-21DB-4A6E-823E-032BDB041746}"/>
    <hyperlink ref="L17" location="'Appendix 1'!A1" display="Appendix 1: Supplementary nutrition labelling" xr:uid="{2200A3D8-587A-4DA0-BACB-CAB820A623E7}"/>
    <hyperlink ref="L20" location="'Part B Meat'!A1" display="Meat: Beef pork, poultry, sheep, goat" xr:uid="{510550EB-5CBB-4429-B40F-32E9C1A941B6}"/>
    <hyperlink ref="L21" location="'Part B Milk and cheese'!A1" display="Milk and cheese" xr:uid="{1956DFDD-732F-4840-B499-A61C9364BF37}"/>
    <hyperlink ref="L22" location="'Part B Egg and egg products'!A1" display="Egg and egg products" xr:uid="{A2A9148C-A3C2-4BCF-B38A-6C72B4031068}"/>
    <hyperlink ref="L23" location="'Part B Chocolate'!A1" display="Chocolate" xr:uid="{AA162000-D26E-48B5-B801-18D0BF9319E4}"/>
    <hyperlink ref="L24" location="'Part B Fish and fish products'!A1" display="Fish and fishproducts" xr:uid="{3BD72109-6C19-40CD-B82D-3C3D094C6170}"/>
    <hyperlink ref="L25" location="'Part B Juice'!A1" display="Fruit juice" xr:uid="{37D65BF8-F562-4C15-A25B-325C96D35ACE}"/>
    <hyperlink ref="L26" location="'Part B Coffee'!A1" display="Coffee" xr:uid="{3BB75CB6-79BF-4A42-BEC4-3C844AB076BD}"/>
    <hyperlink ref="L27" location="'Part B Tea'!A1" display="Tea" xr:uid="{7E31F638-DC3B-420A-BCE4-FE3637FAB6D8}"/>
    <hyperlink ref="L15" location="'Packaging (Primary)'!Print_Area" display="Packaging (Primary)" xr:uid="{92FE04D0-A6B4-4379-A2F7-E2833D5BE113}"/>
  </hyperlinks>
  <pageMargins left="0.7" right="0.7" top="0.75" bottom="0.75" header="0.3" footer="0.3"/>
  <pageSetup paperSize="9" scale="62" fitToHeight="0"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5" id="{00000000-000E-0000-1300-000005000000}">
            <xm:f>$D$10='Drop down'!$P$6</xm:f>
            <x14:dxf>
              <font>
                <b/>
                <i val="0"/>
              </font>
              <fill>
                <patternFill>
                  <bgColor theme="2" tint="-0.14996795556505021"/>
                </patternFill>
              </fill>
            </x14:dxf>
          </x14:cfRule>
          <x14:cfRule type="expression" priority="6" id="{00000000-000E-0000-1300-000006000000}">
            <xm:f>$D$10&lt;&gt;'Drop down'!$P$6</xm:f>
            <x14:dxf>
              <font>
                <b val="0"/>
                <i val="0"/>
                <color rgb="FFFF0000"/>
              </font>
              <fill>
                <patternFill>
                  <bgColor theme="0"/>
                </patternFill>
              </fill>
            </x14:dxf>
          </x14:cfRule>
          <xm:sqref>D10</xm:sqref>
        </x14:conditionalFormatting>
        <x14:conditionalFormatting xmlns:xm="http://schemas.microsoft.com/office/excel/2006/main">
          <x14:cfRule type="expression" priority="3" id="{00000000-000E-0000-1300-000003000000}">
            <xm:f>OR(D13="",D13='Drop down'!$P$7)</xm:f>
            <x14:dxf>
              <font>
                <b/>
                <i val="0"/>
              </font>
              <fill>
                <patternFill>
                  <bgColor theme="2" tint="-0.14996795556505021"/>
                </patternFill>
              </fill>
            </x14:dxf>
          </x14:cfRule>
          <x14:cfRule type="expression" priority="4" id="{00000000-000E-0000-1300-000004000000}">
            <xm:f>D13&lt;&gt;'Drop down'!$P$7</xm:f>
            <x14:dxf>
              <font>
                <b val="0"/>
                <i val="0"/>
                <color rgb="FFFF0000"/>
              </font>
              <fill>
                <patternFill patternType="solid">
                  <bgColor theme="0"/>
                </patternFill>
              </fill>
            </x14:dxf>
          </x14:cfRule>
          <xm:sqref>D13</xm:sqref>
        </x14:conditionalFormatting>
        <x14:conditionalFormatting xmlns:xm="http://schemas.microsoft.com/office/excel/2006/main">
          <x14:cfRule type="expression" priority="11" id="{00000000-000E-0000-1300-00000B000000}">
            <xm:f>OR(D5="",D5='Drop down'!$P$7)</xm:f>
            <x14:dxf>
              <font>
                <b/>
                <i val="0"/>
              </font>
              <fill>
                <patternFill>
                  <bgColor theme="2" tint="-0.14996795556505021"/>
                </patternFill>
              </fill>
            </x14:dxf>
          </x14:cfRule>
          <x14:cfRule type="expression" priority="12" id="{00000000-000E-0000-1300-00000C000000}">
            <xm:f>D5&lt;&gt;'Drop down'!$P$7</xm:f>
            <x14:dxf>
              <font>
                <b val="0"/>
                <i val="0"/>
                <color rgb="FFFF0000"/>
              </font>
              <fill>
                <patternFill patternType="solid">
                  <bgColor theme="0"/>
                </patternFill>
              </fill>
            </x14:dxf>
          </x14:cfRule>
          <xm:sqref>D5:H5</xm:sqref>
        </x14:conditionalFormatting>
        <x14:conditionalFormatting xmlns:xm="http://schemas.microsoft.com/office/excel/2006/main">
          <x14:cfRule type="expression" priority="9" id="{00000000-000E-0000-1300-000009000000}">
            <xm:f>$D$7='Drop down'!$P$6</xm:f>
            <x14:dxf>
              <font>
                <b/>
                <i val="0"/>
              </font>
              <fill>
                <patternFill>
                  <bgColor theme="2" tint="-0.14996795556505021"/>
                </patternFill>
              </fill>
            </x14:dxf>
          </x14:cfRule>
          <x14:cfRule type="expression" priority="10" id="{00000000-000E-0000-1300-00000A000000}">
            <xm:f>$D$7&lt;&gt;'Drop down'!$P$6</xm:f>
            <x14:dxf>
              <font>
                <b val="0"/>
                <i val="0"/>
                <color rgb="FFFF0000"/>
              </font>
              <fill>
                <patternFill>
                  <bgColor theme="0"/>
                </patternFill>
              </fill>
            </x14:dxf>
          </x14:cfRule>
          <xm:sqref>D7:H7</xm:sqref>
        </x14:conditionalFormatting>
        <x14:conditionalFormatting xmlns:xm="http://schemas.microsoft.com/office/excel/2006/main">
          <x14:cfRule type="expression" priority="7" id="{00000000-000E-0000-1300-000007000000}">
            <xm:f>$D$8='Drop down'!$P$6</xm:f>
            <x14:dxf>
              <font>
                <b/>
                <i val="0"/>
              </font>
              <fill>
                <patternFill>
                  <bgColor theme="2" tint="-0.14996795556505021"/>
                </patternFill>
              </fill>
            </x14:dxf>
          </x14:cfRule>
          <x14:cfRule type="expression" priority="8" id="{00000000-000E-0000-1300-000008000000}">
            <xm:f>$D$8&lt;&gt;'Drop down'!$P$6</xm:f>
            <x14:dxf>
              <font>
                <b val="0"/>
                <i val="0"/>
                <color rgb="FFFF0000"/>
              </font>
              <fill>
                <patternFill>
                  <bgColor theme="0"/>
                </patternFill>
              </fill>
            </x14:dxf>
          </x14:cfRule>
          <xm:sqref>D8:H8</xm:sqref>
        </x14:conditionalFormatting>
        <x14:conditionalFormatting xmlns:xm="http://schemas.microsoft.com/office/excel/2006/main">
          <x14:cfRule type="expression" priority="1" id="{00000000-000E-0000-1300-000001000000}">
            <xm:f>OR(D16="",D16='Drop down'!$P$7)</xm:f>
            <x14:dxf>
              <font>
                <b/>
                <i val="0"/>
              </font>
              <fill>
                <patternFill>
                  <bgColor theme="2" tint="-0.14996795556505021"/>
                </patternFill>
              </fill>
            </x14:dxf>
          </x14:cfRule>
          <x14:cfRule type="expression" priority="2" id="{00000000-000E-0000-1300-000002000000}">
            <xm:f>D16&lt;&gt;'Drop down'!$P$7</xm:f>
            <x14:dxf>
              <font>
                <b val="0"/>
                <i val="0"/>
                <color rgb="FFFF0000"/>
              </font>
              <fill>
                <patternFill patternType="solid">
                  <bgColor theme="0"/>
                </patternFill>
              </fill>
            </x14:dxf>
          </x14:cfRule>
          <xm:sqref>D16:H16</xm:sqref>
        </x14:conditionalFormatting>
      </x14:conditionalFormattings>
    </ext>
    <ext xmlns:x14="http://schemas.microsoft.com/office/spreadsheetml/2009/9/main" uri="{CCE6A557-97BC-4b89-ADB6-D9C93CAAB3DF}">
      <x14:dataValidations xmlns:xm="http://schemas.microsoft.com/office/excel/2006/main" count="3">
        <x14:dataValidation type="list" showInputMessage="1" showErrorMessage="1" xr:uid="{ECF18AC6-FA43-4D75-A554-F0A187FEB550}">
          <x14:formula1>
            <xm:f>'Drop down'!$B$137:$B$141</xm:f>
          </x14:formula1>
          <xm:sqref>D7:H7</xm:sqref>
        </x14:dataValidation>
        <x14:dataValidation type="list" showInputMessage="1" showErrorMessage="1" xr:uid="{6F6FC7FA-E260-4F32-B8D3-5DF127A23724}">
          <x14:formula1>
            <xm:f>'Drop down'!$B$147:$B$150</xm:f>
          </x14:formula1>
          <xm:sqref>D8:H8</xm:sqref>
        </x14:dataValidation>
        <x14:dataValidation type="list" showInputMessage="1" showErrorMessage="1" xr:uid="{3F80D9CA-FB75-4D3B-9477-F115A4BE60EE}">
          <x14:formula1>
            <xm:f>'Drop down'!$B$5:$B$7</xm:f>
          </x14:formula1>
          <xm:sqref>D10:H11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25437-EFB1-4911-86ED-8A61DF7C8FC4}">
  <sheetPr codeName="Sheet19">
    <pageSetUpPr fitToPage="1"/>
  </sheetPr>
  <dimension ref="A1:X47"/>
  <sheetViews>
    <sheetView workbookViewId="0">
      <selection activeCell="J20" sqref="J20"/>
    </sheetView>
  </sheetViews>
  <sheetFormatPr defaultRowHeight="14.5" x14ac:dyDescent="0.35"/>
  <cols>
    <col min="1" max="1" width="2.81640625" customWidth="1"/>
    <col min="2" max="2" width="3.453125" customWidth="1"/>
    <col min="3" max="3" width="24.54296875" bestFit="1" customWidth="1"/>
    <col min="4" max="5" width="25.1796875" bestFit="1" customWidth="1"/>
    <col min="6" max="6" width="21.1796875" customWidth="1"/>
    <col min="7" max="7" width="2.54296875" customWidth="1"/>
    <col min="8" max="8" width="3.1796875" customWidth="1"/>
    <col min="9" max="9" width="3.453125" customWidth="1"/>
    <col min="10" max="10" width="41.1796875" bestFit="1" customWidth="1"/>
  </cols>
  <sheetData>
    <row r="1" spans="1:24" ht="36.5" customHeight="1" x14ac:dyDescent="0.35">
      <c r="A1" s="3"/>
      <c r="B1" s="178" t="str">
        <f>'Drop down'!P14</f>
        <v>All rights to this document belong to Varefakta, and the document may not be copied, reproduced, passed on and / or used without prior written permission from Varefakta. (version 23.1).</v>
      </c>
      <c r="C1" s="178"/>
      <c r="D1" s="178"/>
      <c r="E1" s="178"/>
      <c r="F1" s="11"/>
      <c r="G1" s="2"/>
      <c r="H1" s="4"/>
      <c r="I1" s="1"/>
      <c r="J1" s="1"/>
      <c r="K1" s="1"/>
      <c r="L1" s="1"/>
      <c r="M1" s="1"/>
      <c r="N1" s="1"/>
      <c r="O1" s="1"/>
      <c r="P1" s="1"/>
      <c r="Q1" s="1"/>
      <c r="R1" s="1"/>
      <c r="S1" s="1"/>
      <c r="T1" s="1"/>
      <c r="U1" s="1"/>
      <c r="V1" s="1"/>
      <c r="W1" s="1"/>
      <c r="X1" s="1"/>
    </row>
    <row r="2" spans="1:24" x14ac:dyDescent="0.35">
      <c r="A2" s="3"/>
      <c r="B2" s="5"/>
      <c r="C2" s="6"/>
      <c r="D2" s="6"/>
      <c r="E2" s="6"/>
      <c r="F2" s="6"/>
      <c r="G2" s="7"/>
      <c r="H2" s="4"/>
      <c r="I2" s="1"/>
      <c r="J2" s="1"/>
      <c r="K2" s="1"/>
      <c r="L2" s="1"/>
      <c r="M2" s="1"/>
      <c r="N2" s="1"/>
      <c r="O2" s="1"/>
      <c r="P2" s="1"/>
      <c r="Q2" s="1"/>
      <c r="R2" s="1"/>
      <c r="S2" s="1"/>
      <c r="T2" s="1"/>
      <c r="U2" s="1"/>
      <c r="V2" s="1"/>
      <c r="W2" s="1"/>
      <c r="X2" s="1"/>
    </row>
    <row r="3" spans="1:24" ht="23.5" thickBot="1" x14ac:dyDescent="0.55000000000000004">
      <c r="A3" s="3"/>
      <c r="B3" s="5"/>
      <c r="C3" s="8" t="s">
        <v>4945</v>
      </c>
      <c r="D3" s="6"/>
      <c r="E3" s="6"/>
      <c r="F3" s="6"/>
      <c r="G3" s="7"/>
      <c r="H3" s="4"/>
      <c r="I3" s="1"/>
      <c r="J3" s="1"/>
      <c r="K3" s="1"/>
      <c r="L3" s="1"/>
      <c r="M3" s="1"/>
      <c r="N3" s="1"/>
      <c r="O3" s="1"/>
      <c r="P3" s="1"/>
      <c r="Q3" s="1"/>
      <c r="R3" s="1"/>
      <c r="S3" s="1"/>
      <c r="T3" s="1"/>
      <c r="U3" s="1"/>
      <c r="V3" s="1"/>
      <c r="W3" s="1"/>
      <c r="X3" s="1"/>
    </row>
    <row r="4" spans="1:24" ht="20.5" x14ac:dyDescent="0.45">
      <c r="A4" s="3"/>
      <c r="B4" s="5"/>
      <c r="C4" s="9"/>
      <c r="D4" s="6"/>
      <c r="E4" s="6"/>
      <c r="F4" s="6"/>
      <c r="G4" s="7"/>
      <c r="H4" s="4"/>
      <c r="I4" s="1"/>
      <c r="J4" s="12" t="s">
        <v>5021</v>
      </c>
      <c r="K4" s="1"/>
      <c r="L4" s="1"/>
      <c r="M4" s="1"/>
      <c r="N4" s="1"/>
      <c r="O4" s="1"/>
      <c r="P4" s="1"/>
      <c r="Q4" s="1"/>
      <c r="R4" s="1"/>
      <c r="S4" s="1"/>
      <c r="T4" s="1"/>
      <c r="U4" s="1"/>
      <c r="V4" s="1"/>
      <c r="W4" s="1"/>
      <c r="X4" s="1"/>
    </row>
    <row r="5" spans="1:24" x14ac:dyDescent="0.35">
      <c r="A5" s="3"/>
      <c r="B5" s="5"/>
      <c r="C5" s="17" t="s">
        <v>4912</v>
      </c>
      <c r="D5" s="306" t="s">
        <v>4678</v>
      </c>
      <c r="E5" s="307"/>
      <c r="F5" s="308"/>
      <c r="G5" s="7"/>
      <c r="H5" s="4"/>
      <c r="I5" s="1"/>
      <c r="J5" s="152" t="s">
        <v>0</v>
      </c>
      <c r="K5" s="1"/>
      <c r="L5" s="1"/>
      <c r="M5" s="1"/>
      <c r="N5" s="1"/>
      <c r="O5" s="1"/>
      <c r="P5" s="1"/>
      <c r="Q5" s="1"/>
      <c r="R5" s="1"/>
      <c r="S5" s="1"/>
      <c r="T5" s="1"/>
      <c r="U5" s="1"/>
      <c r="V5" s="1"/>
      <c r="W5" s="1"/>
      <c r="X5" s="1"/>
    </row>
    <row r="6" spans="1:24" x14ac:dyDescent="0.35">
      <c r="A6" s="3"/>
      <c r="B6" s="5"/>
      <c r="D6" s="6"/>
      <c r="E6" s="6"/>
      <c r="F6" s="6"/>
      <c r="G6" s="7"/>
      <c r="H6" s="4"/>
      <c r="I6" s="1"/>
      <c r="J6" s="152" t="s">
        <v>4713</v>
      </c>
      <c r="K6" s="1"/>
      <c r="L6" s="1"/>
      <c r="M6" s="1"/>
      <c r="N6" s="1"/>
      <c r="O6" s="1"/>
      <c r="P6" s="1"/>
      <c r="Q6" s="1"/>
      <c r="R6" s="1"/>
      <c r="S6" s="1"/>
      <c r="T6" s="1"/>
      <c r="U6" s="1"/>
      <c r="V6" s="1"/>
      <c r="W6" s="1"/>
      <c r="X6" s="1"/>
    </row>
    <row r="7" spans="1:24" x14ac:dyDescent="0.35">
      <c r="A7" s="3"/>
      <c r="B7" s="5"/>
      <c r="C7" s="13"/>
      <c r="D7" s="17" t="s">
        <v>4953</v>
      </c>
      <c r="E7" s="17" t="s">
        <v>4954</v>
      </c>
      <c r="F7" s="17" t="s">
        <v>4955</v>
      </c>
      <c r="G7" s="7"/>
      <c r="H7" s="4"/>
      <c r="I7" s="1"/>
      <c r="J7" s="152" t="s">
        <v>5022</v>
      </c>
      <c r="K7" s="1"/>
      <c r="L7" s="1"/>
      <c r="M7" s="1"/>
      <c r="N7" s="1"/>
      <c r="O7" s="1"/>
      <c r="P7" s="1"/>
      <c r="Q7" s="1"/>
      <c r="R7" s="1"/>
      <c r="S7" s="1"/>
      <c r="T7" s="1"/>
      <c r="U7" s="1"/>
      <c r="V7" s="1"/>
      <c r="W7" s="1"/>
      <c r="X7" s="1"/>
    </row>
    <row r="8" spans="1:24" x14ac:dyDescent="0.35">
      <c r="A8" s="3"/>
      <c r="B8" s="5"/>
      <c r="C8" s="17" t="s">
        <v>4946</v>
      </c>
      <c r="D8" s="54" t="s">
        <v>4678</v>
      </c>
      <c r="E8" s="54" t="s">
        <v>4678</v>
      </c>
      <c r="F8" s="54" t="s">
        <v>4678</v>
      </c>
      <c r="G8" s="7"/>
      <c r="H8" s="4"/>
      <c r="I8" s="1"/>
      <c r="J8" s="152" t="s">
        <v>4723</v>
      </c>
      <c r="K8" s="1"/>
      <c r="L8" s="1"/>
      <c r="M8" s="1"/>
      <c r="N8" s="1"/>
      <c r="O8" s="1"/>
      <c r="P8" s="1"/>
      <c r="Q8" s="1"/>
      <c r="R8" s="1"/>
      <c r="S8" s="1"/>
      <c r="T8" s="1"/>
      <c r="U8" s="1"/>
      <c r="V8" s="1"/>
      <c r="W8" s="1"/>
      <c r="X8" s="1"/>
    </row>
    <row r="9" spans="1:24" x14ac:dyDescent="0.35">
      <c r="A9" s="3"/>
      <c r="B9" s="5"/>
      <c r="C9" s="13" t="s">
        <v>4947</v>
      </c>
      <c r="D9" s="54" t="s">
        <v>4678</v>
      </c>
      <c r="E9" s="54" t="s">
        <v>4678</v>
      </c>
      <c r="F9" s="54" t="s">
        <v>4678</v>
      </c>
      <c r="G9" s="7"/>
      <c r="H9" s="4"/>
      <c r="I9" s="1"/>
      <c r="J9" s="152" t="s">
        <v>4758</v>
      </c>
      <c r="K9" s="1"/>
      <c r="L9" s="1"/>
      <c r="M9" s="1"/>
      <c r="N9" s="1"/>
      <c r="O9" s="1"/>
      <c r="P9" s="1"/>
      <c r="Q9" s="1"/>
      <c r="R9" s="1"/>
      <c r="S9" s="1"/>
      <c r="T9" s="1"/>
      <c r="U9" s="1"/>
      <c r="V9" s="1"/>
      <c r="W9" s="1"/>
      <c r="X9" s="1"/>
    </row>
    <row r="10" spans="1:24" x14ac:dyDescent="0.35">
      <c r="A10" s="3"/>
      <c r="B10" s="5"/>
      <c r="C10" s="13" t="s">
        <v>4948</v>
      </c>
      <c r="D10" s="54" t="s">
        <v>4678</v>
      </c>
      <c r="E10" s="54" t="s">
        <v>4678</v>
      </c>
      <c r="F10" s="54" t="s">
        <v>4678</v>
      </c>
      <c r="G10" s="7"/>
      <c r="H10" s="4"/>
      <c r="I10" s="1"/>
      <c r="J10" s="152" t="s">
        <v>4759</v>
      </c>
      <c r="K10" s="1"/>
      <c r="L10" s="1"/>
      <c r="M10" s="1"/>
      <c r="N10" s="1"/>
      <c r="O10" s="1"/>
      <c r="P10" s="1"/>
      <c r="Q10" s="1"/>
      <c r="R10" s="1"/>
      <c r="S10" s="1"/>
      <c r="T10" s="1"/>
      <c r="U10" s="1"/>
      <c r="V10" s="1"/>
      <c r="W10" s="1"/>
      <c r="X10" s="1"/>
    </row>
    <row r="11" spans="1:24" x14ac:dyDescent="0.35">
      <c r="A11" s="3"/>
      <c r="B11" s="5"/>
      <c r="C11" s="13" t="s">
        <v>4949</v>
      </c>
      <c r="D11" s="54" t="s">
        <v>4678</v>
      </c>
      <c r="E11" s="54" t="s">
        <v>4678</v>
      </c>
      <c r="F11" s="54" t="s">
        <v>4678</v>
      </c>
      <c r="G11" s="7"/>
      <c r="H11" s="4"/>
      <c r="I11" s="1"/>
      <c r="J11" s="152" t="s">
        <v>4811</v>
      </c>
      <c r="K11" s="1"/>
      <c r="L11" s="1"/>
      <c r="M11" s="1"/>
      <c r="N11" s="1"/>
      <c r="O11" s="1"/>
      <c r="P11" s="1"/>
      <c r="Q11" s="1"/>
      <c r="R11" s="1"/>
      <c r="S11" s="1"/>
      <c r="T11" s="1"/>
      <c r="U11" s="1"/>
      <c r="V11" s="1"/>
      <c r="W11" s="1"/>
      <c r="X11" s="1"/>
    </row>
    <row r="12" spans="1:24" x14ac:dyDescent="0.35">
      <c r="A12" s="3"/>
      <c r="B12" s="5"/>
      <c r="C12" s="13" t="s">
        <v>4950</v>
      </c>
      <c r="D12" s="54" t="s">
        <v>4678</v>
      </c>
      <c r="E12" s="54" t="s">
        <v>4678</v>
      </c>
      <c r="F12" s="54" t="s">
        <v>4678</v>
      </c>
      <c r="G12" s="7"/>
      <c r="H12" s="4"/>
      <c r="I12" s="1"/>
      <c r="J12" s="152" t="s">
        <v>5023</v>
      </c>
      <c r="K12" s="1"/>
      <c r="L12" s="1"/>
      <c r="M12" s="1"/>
      <c r="N12" s="1"/>
      <c r="O12" s="1"/>
      <c r="P12" s="1"/>
      <c r="Q12" s="1"/>
      <c r="R12" s="1"/>
      <c r="S12" s="1"/>
      <c r="T12" s="1"/>
      <c r="U12" s="1"/>
      <c r="V12" s="1"/>
      <c r="W12" s="1"/>
      <c r="X12" s="1"/>
    </row>
    <row r="13" spans="1:24" x14ac:dyDescent="0.35">
      <c r="A13" s="3"/>
      <c r="B13" s="5"/>
      <c r="C13" s="13" t="s">
        <v>4951</v>
      </c>
      <c r="D13" s="54" t="s">
        <v>4678</v>
      </c>
      <c r="E13" s="54" t="s">
        <v>4678</v>
      </c>
      <c r="F13" s="54" t="s">
        <v>4678</v>
      </c>
      <c r="G13" s="7"/>
      <c r="H13" s="4"/>
      <c r="I13" s="1"/>
      <c r="J13" s="152" t="s">
        <v>4866</v>
      </c>
      <c r="K13" s="1"/>
      <c r="L13" s="1"/>
      <c r="M13" s="1"/>
      <c r="N13" s="1"/>
      <c r="O13" s="1"/>
      <c r="P13" s="1"/>
      <c r="Q13" s="1"/>
      <c r="R13" s="1"/>
      <c r="S13" s="1"/>
      <c r="T13" s="1"/>
      <c r="U13" s="1"/>
      <c r="V13" s="1"/>
      <c r="W13" s="1"/>
      <c r="X13" s="1"/>
    </row>
    <row r="14" spans="1:24" x14ac:dyDescent="0.35">
      <c r="A14" s="3"/>
      <c r="B14" s="5"/>
      <c r="C14" s="6"/>
      <c r="D14" s="6"/>
      <c r="E14" s="6"/>
      <c r="F14" s="6"/>
      <c r="G14" s="7"/>
      <c r="H14" s="4"/>
      <c r="I14" s="1"/>
      <c r="J14" s="152" t="s">
        <v>4871</v>
      </c>
      <c r="K14" s="1"/>
      <c r="L14" s="1"/>
      <c r="M14" s="1"/>
      <c r="N14" s="1"/>
      <c r="O14" s="1"/>
      <c r="P14" s="1"/>
      <c r="Q14" s="1"/>
      <c r="R14" s="1"/>
      <c r="S14" s="1"/>
      <c r="T14" s="1"/>
      <c r="U14" s="1"/>
      <c r="V14" s="1"/>
      <c r="W14" s="1"/>
      <c r="X14" s="1"/>
    </row>
    <row r="15" spans="1:24" x14ac:dyDescent="0.35">
      <c r="A15" s="3"/>
      <c r="B15" s="5"/>
      <c r="C15" s="13" t="s">
        <v>4952</v>
      </c>
      <c r="D15" s="306" t="s">
        <v>4678</v>
      </c>
      <c r="E15" s="307"/>
      <c r="F15" s="308"/>
      <c r="G15" s="7"/>
      <c r="H15" s="4"/>
      <c r="I15" s="1"/>
      <c r="J15" s="152" t="s">
        <v>5033</v>
      </c>
      <c r="K15" s="1"/>
      <c r="L15" s="1"/>
      <c r="M15" s="1"/>
      <c r="N15" s="1"/>
      <c r="O15" s="1"/>
      <c r="P15" s="1"/>
      <c r="Q15" s="1"/>
      <c r="R15" s="1"/>
      <c r="S15" s="1"/>
      <c r="T15" s="1"/>
      <c r="U15" s="1"/>
      <c r="V15" s="1"/>
      <c r="W15" s="1"/>
      <c r="X15" s="1"/>
    </row>
    <row r="16" spans="1:24" x14ac:dyDescent="0.35">
      <c r="A16" s="3"/>
      <c r="B16" s="5"/>
      <c r="C16" s="6"/>
      <c r="D16" s="6"/>
      <c r="E16" s="6"/>
      <c r="F16" s="6"/>
      <c r="G16" s="7"/>
      <c r="H16" s="4"/>
      <c r="I16" s="1"/>
      <c r="J16" s="152" t="s">
        <v>5034</v>
      </c>
      <c r="K16" s="1"/>
      <c r="L16" s="1"/>
      <c r="M16" s="1"/>
      <c r="N16" s="1"/>
      <c r="O16" s="1"/>
      <c r="P16" s="1"/>
      <c r="Q16" s="1"/>
      <c r="R16" s="1"/>
      <c r="S16" s="1"/>
      <c r="T16" s="1"/>
      <c r="U16" s="1"/>
      <c r="V16" s="1"/>
      <c r="W16" s="1"/>
      <c r="X16" s="1"/>
    </row>
    <row r="17" spans="1:24" ht="15" thickBot="1" x14ac:dyDescent="0.4">
      <c r="A17" s="3"/>
      <c r="B17" s="5"/>
      <c r="C17" s="34" t="s">
        <v>4956</v>
      </c>
      <c r="D17" s="6"/>
      <c r="E17" s="6"/>
      <c r="F17" s="6"/>
      <c r="G17" s="7"/>
      <c r="H17" s="4"/>
      <c r="I17" s="1"/>
      <c r="J17" s="153" t="s">
        <v>4907</v>
      </c>
      <c r="K17" s="1"/>
      <c r="L17" s="1"/>
      <c r="M17" s="1"/>
      <c r="N17" s="1"/>
      <c r="O17" s="1"/>
      <c r="P17" s="1"/>
      <c r="Q17" s="1"/>
      <c r="R17" s="1"/>
      <c r="S17" s="1"/>
      <c r="T17" s="1"/>
      <c r="U17" s="1"/>
      <c r="V17" s="1"/>
      <c r="W17" s="1"/>
      <c r="X17" s="1"/>
    </row>
    <row r="18" spans="1:24" ht="15" thickBot="1" x14ac:dyDescent="0.4">
      <c r="A18" s="3"/>
      <c r="B18" s="5"/>
      <c r="C18" s="51" t="s">
        <v>4957</v>
      </c>
      <c r="D18" s="51" t="s">
        <v>4958</v>
      </c>
      <c r="E18" s="51" t="s">
        <v>4959</v>
      </c>
      <c r="F18" s="51" t="s">
        <v>4960</v>
      </c>
      <c r="G18" s="7"/>
      <c r="H18" s="4"/>
      <c r="I18" s="1"/>
      <c r="J18" s="1"/>
      <c r="K18" s="1"/>
      <c r="L18" s="1"/>
      <c r="M18" s="1"/>
      <c r="N18" s="1"/>
      <c r="O18" s="1"/>
      <c r="P18" s="1"/>
      <c r="Q18" s="1"/>
      <c r="R18" s="1"/>
      <c r="S18" s="1"/>
      <c r="T18" s="1"/>
      <c r="U18" s="1"/>
      <c r="V18" s="1"/>
      <c r="W18" s="1"/>
      <c r="X18" s="1"/>
    </row>
    <row r="19" spans="1:24" x14ac:dyDescent="0.35">
      <c r="A19" s="3"/>
      <c r="B19" s="5"/>
      <c r="C19" s="46" t="s">
        <v>4961</v>
      </c>
      <c r="D19" s="46" t="s">
        <v>4962</v>
      </c>
      <c r="E19" s="46" t="s">
        <v>4963</v>
      </c>
      <c r="F19" s="46" t="s">
        <v>4964</v>
      </c>
      <c r="G19" s="7"/>
      <c r="H19" s="4"/>
      <c r="I19" s="1"/>
      <c r="J19" s="12" t="s">
        <v>5024</v>
      </c>
      <c r="K19" s="1"/>
      <c r="L19" s="1"/>
      <c r="M19" s="1"/>
      <c r="N19" s="1"/>
      <c r="O19" s="1"/>
      <c r="P19" s="1"/>
      <c r="Q19" s="1"/>
      <c r="R19" s="1"/>
      <c r="S19" s="1"/>
      <c r="T19" s="1"/>
      <c r="U19" s="1"/>
      <c r="V19" s="1"/>
      <c r="W19" s="1"/>
      <c r="X19" s="1"/>
    </row>
    <row r="20" spans="1:24" x14ac:dyDescent="0.35">
      <c r="A20" s="3"/>
      <c r="B20" s="5"/>
      <c r="C20" s="46" t="s">
        <v>4965</v>
      </c>
      <c r="D20" s="46" t="s">
        <v>4966</v>
      </c>
      <c r="E20" s="46" t="s">
        <v>4967</v>
      </c>
      <c r="F20" s="46" t="s">
        <v>4966</v>
      </c>
      <c r="G20" s="7"/>
      <c r="H20" s="4"/>
      <c r="I20" s="1"/>
      <c r="J20" s="152" t="s">
        <v>5025</v>
      </c>
      <c r="K20" s="1"/>
      <c r="L20" s="1"/>
      <c r="M20" s="1"/>
      <c r="N20" s="1"/>
      <c r="O20" s="1"/>
      <c r="P20" s="1"/>
      <c r="Q20" s="1"/>
      <c r="R20" s="1"/>
      <c r="S20" s="1"/>
      <c r="T20" s="1"/>
      <c r="U20" s="1"/>
      <c r="V20" s="1"/>
      <c r="W20" s="1"/>
      <c r="X20" s="1"/>
    </row>
    <row r="21" spans="1:24" x14ac:dyDescent="0.35">
      <c r="A21" s="3"/>
      <c r="B21" s="5"/>
      <c r="C21" s="46" t="s">
        <v>4968</v>
      </c>
      <c r="D21" s="46" t="s">
        <v>4969</v>
      </c>
      <c r="E21" s="46" t="s">
        <v>4969</v>
      </c>
      <c r="F21" s="46"/>
      <c r="G21" s="7"/>
      <c r="H21" s="4"/>
      <c r="I21" s="1"/>
      <c r="J21" s="152" t="s">
        <v>5026</v>
      </c>
      <c r="K21" s="1"/>
      <c r="L21" s="1"/>
      <c r="M21" s="1"/>
      <c r="N21" s="1"/>
      <c r="O21" s="1"/>
      <c r="P21" s="1"/>
      <c r="Q21" s="1"/>
      <c r="R21" s="1"/>
      <c r="S21" s="1"/>
      <c r="T21" s="1"/>
      <c r="U21" s="1"/>
      <c r="V21" s="1"/>
      <c r="W21" s="1"/>
      <c r="X21" s="1"/>
    </row>
    <row r="22" spans="1:24" x14ac:dyDescent="0.35">
      <c r="A22" s="3"/>
      <c r="B22" s="5"/>
      <c r="C22" s="46"/>
      <c r="D22" s="46" t="s">
        <v>4970</v>
      </c>
      <c r="E22" s="46" t="s">
        <v>4971</v>
      </c>
      <c r="F22" s="46"/>
      <c r="G22" s="7"/>
      <c r="H22" s="4"/>
      <c r="I22" s="1"/>
      <c r="J22" s="152" t="s">
        <v>5027</v>
      </c>
      <c r="K22" s="1"/>
      <c r="L22" s="1"/>
      <c r="M22" s="1"/>
      <c r="N22" s="1"/>
      <c r="O22" s="1"/>
      <c r="P22" s="1"/>
      <c r="Q22" s="1"/>
      <c r="R22" s="1"/>
      <c r="S22" s="1"/>
      <c r="T22" s="1"/>
      <c r="U22" s="1"/>
      <c r="V22" s="1"/>
      <c r="W22" s="1"/>
      <c r="X22" s="1"/>
    </row>
    <row r="23" spans="1:24" x14ac:dyDescent="0.35">
      <c r="A23" s="3"/>
      <c r="B23" s="5"/>
      <c r="C23" s="52"/>
      <c r="D23" s="52" t="s">
        <v>4972</v>
      </c>
      <c r="E23" s="52" t="s">
        <v>4972</v>
      </c>
      <c r="F23" s="52"/>
      <c r="G23" s="7"/>
      <c r="H23" s="4"/>
      <c r="I23" s="1"/>
      <c r="J23" s="155" t="s">
        <v>5028</v>
      </c>
      <c r="K23" s="1"/>
      <c r="L23" s="1"/>
      <c r="M23" s="1"/>
      <c r="N23" s="1"/>
      <c r="O23" s="1"/>
      <c r="P23" s="1"/>
      <c r="Q23" s="1"/>
      <c r="R23" s="1"/>
      <c r="S23" s="1"/>
      <c r="T23" s="1"/>
      <c r="U23" s="1"/>
      <c r="V23" s="1"/>
      <c r="W23" s="1"/>
      <c r="X23" s="1"/>
    </row>
    <row r="24" spans="1:24" x14ac:dyDescent="0.35">
      <c r="A24" s="3"/>
      <c r="B24" s="5"/>
      <c r="C24" s="6"/>
      <c r="D24" s="6"/>
      <c r="E24" s="6"/>
      <c r="F24" s="6"/>
      <c r="G24" s="7"/>
      <c r="H24" s="4"/>
      <c r="I24" s="1"/>
      <c r="J24" s="152" t="s">
        <v>5029</v>
      </c>
      <c r="K24" s="1"/>
      <c r="L24" s="1"/>
      <c r="M24" s="1"/>
      <c r="N24" s="1"/>
      <c r="O24" s="1"/>
      <c r="P24" s="1"/>
      <c r="Q24" s="1"/>
      <c r="R24" s="1"/>
      <c r="S24" s="1"/>
      <c r="T24" s="1"/>
      <c r="U24" s="1"/>
      <c r="V24" s="1"/>
      <c r="W24" s="1"/>
      <c r="X24" s="1"/>
    </row>
    <row r="25" spans="1:24" x14ac:dyDescent="0.35">
      <c r="A25" s="3"/>
      <c r="B25" s="5"/>
      <c r="C25" s="209" t="str">
        <f>'Drop down'!P13</f>
        <v>Previous</v>
      </c>
      <c r="D25" s="159"/>
      <c r="E25" s="210" t="str">
        <f>'Drop down'!P12</f>
        <v>Next</v>
      </c>
      <c r="F25" s="210"/>
      <c r="G25" s="7"/>
      <c r="H25" s="4"/>
      <c r="I25" s="1"/>
      <c r="J25" s="152" t="s">
        <v>5030</v>
      </c>
      <c r="K25" s="1"/>
      <c r="L25" s="1"/>
      <c r="M25" s="1"/>
      <c r="N25" s="1"/>
      <c r="O25" s="1"/>
      <c r="P25" s="1"/>
      <c r="Q25" s="1"/>
      <c r="R25" s="1"/>
      <c r="S25" s="1"/>
      <c r="T25" s="1"/>
      <c r="U25" s="1"/>
      <c r="V25" s="1"/>
      <c r="W25" s="1"/>
      <c r="X25" s="1"/>
    </row>
    <row r="26" spans="1:24" x14ac:dyDescent="0.35">
      <c r="A26" s="3"/>
      <c r="B26" s="5"/>
      <c r="C26" s="209"/>
      <c r="D26" s="159"/>
      <c r="E26" s="210"/>
      <c r="F26" s="210"/>
      <c r="G26" s="7"/>
      <c r="H26" s="4"/>
      <c r="I26" s="1"/>
      <c r="J26" s="152" t="s">
        <v>5031</v>
      </c>
      <c r="K26" s="1"/>
      <c r="L26" s="1"/>
      <c r="M26" s="1"/>
      <c r="N26" s="1"/>
      <c r="O26" s="1"/>
      <c r="P26" s="1"/>
      <c r="Q26" s="1"/>
      <c r="R26" s="1"/>
      <c r="S26" s="1"/>
      <c r="T26" s="1"/>
      <c r="U26" s="1"/>
      <c r="V26" s="1"/>
      <c r="W26" s="1"/>
      <c r="X26" s="1"/>
    </row>
    <row r="27" spans="1:24" ht="15" thickBot="1" x14ac:dyDescent="0.4">
      <c r="A27" s="3"/>
      <c r="B27" s="20"/>
      <c r="C27" s="21"/>
      <c r="D27" s="21"/>
      <c r="E27" s="21"/>
      <c r="F27" s="21"/>
      <c r="G27" s="22"/>
      <c r="H27" s="4"/>
      <c r="I27" s="1"/>
      <c r="J27" s="153" t="s">
        <v>5032</v>
      </c>
      <c r="K27" s="1"/>
      <c r="L27" s="1"/>
      <c r="M27" s="1"/>
      <c r="N27" s="1"/>
      <c r="O27" s="1"/>
      <c r="P27" s="1"/>
      <c r="Q27" s="1"/>
      <c r="R27" s="1"/>
      <c r="S27" s="1"/>
      <c r="T27" s="1"/>
      <c r="U27" s="1"/>
      <c r="V27" s="1"/>
      <c r="W27" s="1"/>
      <c r="X27" s="1"/>
    </row>
    <row r="28" spans="1:24" x14ac:dyDescent="0.35">
      <c r="A28" s="49"/>
      <c r="B28" s="18"/>
      <c r="C28" s="18"/>
      <c r="D28" s="18"/>
      <c r="E28" s="18"/>
      <c r="F28" s="18"/>
      <c r="G28" s="18"/>
      <c r="H28" s="19"/>
      <c r="I28" s="1"/>
      <c r="J28" s="32"/>
      <c r="K28" s="1"/>
      <c r="L28" s="1"/>
      <c r="M28" s="1"/>
      <c r="N28" s="1"/>
      <c r="O28" s="1"/>
      <c r="P28" s="1"/>
      <c r="Q28" s="1"/>
      <c r="R28" s="1"/>
      <c r="S28" s="1"/>
      <c r="T28" s="1"/>
      <c r="U28" s="1"/>
      <c r="V28" s="1"/>
      <c r="W28" s="1"/>
      <c r="X28" s="1"/>
    </row>
    <row r="29" spans="1:24" x14ac:dyDescent="0.35">
      <c r="A29" s="32"/>
      <c r="B29" s="32"/>
      <c r="C29" s="32"/>
      <c r="D29" s="32"/>
      <c r="E29" s="32"/>
      <c r="F29" s="32"/>
      <c r="G29" s="32"/>
      <c r="H29" s="32"/>
      <c r="I29" s="32"/>
      <c r="J29" s="32"/>
      <c r="K29" s="32"/>
      <c r="L29" s="32"/>
      <c r="M29" s="32"/>
      <c r="N29" s="32"/>
      <c r="O29" s="32"/>
      <c r="P29" s="32"/>
      <c r="Q29" s="32"/>
      <c r="R29" s="32"/>
      <c r="S29" s="32"/>
      <c r="T29" s="32"/>
      <c r="U29" s="32"/>
      <c r="V29" s="32"/>
      <c r="W29" s="32"/>
      <c r="X29" s="32"/>
    </row>
    <row r="30" spans="1:24" x14ac:dyDescent="0.35">
      <c r="A30" s="32"/>
      <c r="B30" s="32"/>
      <c r="C30" s="32"/>
      <c r="D30" s="32"/>
      <c r="E30" s="32"/>
      <c r="F30" s="32"/>
      <c r="G30" s="32"/>
      <c r="H30" s="32"/>
      <c r="I30" s="32"/>
      <c r="J30" s="32"/>
      <c r="K30" s="32"/>
      <c r="L30" s="32"/>
      <c r="M30" s="32"/>
      <c r="N30" s="32"/>
      <c r="O30" s="32"/>
      <c r="P30" s="32"/>
      <c r="Q30" s="32"/>
      <c r="R30" s="32"/>
      <c r="S30" s="32"/>
      <c r="T30" s="32"/>
      <c r="U30" s="32"/>
      <c r="V30" s="32"/>
      <c r="W30" s="32"/>
      <c r="X30" s="32"/>
    </row>
    <row r="31" spans="1:24" x14ac:dyDescent="0.35">
      <c r="A31" s="32"/>
      <c r="B31" s="32"/>
      <c r="C31" s="32"/>
      <c r="D31" s="32"/>
      <c r="E31" s="32"/>
      <c r="F31" s="32"/>
      <c r="G31" s="32"/>
      <c r="H31" s="32"/>
      <c r="I31" s="32"/>
      <c r="J31" s="32"/>
      <c r="K31" s="32"/>
      <c r="L31" s="32"/>
      <c r="M31" s="32"/>
      <c r="N31" s="32"/>
      <c r="O31" s="32"/>
      <c r="P31" s="32"/>
      <c r="Q31" s="32"/>
      <c r="R31" s="32"/>
      <c r="S31" s="32"/>
      <c r="T31" s="32"/>
      <c r="U31" s="32"/>
      <c r="V31" s="32"/>
      <c r="W31" s="32"/>
      <c r="X31" s="32"/>
    </row>
    <row r="32" spans="1:24" x14ac:dyDescent="0.35">
      <c r="A32" s="32"/>
      <c r="B32" s="32"/>
      <c r="C32" s="32"/>
      <c r="D32" s="32"/>
      <c r="E32" s="32"/>
      <c r="F32" s="32"/>
      <c r="G32" s="32"/>
      <c r="H32" s="32"/>
      <c r="I32" s="32"/>
      <c r="J32" s="32"/>
      <c r="K32" s="32"/>
      <c r="L32" s="32"/>
      <c r="M32" s="32"/>
      <c r="N32" s="32"/>
      <c r="O32" s="32"/>
      <c r="P32" s="32"/>
      <c r="Q32" s="32"/>
      <c r="R32" s="32"/>
      <c r="S32" s="32"/>
      <c r="T32" s="32"/>
      <c r="U32" s="32"/>
      <c r="V32" s="32"/>
      <c r="W32" s="32"/>
      <c r="X32" s="32"/>
    </row>
    <row r="33" spans="1:24" x14ac:dyDescent="0.35">
      <c r="A33" s="32"/>
      <c r="B33" s="32"/>
      <c r="C33" s="32"/>
      <c r="D33" s="32"/>
      <c r="E33" s="32"/>
      <c r="F33" s="32"/>
      <c r="G33" s="32"/>
      <c r="H33" s="32"/>
      <c r="I33" s="32"/>
      <c r="J33" s="32"/>
      <c r="K33" s="32"/>
      <c r="L33" s="32"/>
      <c r="M33" s="32"/>
      <c r="N33" s="32"/>
      <c r="O33" s="32"/>
      <c r="P33" s="32"/>
      <c r="Q33" s="32"/>
      <c r="R33" s="32"/>
      <c r="S33" s="32"/>
      <c r="T33" s="32"/>
      <c r="U33" s="32"/>
      <c r="V33" s="32"/>
      <c r="W33" s="32"/>
      <c r="X33" s="32"/>
    </row>
    <row r="34" spans="1:24" x14ac:dyDescent="0.35">
      <c r="A34" s="32"/>
      <c r="B34" s="32"/>
      <c r="C34" s="32"/>
      <c r="D34" s="32"/>
      <c r="E34" s="32"/>
      <c r="F34" s="32"/>
      <c r="G34" s="32"/>
      <c r="H34" s="32"/>
      <c r="I34" s="32"/>
      <c r="J34" s="32"/>
      <c r="K34" s="32"/>
      <c r="L34" s="32"/>
      <c r="M34" s="32"/>
      <c r="N34" s="32"/>
      <c r="O34" s="32"/>
      <c r="P34" s="32"/>
      <c r="Q34" s="32"/>
      <c r="R34" s="32"/>
      <c r="S34" s="32"/>
      <c r="T34" s="32"/>
      <c r="U34" s="32"/>
      <c r="V34" s="32"/>
      <c r="W34" s="32"/>
      <c r="X34" s="32"/>
    </row>
    <row r="35" spans="1:24" x14ac:dyDescent="0.35">
      <c r="A35" s="32"/>
      <c r="B35" s="32"/>
      <c r="C35" s="32"/>
      <c r="D35" s="32"/>
      <c r="E35" s="32"/>
      <c r="F35" s="32"/>
      <c r="G35" s="32"/>
      <c r="H35" s="32"/>
      <c r="I35" s="32"/>
      <c r="J35" s="32"/>
      <c r="K35" s="32"/>
      <c r="L35" s="32"/>
      <c r="M35" s="32"/>
      <c r="N35" s="32"/>
      <c r="O35" s="32"/>
      <c r="P35" s="32"/>
      <c r="Q35" s="32"/>
      <c r="R35" s="32"/>
      <c r="S35" s="32"/>
      <c r="T35" s="32"/>
      <c r="U35" s="32"/>
      <c r="V35" s="32"/>
      <c r="W35" s="32"/>
      <c r="X35" s="32"/>
    </row>
    <row r="36" spans="1:24" x14ac:dyDescent="0.35">
      <c r="A36" s="32"/>
      <c r="B36" s="32"/>
      <c r="C36" s="32"/>
      <c r="D36" s="32"/>
      <c r="E36" s="32"/>
      <c r="F36" s="32"/>
      <c r="G36" s="32"/>
      <c r="H36" s="32"/>
      <c r="I36" s="32"/>
      <c r="J36" s="32"/>
      <c r="K36" s="32"/>
      <c r="L36" s="32"/>
      <c r="M36" s="32"/>
      <c r="N36" s="32"/>
      <c r="O36" s="32"/>
      <c r="P36" s="32"/>
      <c r="Q36" s="32"/>
      <c r="R36" s="32"/>
      <c r="S36" s="32"/>
      <c r="T36" s="32"/>
      <c r="U36" s="32"/>
      <c r="V36" s="32"/>
      <c r="W36" s="32"/>
      <c r="X36" s="32"/>
    </row>
    <row r="37" spans="1:24" x14ac:dyDescent="0.35">
      <c r="A37" s="32"/>
      <c r="B37" s="32"/>
      <c r="C37" s="32"/>
      <c r="D37" s="32"/>
      <c r="E37" s="32"/>
      <c r="F37" s="32"/>
      <c r="G37" s="32"/>
      <c r="H37" s="32"/>
      <c r="I37" s="32"/>
      <c r="J37" s="32"/>
      <c r="K37" s="32"/>
      <c r="L37" s="32"/>
      <c r="M37" s="32"/>
      <c r="N37" s="32"/>
      <c r="O37" s="32"/>
      <c r="P37" s="32"/>
      <c r="Q37" s="32"/>
      <c r="R37" s="32"/>
      <c r="S37" s="32"/>
      <c r="T37" s="32"/>
      <c r="U37" s="32"/>
      <c r="V37" s="32"/>
      <c r="W37" s="32"/>
      <c r="X37" s="32"/>
    </row>
    <row r="38" spans="1:24" x14ac:dyDescent="0.35">
      <c r="A38" s="32"/>
      <c r="B38" s="32"/>
      <c r="C38" s="32"/>
      <c r="D38" s="32"/>
      <c r="E38" s="32"/>
      <c r="F38" s="32"/>
      <c r="G38" s="32"/>
      <c r="H38" s="32"/>
      <c r="I38" s="32"/>
      <c r="J38" s="32"/>
      <c r="K38" s="32"/>
      <c r="L38" s="32"/>
      <c r="M38" s="32"/>
      <c r="N38" s="32"/>
      <c r="O38" s="32"/>
      <c r="P38" s="32"/>
      <c r="Q38" s="32"/>
      <c r="R38" s="32"/>
      <c r="S38" s="32"/>
      <c r="T38" s="32"/>
      <c r="U38" s="32"/>
      <c r="V38" s="32"/>
      <c r="W38" s="32"/>
      <c r="X38" s="32"/>
    </row>
    <row r="39" spans="1:24" x14ac:dyDescent="0.35">
      <c r="A39" s="32"/>
      <c r="B39" s="32"/>
      <c r="C39" s="32"/>
      <c r="D39" s="32"/>
      <c r="E39" s="32"/>
      <c r="F39" s="32"/>
      <c r="G39" s="32"/>
      <c r="H39" s="32"/>
      <c r="I39" s="32"/>
      <c r="J39" s="32"/>
      <c r="K39" s="32"/>
      <c r="L39" s="32"/>
      <c r="M39" s="32"/>
      <c r="N39" s="32"/>
      <c r="O39" s="32"/>
      <c r="P39" s="32"/>
      <c r="Q39" s="32"/>
      <c r="R39" s="32"/>
      <c r="S39" s="32"/>
      <c r="T39" s="32"/>
      <c r="U39" s="32"/>
      <c r="V39" s="32"/>
      <c r="W39" s="32"/>
      <c r="X39" s="32"/>
    </row>
    <row r="40" spans="1:24" x14ac:dyDescent="0.35">
      <c r="A40" s="32"/>
      <c r="B40" s="32"/>
      <c r="C40" s="32"/>
      <c r="D40" s="32"/>
      <c r="E40" s="32"/>
      <c r="F40" s="32"/>
      <c r="G40" s="32"/>
      <c r="H40" s="32"/>
      <c r="I40" s="32"/>
      <c r="J40" s="32"/>
      <c r="K40" s="32"/>
      <c r="L40" s="32"/>
      <c r="M40" s="32"/>
      <c r="N40" s="32"/>
      <c r="O40" s="32"/>
      <c r="P40" s="32"/>
      <c r="Q40" s="32"/>
      <c r="R40" s="32"/>
      <c r="S40" s="32"/>
      <c r="T40" s="32"/>
      <c r="U40" s="32"/>
      <c r="V40" s="32"/>
      <c r="W40" s="32"/>
      <c r="X40" s="32"/>
    </row>
    <row r="41" spans="1:24" x14ac:dyDescent="0.35">
      <c r="A41" s="32"/>
      <c r="B41" s="32"/>
      <c r="C41" s="32"/>
      <c r="D41" s="32"/>
      <c r="E41" s="32"/>
      <c r="F41" s="32"/>
      <c r="G41" s="32"/>
      <c r="H41" s="32"/>
      <c r="I41" s="32"/>
      <c r="J41" s="32"/>
      <c r="K41" s="32"/>
      <c r="L41" s="32"/>
      <c r="M41" s="32"/>
      <c r="N41" s="32"/>
      <c r="O41" s="32"/>
      <c r="P41" s="32"/>
      <c r="Q41" s="32"/>
      <c r="R41" s="32"/>
      <c r="S41" s="32"/>
      <c r="T41" s="32"/>
      <c r="U41" s="32"/>
      <c r="V41" s="32"/>
      <c r="W41" s="32"/>
      <c r="X41" s="32"/>
    </row>
    <row r="42" spans="1:24" x14ac:dyDescent="0.35">
      <c r="A42" s="32"/>
      <c r="B42" s="32"/>
      <c r="C42" s="32"/>
      <c r="D42" s="32"/>
      <c r="E42" s="32"/>
      <c r="F42" s="32"/>
      <c r="G42" s="32"/>
      <c r="H42" s="32"/>
      <c r="I42" s="32"/>
      <c r="J42" s="32"/>
      <c r="K42" s="32"/>
      <c r="L42" s="32"/>
      <c r="M42" s="32"/>
      <c r="N42" s="32"/>
      <c r="O42" s="32"/>
      <c r="P42" s="32"/>
      <c r="Q42" s="32"/>
      <c r="R42" s="32"/>
      <c r="S42" s="32"/>
      <c r="T42" s="32"/>
      <c r="U42" s="32"/>
      <c r="V42" s="32"/>
      <c r="W42" s="32"/>
      <c r="X42" s="32"/>
    </row>
    <row r="43" spans="1:24" x14ac:dyDescent="0.35">
      <c r="A43" s="32"/>
      <c r="B43" s="32"/>
      <c r="C43" s="32"/>
      <c r="D43" s="32"/>
      <c r="E43" s="32"/>
      <c r="F43" s="32"/>
      <c r="G43" s="32"/>
      <c r="H43" s="32"/>
      <c r="I43" s="32"/>
      <c r="J43" s="32"/>
      <c r="K43" s="32"/>
      <c r="L43" s="32"/>
      <c r="M43" s="32"/>
      <c r="N43" s="32"/>
      <c r="O43" s="32"/>
      <c r="P43" s="32"/>
      <c r="Q43" s="32"/>
      <c r="R43" s="32"/>
      <c r="S43" s="32"/>
      <c r="T43" s="32"/>
      <c r="U43" s="32"/>
      <c r="V43" s="32"/>
      <c r="W43" s="32"/>
      <c r="X43" s="32"/>
    </row>
    <row r="44" spans="1:24" x14ac:dyDescent="0.35">
      <c r="A44" s="32"/>
      <c r="B44" s="32"/>
      <c r="C44" s="32"/>
      <c r="D44" s="32"/>
      <c r="E44" s="32"/>
      <c r="F44" s="32"/>
      <c r="G44" s="32"/>
      <c r="H44" s="32"/>
      <c r="I44" s="32"/>
      <c r="J44" s="32"/>
      <c r="K44" s="32"/>
      <c r="L44" s="32"/>
      <c r="M44" s="32"/>
      <c r="N44" s="32"/>
      <c r="O44" s="32"/>
      <c r="P44" s="32"/>
      <c r="Q44" s="32"/>
      <c r="R44" s="32"/>
      <c r="S44" s="32"/>
      <c r="T44" s="32"/>
      <c r="U44" s="32"/>
      <c r="V44" s="32"/>
      <c r="W44" s="32"/>
      <c r="X44" s="32"/>
    </row>
    <row r="45" spans="1:24" x14ac:dyDescent="0.35">
      <c r="A45" s="32"/>
      <c r="B45" s="32"/>
      <c r="C45" s="32"/>
      <c r="D45" s="32"/>
      <c r="E45" s="32"/>
      <c r="F45" s="32"/>
      <c r="G45" s="32"/>
      <c r="H45" s="32"/>
      <c r="I45" s="32"/>
      <c r="J45" s="32"/>
      <c r="K45" s="32"/>
      <c r="L45" s="32"/>
      <c r="M45" s="32"/>
      <c r="N45" s="32"/>
      <c r="O45" s="32"/>
      <c r="P45" s="32"/>
      <c r="Q45" s="32"/>
      <c r="R45" s="32"/>
      <c r="S45" s="32"/>
      <c r="T45" s="32"/>
      <c r="U45" s="32"/>
      <c r="V45" s="32"/>
      <c r="W45" s="32"/>
      <c r="X45" s="32"/>
    </row>
    <row r="46" spans="1:24" x14ac:dyDescent="0.35">
      <c r="A46" s="32"/>
      <c r="B46" s="32"/>
      <c r="C46" s="32"/>
      <c r="D46" s="32"/>
      <c r="E46" s="32"/>
      <c r="F46" s="32"/>
      <c r="G46" s="32"/>
      <c r="H46" s="32"/>
      <c r="I46" s="32"/>
      <c r="J46" s="32"/>
      <c r="K46" s="32"/>
      <c r="L46" s="32"/>
      <c r="M46" s="32"/>
      <c r="N46" s="32"/>
      <c r="O46" s="32"/>
      <c r="P46" s="32"/>
      <c r="Q46" s="32"/>
      <c r="R46" s="32"/>
      <c r="S46" s="32"/>
      <c r="T46" s="32"/>
      <c r="U46" s="32"/>
      <c r="V46" s="32"/>
      <c r="W46" s="32"/>
      <c r="X46" s="32"/>
    </row>
    <row r="47" spans="1:24" x14ac:dyDescent="0.35">
      <c r="A47" s="32"/>
      <c r="B47" s="32"/>
      <c r="C47" s="32"/>
      <c r="D47" s="32"/>
      <c r="E47" s="32"/>
      <c r="F47" s="32"/>
      <c r="G47" s="32"/>
      <c r="H47" s="32"/>
      <c r="I47" s="32"/>
      <c r="J47" s="32"/>
      <c r="K47" s="32"/>
      <c r="L47" s="32"/>
      <c r="M47" s="32"/>
      <c r="N47" s="32"/>
      <c r="O47" s="32"/>
      <c r="P47" s="32"/>
      <c r="Q47" s="32"/>
      <c r="R47" s="32"/>
      <c r="S47" s="32"/>
      <c r="T47" s="32"/>
      <c r="U47" s="32"/>
      <c r="V47" s="32"/>
      <c r="W47" s="32"/>
      <c r="X47" s="32"/>
    </row>
  </sheetData>
  <sheetProtection algorithmName="SHA-512" hashValue="D37fqRvE1UNOpNxC6RkUREuydfljdbHH8smUk1Z1ZkDtzbyHdZgGIDqp3YmUdo9s4tIjbumQ7rwmsZ3ZsIxg2g==" saltValue="1bM6ADU4MrjCfh6rRhWOag==" spinCount="100000" sheet="1" scenarios="1"/>
  <mergeCells count="5">
    <mergeCell ref="B1:E1"/>
    <mergeCell ref="D5:F5"/>
    <mergeCell ref="E25:F26"/>
    <mergeCell ref="C25:C26"/>
    <mergeCell ref="D15:F15"/>
  </mergeCells>
  <phoneticPr fontId="19" type="noConversion"/>
  <hyperlinks>
    <hyperlink ref="E25:F26" location="'Part B Fish and fish products'!A1" display="Next" xr:uid="{646BC1E3-1CF9-457B-87C6-E08DF841C7AD}"/>
    <hyperlink ref="C25:C26" location="'Part B Egg and egg products'!A1" display="Previous" xr:uid="{428E604B-BBE8-47FD-808D-80791E552107}"/>
    <hyperlink ref="J5" location="Start!A1" display="Start" xr:uid="{024FA07E-B938-4226-8019-5F906C9A4858}"/>
    <hyperlink ref="J6" location="'Product designation and net con'!A1" display="Product designation and net content" xr:uid="{5456664F-56BF-43D3-9119-87F2056E00E8}"/>
    <hyperlink ref="J7" location="'Method of food processing'!A1" display="Method af food processing" xr:uid="{90A81F42-7F97-4202-BACB-CFD58B782C80}"/>
    <hyperlink ref="J8" location="Recipe!A1" display="Recipe" xr:uid="{141034FB-97CD-4C66-A6F4-4DA94D567FF3}"/>
    <hyperlink ref="J9" location="Additives!A1" display="Additives" xr:uid="{FFD386F8-9DEB-46EC-91BB-8CE0E9E0B421}"/>
    <hyperlink ref="J10" location="'Ingredient specifications'!A1" display="Ingredient specifications" xr:uid="{5DA9D8F0-74FC-4D94-9C8A-87DE02212E26}"/>
    <hyperlink ref="J11" location="'Nutritional labelling'!A1" display="Nutritional labelling" xr:uid="{4FEFE759-F181-4C68-9047-89498D2736AA}"/>
    <hyperlink ref="J12" location="'Shelf-life and storage'!A1" display="Shelf-life and storage" xr:uid="{D569E48C-AD24-4B89-96C2-F75E62E7B3BD}"/>
    <hyperlink ref="J13" location="'Packaging method and cooking in'!A1" display="Packaging method and cooking instructions" xr:uid="{D0CF82FE-20BD-41ED-BD38-892717CC2360}"/>
    <hyperlink ref="J14" location="Claims!A1" display="Claims" xr:uid="{3783A76F-9DD2-403C-A3CA-867E32FBFA6B}"/>
    <hyperlink ref="J16" location="'Packaging (Secondary)'!A1" display="Packaging (Secondary)" xr:uid="{D9DAF29A-438A-4177-AFF3-678952129D7C}"/>
    <hyperlink ref="J17" location="'Appendix 1'!A1" display="Appendix 1: Supplementary nutrition labelling" xr:uid="{22B7FC6F-69A9-439E-AD1E-24D71F0A77F9}"/>
    <hyperlink ref="J20" location="'Part B Meat'!A1" display="Meat: Beef pork, poultry, sheep, goat" xr:uid="{A85CF29B-662E-4F38-B0A9-C761EBE35343}"/>
    <hyperlink ref="J21" location="'Part B Milk and cheese'!A1" display="Milk and cheese" xr:uid="{5DCBFB02-BB95-44A4-BC4B-0FF75B442F1C}"/>
    <hyperlink ref="J22" location="'Part B Egg and egg products'!A1" display="Egg and egg products" xr:uid="{7D36DB74-C54D-4B09-BE87-5DCE588E6D6D}"/>
    <hyperlink ref="J23" location="'Part B Chocolate'!A1" display="Chocolate" xr:uid="{0FB5902C-7B80-4760-94CD-6F53BF5D95BC}"/>
    <hyperlink ref="J24" location="'Part B Fish and fish products'!A1" display="Fish and fishproducts" xr:uid="{1D363978-F0E6-4682-AF1B-71A6A39229CF}"/>
    <hyperlink ref="J25" location="'Part B Juice'!A1" display="Fruit juice" xr:uid="{F6501914-E719-4D82-B2C2-99CD3E8669F8}"/>
    <hyperlink ref="J26" location="'Part B Coffee'!A1" display="Coffee" xr:uid="{CF6F1A93-6809-4177-AE0F-C1BEBA4CACE9}"/>
    <hyperlink ref="J27" location="'Part B Tea'!A1" display="Tea" xr:uid="{4293B688-A308-47E1-9A21-C39263B4531A}"/>
    <hyperlink ref="J15" location="'Packaging (Primary)'!Print_Area" display="Packaging (Primary)" xr:uid="{0829E01F-77A9-4495-8818-2E731A198CC6}"/>
  </hyperlinks>
  <pageMargins left="0.7" right="0.7" top="0.75" bottom="0.75" header="0.3" footer="0.3"/>
  <pageSetup paperSize="9" scale="59" fitToHeight="0"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3" id="{00000000-000E-0000-1400-000003000000}">
            <xm:f>D5&lt;&gt;'Drop down'!$P$7</xm:f>
            <x14:dxf>
              <font>
                <b val="0"/>
                <i val="0"/>
                <color rgb="FFFF0000"/>
              </font>
              <fill>
                <patternFill>
                  <bgColor theme="0"/>
                </patternFill>
              </fill>
            </x14:dxf>
          </x14:cfRule>
          <x14:cfRule type="expression" priority="4" id="{00000000-000E-0000-1400-000004000000}">
            <xm:f>OR(D5="",D5='Drop down'!$P$7)</xm:f>
            <x14:dxf>
              <font>
                <b/>
                <i val="0"/>
              </font>
              <fill>
                <patternFill>
                  <bgColor theme="2" tint="-0.14996795556505021"/>
                </patternFill>
              </fill>
            </x14:dxf>
          </x14:cfRule>
          <xm:sqref>D5</xm:sqref>
        </x14:conditionalFormatting>
        <x14:conditionalFormatting xmlns:xm="http://schemas.microsoft.com/office/excel/2006/main">
          <x14:cfRule type="expression" priority="1" id="{00000000-000E-0000-1400-000001000000}">
            <xm:f>D15&lt;&gt;'Drop down'!$P$7</xm:f>
            <x14:dxf>
              <font>
                <b val="0"/>
                <i val="0"/>
                <color rgb="FFFF0000"/>
              </font>
              <fill>
                <patternFill>
                  <bgColor theme="0"/>
                </patternFill>
              </fill>
            </x14:dxf>
          </x14:cfRule>
          <x14:cfRule type="expression" priority="2" id="{00000000-000E-0000-1400-000002000000}">
            <xm:f>OR(D15="",D15='Drop down'!$P$7)</xm:f>
            <x14:dxf>
              <font>
                <b/>
                <i val="0"/>
              </font>
              <fill>
                <patternFill>
                  <bgColor theme="2" tint="-0.14996795556505021"/>
                </patternFill>
              </fill>
            </x14:dxf>
          </x14:cfRule>
          <xm:sqref>D15</xm:sqref>
        </x14:conditionalFormatting>
        <x14:conditionalFormatting xmlns:xm="http://schemas.microsoft.com/office/excel/2006/main">
          <x14:cfRule type="expression" priority="5" id="{00000000-000E-0000-1400-000005000000}">
            <xm:f>D8&lt;&gt;'Drop down'!$P$7</xm:f>
            <x14:dxf>
              <font>
                <b val="0"/>
                <i val="0"/>
                <color rgb="FFFF0000"/>
              </font>
              <fill>
                <patternFill>
                  <bgColor theme="0"/>
                </patternFill>
              </fill>
            </x14:dxf>
          </x14:cfRule>
          <x14:cfRule type="expression" priority="6" id="{00000000-000E-0000-1400-000006000000}">
            <xm:f>OR(D8="",D8='Drop down'!$P$7)</xm:f>
            <x14:dxf>
              <font>
                <b/>
                <i val="0"/>
              </font>
              <fill>
                <patternFill>
                  <bgColor theme="2" tint="-0.14996795556505021"/>
                </patternFill>
              </fill>
            </x14:dxf>
          </x14:cfRule>
          <xm:sqref>D8:F13</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8516E-DCE5-4400-8749-0F9F2B2B037D}">
  <sheetPr codeName="Sheet20">
    <pageSetUpPr fitToPage="1"/>
  </sheetPr>
  <dimension ref="A1:Z61"/>
  <sheetViews>
    <sheetView workbookViewId="0">
      <selection activeCell="L5" sqref="L5"/>
    </sheetView>
  </sheetViews>
  <sheetFormatPr defaultRowHeight="14.5" x14ac:dyDescent="0.35"/>
  <cols>
    <col min="1" max="1" width="2.81640625" customWidth="1"/>
    <col min="2" max="2" width="3.453125" customWidth="1"/>
    <col min="3" max="3" width="34.36328125" customWidth="1"/>
    <col min="4" max="4" width="17.7265625" customWidth="1"/>
    <col min="6" max="6" width="13.81640625" customWidth="1"/>
    <col min="9" max="9" width="2.54296875" customWidth="1"/>
    <col min="10" max="10" width="3.1796875" customWidth="1"/>
    <col min="11" max="11" width="3.453125" customWidth="1"/>
    <col min="12" max="12" width="41.1796875" bestFit="1" customWidth="1"/>
  </cols>
  <sheetData>
    <row r="1" spans="1:26" ht="35" customHeight="1" x14ac:dyDescent="0.35">
      <c r="A1" s="3"/>
      <c r="B1" s="178" t="str">
        <f>'Drop down'!P14</f>
        <v>All rights to this document belong to Varefakta, and the document may not be copied, reproduced, passed on and / or used without prior written permission from Varefakta. (version 23.1).</v>
      </c>
      <c r="C1" s="178"/>
      <c r="D1" s="178"/>
      <c r="E1" s="178"/>
      <c r="F1" s="11"/>
      <c r="G1" s="2"/>
      <c r="H1" s="2"/>
      <c r="I1" s="2"/>
      <c r="J1" s="4"/>
      <c r="K1" s="1"/>
      <c r="L1" s="1"/>
      <c r="M1" s="1"/>
      <c r="N1" s="1"/>
      <c r="O1" s="1"/>
      <c r="P1" s="1"/>
      <c r="Q1" s="1"/>
      <c r="R1" s="1"/>
      <c r="S1" s="1"/>
      <c r="T1" s="1"/>
      <c r="U1" s="1"/>
      <c r="V1" s="1"/>
      <c r="W1" s="1"/>
      <c r="X1" s="1"/>
      <c r="Y1" s="1"/>
      <c r="Z1" s="1"/>
    </row>
    <row r="2" spans="1:26" x14ac:dyDescent="0.35">
      <c r="A2" s="3"/>
      <c r="B2" s="5"/>
      <c r="C2" s="6"/>
      <c r="D2" s="6"/>
      <c r="E2" s="6"/>
      <c r="F2" s="6"/>
      <c r="G2" s="6"/>
      <c r="H2" s="6"/>
      <c r="I2" s="7"/>
      <c r="J2" s="4"/>
      <c r="K2" s="1"/>
      <c r="L2" s="1"/>
      <c r="M2" s="1"/>
      <c r="N2" s="1"/>
      <c r="O2" s="1"/>
      <c r="P2" s="1"/>
      <c r="Q2" s="1"/>
      <c r="R2" s="1"/>
      <c r="S2" s="1"/>
      <c r="T2" s="1"/>
      <c r="U2" s="1"/>
      <c r="V2" s="1"/>
      <c r="W2" s="1"/>
      <c r="X2" s="1"/>
      <c r="Y2" s="1"/>
      <c r="Z2" s="1"/>
    </row>
    <row r="3" spans="1:26" ht="23.5" thickBot="1" x14ac:dyDescent="0.55000000000000004">
      <c r="A3" s="3"/>
      <c r="B3" s="5"/>
      <c r="C3" s="8" t="s">
        <v>4973</v>
      </c>
      <c r="D3" s="6"/>
      <c r="E3" s="6"/>
      <c r="F3" s="6"/>
      <c r="G3" s="6"/>
      <c r="H3" s="6"/>
      <c r="I3" s="7"/>
      <c r="J3" s="4"/>
      <c r="K3" s="1"/>
      <c r="L3" s="1"/>
      <c r="M3" s="1"/>
      <c r="N3" s="1"/>
      <c r="O3" s="1"/>
      <c r="P3" s="1"/>
      <c r="Q3" s="1"/>
      <c r="R3" s="1"/>
      <c r="S3" s="1"/>
      <c r="T3" s="1"/>
      <c r="U3" s="1"/>
      <c r="V3" s="1"/>
      <c r="W3" s="1"/>
      <c r="X3" s="1"/>
      <c r="Y3" s="1"/>
      <c r="Z3" s="1"/>
    </row>
    <row r="4" spans="1:26" ht="20.5" x14ac:dyDescent="0.45">
      <c r="A4" s="3"/>
      <c r="B4" s="5"/>
      <c r="C4" s="9"/>
      <c r="D4" s="6"/>
      <c r="E4" s="6"/>
      <c r="F4" s="6"/>
      <c r="G4" s="6"/>
      <c r="H4" s="6"/>
      <c r="I4" s="7"/>
      <c r="J4" s="4"/>
      <c r="K4" s="1"/>
      <c r="L4" s="12" t="s">
        <v>5021</v>
      </c>
      <c r="M4" s="1"/>
      <c r="N4" s="1"/>
      <c r="O4" s="1"/>
      <c r="P4" s="1"/>
      <c r="Q4" s="1"/>
      <c r="R4" s="1"/>
      <c r="S4" s="1"/>
      <c r="T4" s="1"/>
      <c r="U4" s="1"/>
      <c r="V4" s="1"/>
      <c r="W4" s="1"/>
      <c r="X4" s="1"/>
      <c r="Y4" s="1"/>
      <c r="Z4" s="1"/>
    </row>
    <row r="5" spans="1:26" x14ac:dyDescent="0.35">
      <c r="A5" s="3"/>
      <c r="B5" s="5"/>
      <c r="C5" s="17" t="s">
        <v>4912</v>
      </c>
      <c r="D5" s="177" t="s">
        <v>4678</v>
      </c>
      <c r="E5" s="177"/>
      <c r="F5" s="177"/>
      <c r="G5" s="177"/>
      <c r="H5" s="177"/>
      <c r="I5" s="7"/>
      <c r="J5" s="4"/>
      <c r="K5" s="1"/>
      <c r="L5" s="152" t="s">
        <v>0</v>
      </c>
      <c r="M5" s="1"/>
      <c r="N5" s="1"/>
      <c r="O5" s="1"/>
      <c r="P5" s="1"/>
      <c r="Q5" s="1"/>
      <c r="R5" s="1"/>
      <c r="S5" s="1"/>
      <c r="T5" s="1"/>
      <c r="U5" s="1"/>
      <c r="V5" s="1"/>
      <c r="W5" s="1"/>
      <c r="X5" s="1"/>
      <c r="Y5" s="1"/>
      <c r="Z5" s="1"/>
    </row>
    <row r="6" spans="1:26" x14ac:dyDescent="0.35">
      <c r="A6" s="3"/>
      <c r="B6" s="5"/>
      <c r="D6" s="6"/>
      <c r="E6" s="6"/>
      <c r="F6" s="6"/>
      <c r="G6" s="6"/>
      <c r="H6" s="6"/>
      <c r="I6" s="7"/>
      <c r="J6" s="4"/>
      <c r="K6" s="1"/>
      <c r="L6" s="152" t="s">
        <v>4713</v>
      </c>
      <c r="M6" s="1"/>
      <c r="N6" s="1"/>
      <c r="O6" s="1"/>
      <c r="P6" s="1"/>
      <c r="Q6" s="1"/>
      <c r="R6" s="1"/>
      <c r="S6" s="1"/>
      <c r="T6" s="1"/>
      <c r="U6" s="1"/>
      <c r="V6" s="1"/>
      <c r="W6" s="1"/>
      <c r="X6" s="1"/>
      <c r="Y6" s="1"/>
      <c r="Z6" s="1"/>
    </row>
    <row r="7" spans="1:26" x14ac:dyDescent="0.35">
      <c r="A7" s="3"/>
      <c r="B7" s="5"/>
      <c r="C7" s="17" t="s">
        <v>4974</v>
      </c>
      <c r="D7" s="192" t="s">
        <v>1007</v>
      </c>
      <c r="E7" s="193"/>
      <c r="F7" s="193"/>
      <c r="G7" s="193"/>
      <c r="H7" s="193"/>
      <c r="I7" s="7"/>
      <c r="J7" s="4"/>
      <c r="K7" s="1"/>
      <c r="L7" s="152" t="s">
        <v>5022</v>
      </c>
      <c r="M7" s="1"/>
      <c r="N7" s="1"/>
      <c r="O7" s="1"/>
      <c r="P7" s="1"/>
      <c r="Q7" s="1"/>
      <c r="R7" s="1"/>
      <c r="S7" s="1"/>
      <c r="T7" s="1"/>
      <c r="U7" s="1"/>
      <c r="V7" s="1"/>
      <c r="W7" s="1"/>
      <c r="X7" s="1"/>
      <c r="Y7" s="1"/>
      <c r="Z7" s="1"/>
    </row>
    <row r="8" spans="1:26" x14ac:dyDescent="0.35">
      <c r="A8" s="3"/>
      <c r="B8" s="5"/>
      <c r="C8" s="6"/>
      <c r="D8" s="6"/>
      <c r="E8" s="6"/>
      <c r="F8" s="6"/>
      <c r="G8" s="6"/>
      <c r="H8" s="6"/>
      <c r="I8" s="7"/>
      <c r="J8" s="4"/>
      <c r="K8" s="1"/>
      <c r="L8" s="152" t="s">
        <v>4723</v>
      </c>
      <c r="M8" s="1"/>
      <c r="N8" s="1"/>
      <c r="O8" s="1"/>
      <c r="P8" s="1"/>
      <c r="Q8" s="1"/>
      <c r="R8" s="1"/>
      <c r="S8" s="1"/>
      <c r="T8" s="1"/>
      <c r="U8" s="1"/>
      <c r="V8" s="1"/>
      <c r="W8" s="1"/>
      <c r="X8" s="1"/>
      <c r="Y8" s="1"/>
      <c r="Z8" s="1"/>
    </row>
    <row r="9" spans="1:26" x14ac:dyDescent="0.35">
      <c r="A9" s="3"/>
      <c r="B9" s="5"/>
      <c r="C9" s="17" t="s">
        <v>4975</v>
      </c>
      <c r="D9" s="192" t="s">
        <v>1007</v>
      </c>
      <c r="E9" s="193"/>
      <c r="F9" s="193"/>
      <c r="G9" s="193"/>
      <c r="H9" s="193"/>
      <c r="I9" s="7"/>
      <c r="J9" s="4"/>
      <c r="K9" s="1"/>
      <c r="L9" s="152" t="s">
        <v>4758</v>
      </c>
      <c r="M9" s="1"/>
      <c r="N9" s="1"/>
      <c r="O9" s="1"/>
      <c r="P9" s="1"/>
      <c r="Q9" s="1"/>
      <c r="R9" s="1"/>
      <c r="S9" s="1"/>
      <c r="T9" s="1"/>
      <c r="U9" s="1"/>
      <c r="V9" s="1"/>
      <c r="W9" s="1"/>
      <c r="X9" s="1"/>
      <c r="Y9" s="1"/>
      <c r="Z9" s="1"/>
    </row>
    <row r="10" spans="1:26" x14ac:dyDescent="0.35">
      <c r="A10" s="3"/>
      <c r="B10" s="5"/>
      <c r="C10" s="6"/>
      <c r="D10" s="6"/>
      <c r="E10" s="6"/>
      <c r="F10" s="6"/>
      <c r="G10" s="6"/>
      <c r="H10" s="6"/>
      <c r="I10" s="7"/>
      <c r="J10" s="4"/>
      <c r="K10" s="1"/>
      <c r="L10" s="152" t="s">
        <v>4759</v>
      </c>
      <c r="M10" s="1"/>
      <c r="N10" s="1"/>
      <c r="O10" s="1"/>
      <c r="P10" s="1"/>
      <c r="Q10" s="1"/>
      <c r="R10" s="1"/>
      <c r="S10" s="1"/>
      <c r="T10" s="1"/>
      <c r="U10" s="1"/>
      <c r="V10" s="1"/>
      <c r="W10" s="1"/>
      <c r="X10" s="1"/>
      <c r="Y10" s="1"/>
      <c r="Z10" s="1"/>
    </row>
    <row r="11" spans="1:26" x14ac:dyDescent="0.35">
      <c r="A11" s="3"/>
      <c r="B11" s="5"/>
      <c r="C11" s="17" t="s">
        <v>4976</v>
      </c>
      <c r="D11" s="177" t="s">
        <v>4678</v>
      </c>
      <c r="E11" s="177"/>
      <c r="F11" s="177"/>
      <c r="G11" s="177"/>
      <c r="H11" s="177"/>
      <c r="I11" s="7"/>
      <c r="J11" s="4"/>
      <c r="K11" s="1"/>
      <c r="L11" s="152" t="s">
        <v>4811</v>
      </c>
      <c r="M11" s="1"/>
      <c r="N11" s="1"/>
      <c r="O11" s="1"/>
      <c r="P11" s="1"/>
      <c r="Q11" s="1"/>
      <c r="R11" s="1"/>
      <c r="S11" s="1"/>
      <c r="T11" s="1"/>
      <c r="U11" s="1"/>
      <c r="V11" s="1"/>
      <c r="W11" s="1"/>
      <c r="X11" s="1"/>
      <c r="Y11" s="1"/>
      <c r="Z11" s="1"/>
    </row>
    <row r="12" spans="1:26" x14ac:dyDescent="0.35">
      <c r="A12" s="3"/>
      <c r="B12" s="5"/>
      <c r="C12" s="17" t="s">
        <v>4977</v>
      </c>
      <c r="D12" s="177" t="s">
        <v>4678</v>
      </c>
      <c r="E12" s="177"/>
      <c r="F12" s="177"/>
      <c r="G12" s="177"/>
      <c r="H12" s="177"/>
      <c r="I12" s="7"/>
      <c r="J12" s="4"/>
      <c r="K12" s="1"/>
      <c r="L12" s="152" t="s">
        <v>5023</v>
      </c>
      <c r="M12" s="1"/>
      <c r="N12" s="1"/>
      <c r="O12" s="1"/>
      <c r="P12" s="1"/>
      <c r="Q12" s="1"/>
      <c r="R12" s="1"/>
      <c r="S12" s="1"/>
      <c r="T12" s="1"/>
      <c r="U12" s="1"/>
      <c r="V12" s="1"/>
      <c r="W12" s="1"/>
      <c r="X12" s="1"/>
      <c r="Y12" s="1"/>
      <c r="Z12" s="1"/>
    </row>
    <row r="13" spans="1:26" x14ac:dyDescent="0.35">
      <c r="A13" s="3"/>
      <c r="B13" s="5"/>
      <c r="C13" s="6"/>
      <c r="D13" s="6"/>
      <c r="E13" s="6"/>
      <c r="F13" s="6"/>
      <c r="G13" s="6"/>
      <c r="H13" s="6"/>
      <c r="I13" s="7"/>
      <c r="J13" s="4"/>
      <c r="K13" s="1"/>
      <c r="L13" s="152" t="s">
        <v>4866</v>
      </c>
      <c r="M13" s="1"/>
      <c r="N13" s="1"/>
      <c r="O13" s="1"/>
      <c r="P13" s="1"/>
      <c r="Q13" s="1"/>
      <c r="R13" s="1"/>
      <c r="S13" s="1"/>
      <c r="T13" s="1"/>
      <c r="U13" s="1"/>
      <c r="V13" s="1"/>
      <c r="W13" s="1"/>
      <c r="X13" s="1"/>
      <c r="Y13" s="1"/>
      <c r="Z13" s="1"/>
    </row>
    <row r="14" spans="1:26" x14ac:dyDescent="0.35">
      <c r="A14" s="3"/>
      <c r="B14" s="5"/>
      <c r="C14" s="34" t="s">
        <v>4978</v>
      </c>
      <c r="D14" s="6"/>
      <c r="E14" s="6"/>
      <c r="F14" s="6"/>
      <c r="G14" s="6"/>
      <c r="H14" s="6"/>
      <c r="I14" s="7"/>
      <c r="J14" s="4"/>
      <c r="K14" s="1"/>
      <c r="L14" s="152" t="s">
        <v>4871</v>
      </c>
      <c r="M14" s="1"/>
      <c r="N14" s="1"/>
      <c r="O14" s="1"/>
      <c r="P14" s="1"/>
      <c r="Q14" s="1"/>
      <c r="R14" s="1"/>
      <c r="S14" s="1"/>
      <c r="T14" s="1"/>
      <c r="U14" s="1"/>
      <c r="V14" s="1"/>
      <c r="W14" s="1"/>
      <c r="X14" s="1"/>
      <c r="Y14" s="1"/>
      <c r="Z14" s="1"/>
    </row>
    <row r="15" spans="1:26" x14ac:dyDescent="0.35">
      <c r="A15" s="3"/>
      <c r="B15" s="5"/>
      <c r="C15" s="13" t="s">
        <v>4979</v>
      </c>
      <c r="D15" s="192" t="s">
        <v>1007</v>
      </c>
      <c r="E15" s="193"/>
      <c r="F15" s="193"/>
      <c r="G15" s="193"/>
      <c r="H15" s="193"/>
      <c r="I15" s="7"/>
      <c r="J15" s="4"/>
      <c r="K15" s="1"/>
      <c r="L15" s="152" t="s">
        <v>5033</v>
      </c>
      <c r="M15" s="1"/>
      <c r="N15" s="1"/>
      <c r="O15" s="1"/>
      <c r="P15" s="1"/>
      <c r="Q15" s="1"/>
      <c r="R15" s="1"/>
      <c r="S15" s="1"/>
      <c r="T15" s="1"/>
      <c r="U15" s="1"/>
      <c r="V15" s="1"/>
      <c r="W15" s="1"/>
      <c r="X15" s="1"/>
      <c r="Y15" s="1"/>
      <c r="Z15" s="1"/>
    </row>
    <row r="16" spans="1:26" x14ac:dyDescent="0.35">
      <c r="A16" s="3"/>
      <c r="B16" s="5"/>
      <c r="C16" s="13" t="s">
        <v>4980</v>
      </c>
      <c r="D16" s="192" t="s">
        <v>1007</v>
      </c>
      <c r="E16" s="193"/>
      <c r="F16" s="193"/>
      <c r="G16" s="193"/>
      <c r="H16" s="193"/>
      <c r="I16" s="7"/>
      <c r="J16" s="4"/>
      <c r="K16" s="1"/>
      <c r="L16" s="152" t="s">
        <v>5034</v>
      </c>
      <c r="M16" s="1"/>
      <c r="N16" s="1"/>
      <c r="O16" s="1"/>
      <c r="P16" s="1"/>
      <c r="Q16" s="1"/>
      <c r="R16" s="1"/>
      <c r="S16" s="1"/>
      <c r="T16" s="1"/>
      <c r="U16" s="1"/>
      <c r="V16" s="1"/>
      <c r="W16" s="1"/>
      <c r="X16" s="1"/>
      <c r="Y16" s="1"/>
      <c r="Z16" s="1"/>
    </row>
    <row r="17" spans="1:26" ht="15" thickBot="1" x14ac:dyDescent="0.4">
      <c r="A17" s="3"/>
      <c r="B17" s="5"/>
      <c r="C17" s="13" t="s">
        <v>4981</v>
      </c>
      <c r="D17" s="192" t="s">
        <v>1007</v>
      </c>
      <c r="E17" s="193"/>
      <c r="F17" s="193"/>
      <c r="G17" s="193"/>
      <c r="H17" s="193"/>
      <c r="I17" s="7"/>
      <c r="J17" s="4"/>
      <c r="K17" s="1"/>
      <c r="L17" s="153" t="s">
        <v>4907</v>
      </c>
      <c r="M17" s="1"/>
      <c r="N17" s="1"/>
      <c r="O17" s="1"/>
      <c r="P17" s="1"/>
      <c r="Q17" s="1"/>
      <c r="R17" s="1"/>
      <c r="S17" s="1"/>
      <c r="T17" s="1"/>
      <c r="U17" s="1"/>
      <c r="V17" s="1"/>
      <c r="W17" s="1"/>
      <c r="X17" s="1"/>
      <c r="Y17" s="1"/>
      <c r="Z17" s="1"/>
    </row>
    <row r="18" spans="1:26" ht="15" thickBot="1" x14ac:dyDescent="0.4">
      <c r="A18" s="3"/>
      <c r="B18" s="5"/>
      <c r="C18" s="57" t="s">
        <v>4982</v>
      </c>
      <c r="D18" s="181"/>
      <c r="E18" s="181"/>
      <c r="F18" s="181"/>
      <c r="G18" s="181"/>
      <c r="H18" s="181"/>
      <c r="I18" s="7"/>
      <c r="J18" s="4"/>
      <c r="K18" s="1"/>
      <c r="L18" s="1"/>
      <c r="M18" s="1"/>
      <c r="N18" s="1"/>
      <c r="O18" s="1"/>
      <c r="P18" s="1"/>
      <c r="Q18" s="1"/>
      <c r="R18" s="1"/>
      <c r="S18" s="1"/>
      <c r="T18" s="1"/>
      <c r="U18" s="1"/>
      <c r="V18" s="1"/>
      <c r="W18" s="1"/>
      <c r="X18" s="1"/>
      <c r="Y18" s="1"/>
      <c r="Z18" s="1"/>
    </row>
    <row r="19" spans="1:26" x14ac:dyDescent="0.35">
      <c r="A19" s="3"/>
      <c r="B19" s="5"/>
      <c r="C19" s="6"/>
      <c r="D19" s="6"/>
      <c r="E19" s="6"/>
      <c r="F19" s="6"/>
      <c r="G19" s="6"/>
      <c r="H19" s="6"/>
      <c r="I19" s="7"/>
      <c r="J19" s="4"/>
      <c r="K19" s="1"/>
      <c r="L19" s="12" t="s">
        <v>5024</v>
      </c>
      <c r="M19" s="1"/>
      <c r="N19" s="1"/>
      <c r="O19" s="1"/>
      <c r="P19" s="1"/>
      <c r="Q19" s="1"/>
      <c r="R19" s="1"/>
      <c r="S19" s="1"/>
      <c r="T19" s="1"/>
      <c r="U19" s="1"/>
      <c r="V19" s="1"/>
      <c r="W19" s="1"/>
      <c r="X19" s="1"/>
      <c r="Y19" s="1"/>
      <c r="Z19" s="1"/>
    </row>
    <row r="20" spans="1:26" ht="14.5" customHeight="1" x14ac:dyDescent="0.35">
      <c r="A20" s="3"/>
      <c r="B20" s="5"/>
      <c r="C20" s="196" t="s">
        <v>5408</v>
      </c>
      <c r="D20" s="190"/>
      <c r="E20" s="190"/>
      <c r="F20" s="190"/>
      <c r="G20" s="190"/>
      <c r="H20" s="190"/>
      <c r="I20" s="7"/>
      <c r="J20" s="4"/>
      <c r="K20" s="1"/>
      <c r="L20" s="152" t="s">
        <v>5025</v>
      </c>
      <c r="M20" s="1"/>
      <c r="N20" s="1"/>
      <c r="O20" s="1"/>
      <c r="P20" s="1"/>
      <c r="Q20" s="1"/>
      <c r="R20" s="1"/>
      <c r="S20" s="1"/>
      <c r="T20" s="1"/>
      <c r="U20" s="1"/>
      <c r="V20" s="1"/>
      <c r="W20" s="1"/>
      <c r="X20" s="1"/>
      <c r="Y20" s="1"/>
      <c r="Z20" s="1"/>
    </row>
    <row r="21" spans="1:26" x14ac:dyDescent="0.35">
      <c r="A21" s="3"/>
      <c r="B21" s="5"/>
      <c r="C21" s="197"/>
      <c r="D21" s="190"/>
      <c r="E21" s="190"/>
      <c r="F21" s="190"/>
      <c r="G21" s="190"/>
      <c r="H21" s="190"/>
      <c r="I21" s="7"/>
      <c r="J21" s="4"/>
      <c r="K21" s="1"/>
      <c r="L21" s="152" t="s">
        <v>5026</v>
      </c>
      <c r="M21" s="1"/>
      <c r="N21" s="1"/>
      <c r="O21" s="1"/>
      <c r="P21" s="1"/>
      <c r="Q21" s="1"/>
      <c r="R21" s="1"/>
      <c r="S21" s="1"/>
      <c r="T21" s="1"/>
      <c r="U21" s="1"/>
      <c r="V21" s="1"/>
      <c r="W21" s="1"/>
      <c r="X21" s="1"/>
      <c r="Y21" s="1"/>
      <c r="Z21" s="1"/>
    </row>
    <row r="22" spans="1:26" ht="14.5" customHeight="1" x14ac:dyDescent="0.35">
      <c r="A22" s="3"/>
      <c r="B22" s="5"/>
      <c r="C22" s="211" t="s">
        <v>5409</v>
      </c>
      <c r="D22" s="190"/>
      <c r="E22" s="190"/>
      <c r="F22" s="190"/>
      <c r="G22" s="190"/>
      <c r="H22" s="190"/>
      <c r="I22" s="7"/>
      <c r="J22" s="4"/>
      <c r="K22" s="1"/>
      <c r="L22" s="152" t="s">
        <v>5027</v>
      </c>
      <c r="M22" s="1"/>
      <c r="N22" s="1"/>
      <c r="O22" s="1"/>
      <c r="P22" s="1"/>
      <c r="Q22" s="1"/>
      <c r="R22" s="1"/>
      <c r="S22" s="1"/>
      <c r="T22" s="1"/>
      <c r="U22" s="1"/>
      <c r="V22" s="1"/>
      <c r="W22" s="1"/>
      <c r="X22" s="1"/>
      <c r="Y22" s="1"/>
      <c r="Z22" s="1"/>
    </row>
    <row r="23" spans="1:26" x14ac:dyDescent="0.35">
      <c r="A23" s="3"/>
      <c r="B23" s="5"/>
      <c r="C23" s="211"/>
      <c r="D23" s="190"/>
      <c r="E23" s="190"/>
      <c r="F23" s="190"/>
      <c r="G23" s="190"/>
      <c r="H23" s="190"/>
      <c r="I23" s="7"/>
      <c r="J23" s="4"/>
      <c r="K23" s="1"/>
      <c r="L23" s="152" t="s">
        <v>5028</v>
      </c>
      <c r="M23" s="1"/>
      <c r="N23" s="1"/>
      <c r="O23" s="1"/>
      <c r="P23" s="1"/>
      <c r="Q23" s="1"/>
      <c r="R23" s="1"/>
      <c r="S23" s="1"/>
      <c r="T23" s="1"/>
      <c r="U23" s="1"/>
      <c r="V23" s="1"/>
      <c r="W23" s="1"/>
      <c r="X23" s="1"/>
      <c r="Y23" s="1"/>
      <c r="Z23" s="1"/>
    </row>
    <row r="24" spans="1:26" x14ac:dyDescent="0.35">
      <c r="A24" s="3"/>
      <c r="B24" s="5"/>
      <c r="C24" s="17" t="s">
        <v>5410</v>
      </c>
      <c r="D24" s="177"/>
      <c r="E24" s="177"/>
      <c r="F24" s="177"/>
      <c r="G24" s="177"/>
      <c r="H24" s="177"/>
      <c r="I24" s="7"/>
      <c r="J24" s="4"/>
      <c r="K24" s="1"/>
      <c r="L24" s="155" t="s">
        <v>5029</v>
      </c>
      <c r="M24" s="1"/>
      <c r="N24" s="1"/>
      <c r="O24" s="1"/>
      <c r="P24" s="1"/>
      <c r="Q24" s="1"/>
      <c r="R24" s="1"/>
      <c r="S24" s="1"/>
      <c r="T24" s="1"/>
      <c r="U24" s="1"/>
      <c r="V24" s="1"/>
      <c r="W24" s="1"/>
      <c r="X24" s="1"/>
      <c r="Y24" s="1"/>
      <c r="Z24" s="1"/>
    </row>
    <row r="25" spans="1:26" x14ac:dyDescent="0.35">
      <c r="A25" s="3"/>
      <c r="B25" s="5"/>
      <c r="C25" s="6"/>
      <c r="D25" s="6"/>
      <c r="E25" s="6"/>
      <c r="F25" s="6"/>
      <c r="G25" s="6"/>
      <c r="H25" s="6"/>
      <c r="I25" s="7"/>
      <c r="J25" s="4"/>
      <c r="K25" s="1"/>
      <c r="L25" s="152" t="s">
        <v>5030</v>
      </c>
      <c r="M25" s="1"/>
      <c r="N25" s="1"/>
      <c r="O25" s="1"/>
      <c r="P25" s="1"/>
      <c r="Q25" s="1"/>
      <c r="R25" s="1"/>
      <c r="S25" s="1"/>
      <c r="T25" s="1"/>
      <c r="U25" s="1"/>
      <c r="V25" s="1"/>
      <c r="W25" s="1"/>
      <c r="X25" s="1"/>
      <c r="Y25" s="1"/>
      <c r="Z25" s="1"/>
    </row>
    <row r="26" spans="1:26" x14ac:dyDescent="0.35">
      <c r="A26" s="3"/>
      <c r="B26" s="5"/>
      <c r="C26" s="34" t="s">
        <v>4983</v>
      </c>
      <c r="D26" s="6"/>
      <c r="E26" s="6"/>
      <c r="F26" s="6"/>
      <c r="G26" s="6"/>
      <c r="H26" s="6"/>
      <c r="I26" s="7"/>
      <c r="J26" s="4"/>
      <c r="K26" s="1"/>
      <c r="L26" s="152" t="s">
        <v>5031</v>
      </c>
      <c r="M26" s="1"/>
      <c r="N26" s="1"/>
      <c r="O26" s="1"/>
      <c r="P26" s="1"/>
      <c r="Q26" s="1"/>
      <c r="R26" s="1"/>
      <c r="S26" s="1"/>
      <c r="T26" s="1"/>
      <c r="U26" s="1"/>
      <c r="V26" s="1"/>
      <c r="W26" s="1"/>
      <c r="X26" s="1"/>
      <c r="Y26" s="1"/>
      <c r="Z26" s="1"/>
    </row>
    <row r="27" spans="1:26" ht="15" thickBot="1" x14ac:dyDescent="0.4">
      <c r="A27" s="3"/>
      <c r="B27" s="5"/>
      <c r="C27" s="13" t="s">
        <v>4984</v>
      </c>
      <c r="D27" s="192" t="s">
        <v>1007</v>
      </c>
      <c r="E27" s="193"/>
      <c r="F27" s="193"/>
      <c r="G27" s="193"/>
      <c r="H27" s="193"/>
      <c r="I27" s="7"/>
      <c r="J27" s="4"/>
      <c r="K27" s="1"/>
      <c r="L27" s="153" t="s">
        <v>5032</v>
      </c>
      <c r="M27" s="1"/>
      <c r="N27" s="1"/>
      <c r="O27" s="1"/>
      <c r="P27" s="1"/>
      <c r="Q27" s="1"/>
      <c r="R27" s="1"/>
      <c r="S27" s="1"/>
      <c r="T27" s="1"/>
      <c r="U27" s="1"/>
      <c r="V27" s="1"/>
      <c r="W27" s="1"/>
      <c r="X27" s="1"/>
      <c r="Y27" s="1"/>
      <c r="Z27" s="1"/>
    </row>
    <row r="28" spans="1:26" x14ac:dyDescent="0.35">
      <c r="A28" s="3"/>
      <c r="B28" s="5"/>
      <c r="C28" s="13" t="s">
        <v>4985</v>
      </c>
      <c r="D28" s="192" t="s">
        <v>1007</v>
      </c>
      <c r="E28" s="193"/>
      <c r="F28" s="193"/>
      <c r="G28" s="193"/>
      <c r="H28" s="193"/>
      <c r="I28" s="7"/>
      <c r="J28" s="4"/>
      <c r="K28" s="1"/>
      <c r="L28" s="1"/>
      <c r="M28" s="1"/>
      <c r="N28" s="1"/>
      <c r="O28" s="1"/>
      <c r="P28" s="1"/>
      <c r="Q28" s="1"/>
      <c r="R28" s="1"/>
      <c r="S28" s="1"/>
      <c r="T28" s="1"/>
      <c r="U28" s="1"/>
      <c r="V28" s="1"/>
      <c r="W28" s="1"/>
      <c r="X28" s="1"/>
      <c r="Y28" s="1"/>
      <c r="Z28" s="1"/>
    </row>
    <row r="29" spans="1:26" x14ac:dyDescent="0.35">
      <c r="A29" s="3"/>
      <c r="B29" s="5"/>
      <c r="C29" s="13" t="s">
        <v>4986</v>
      </c>
      <c r="D29" s="192" t="s">
        <v>1007</v>
      </c>
      <c r="E29" s="193"/>
      <c r="F29" s="193"/>
      <c r="G29" s="193"/>
      <c r="H29" s="193"/>
      <c r="I29" s="7"/>
      <c r="J29" s="4"/>
      <c r="K29" s="1"/>
      <c r="L29" s="1"/>
      <c r="M29" s="1"/>
      <c r="N29" s="1"/>
      <c r="O29" s="1"/>
      <c r="P29" s="1"/>
      <c r="Q29" s="1"/>
      <c r="R29" s="1"/>
      <c r="S29" s="1"/>
      <c r="T29" s="1"/>
      <c r="U29" s="1"/>
      <c r="V29" s="1"/>
      <c r="W29" s="1"/>
      <c r="X29" s="1"/>
      <c r="Y29" s="1"/>
      <c r="Z29" s="1"/>
    </row>
    <row r="30" spans="1:26" x14ac:dyDescent="0.35">
      <c r="A30" s="3"/>
      <c r="B30" s="5"/>
      <c r="C30" s="13" t="s">
        <v>4987</v>
      </c>
      <c r="D30" s="192" t="s">
        <v>1007</v>
      </c>
      <c r="E30" s="193"/>
      <c r="F30" s="193"/>
      <c r="G30" s="193"/>
      <c r="H30" s="193"/>
      <c r="I30" s="7"/>
      <c r="J30" s="4"/>
      <c r="K30" s="1"/>
      <c r="L30" s="1"/>
      <c r="M30" s="1"/>
      <c r="N30" s="1"/>
      <c r="O30" s="1"/>
      <c r="P30" s="1"/>
      <c r="Q30" s="1"/>
      <c r="R30" s="1"/>
      <c r="S30" s="1"/>
      <c r="T30" s="1"/>
      <c r="U30" s="1"/>
      <c r="V30" s="1"/>
      <c r="W30" s="1"/>
      <c r="X30" s="1"/>
      <c r="Y30" s="1"/>
      <c r="Z30" s="1"/>
    </row>
    <row r="31" spans="1:26" x14ac:dyDescent="0.35">
      <c r="A31" s="3"/>
      <c r="B31" s="5"/>
      <c r="C31" s="13" t="s">
        <v>4988</v>
      </c>
      <c r="D31" s="192" t="s">
        <v>1007</v>
      </c>
      <c r="E31" s="193"/>
      <c r="F31" s="193"/>
      <c r="G31" s="193"/>
      <c r="H31" s="193"/>
      <c r="I31" s="7"/>
      <c r="J31" s="4"/>
      <c r="K31" s="1"/>
      <c r="L31" s="1"/>
      <c r="M31" s="1"/>
      <c r="N31" s="1"/>
      <c r="O31" s="1"/>
      <c r="P31" s="1"/>
      <c r="Q31" s="1"/>
      <c r="R31" s="1"/>
      <c r="S31" s="1"/>
      <c r="T31" s="1"/>
      <c r="U31" s="1"/>
      <c r="V31" s="1"/>
      <c r="W31" s="1"/>
      <c r="X31" s="1"/>
      <c r="Y31" s="1"/>
      <c r="Z31" s="1"/>
    </row>
    <row r="32" spans="1:26" x14ac:dyDescent="0.35">
      <c r="A32" s="3"/>
      <c r="B32" s="5"/>
      <c r="C32" s="13" t="s">
        <v>4989</v>
      </c>
      <c r="D32" s="192" t="s">
        <v>1007</v>
      </c>
      <c r="E32" s="193"/>
      <c r="F32" s="193"/>
      <c r="G32" s="193"/>
      <c r="H32" s="193"/>
      <c r="I32" s="7"/>
      <c r="J32" s="4"/>
      <c r="K32" s="1"/>
      <c r="L32" s="1"/>
      <c r="M32" s="1"/>
      <c r="N32" s="1"/>
      <c r="O32" s="1"/>
      <c r="P32" s="1"/>
      <c r="Q32" s="1"/>
      <c r="R32" s="1"/>
      <c r="S32" s="1"/>
      <c r="T32" s="1"/>
      <c r="U32" s="1"/>
      <c r="V32" s="1"/>
      <c r="W32" s="1"/>
      <c r="X32" s="1"/>
      <c r="Y32" s="1"/>
      <c r="Z32" s="1"/>
    </row>
    <row r="33" spans="1:26" x14ac:dyDescent="0.35">
      <c r="A33" s="3"/>
      <c r="B33" s="5"/>
      <c r="C33" s="13" t="s">
        <v>4990</v>
      </c>
      <c r="D33" s="192" t="s">
        <v>1007</v>
      </c>
      <c r="E33" s="193"/>
      <c r="F33" s="193"/>
      <c r="G33" s="193"/>
      <c r="H33" s="193"/>
      <c r="I33" s="7"/>
      <c r="J33" s="4"/>
      <c r="K33" s="1"/>
      <c r="L33" s="1"/>
      <c r="M33" s="1"/>
      <c r="N33" s="1"/>
      <c r="O33" s="1"/>
      <c r="P33" s="1"/>
      <c r="Q33" s="1"/>
      <c r="R33" s="1"/>
      <c r="S33" s="1"/>
      <c r="T33" s="1"/>
      <c r="U33" s="1"/>
      <c r="V33" s="1"/>
      <c r="W33" s="1"/>
      <c r="X33" s="1"/>
      <c r="Y33" s="1"/>
      <c r="Z33" s="1"/>
    </row>
    <row r="34" spans="1:26" x14ac:dyDescent="0.35">
      <c r="A34" s="3"/>
      <c r="B34" s="5"/>
      <c r="C34" s="6"/>
      <c r="D34" s="6"/>
      <c r="E34" s="6"/>
      <c r="F34" s="6"/>
      <c r="G34" s="6"/>
      <c r="H34" s="6"/>
      <c r="I34" s="7"/>
      <c r="J34" s="4"/>
      <c r="K34" s="1"/>
      <c r="L34" s="1"/>
      <c r="M34" s="1"/>
      <c r="N34" s="1"/>
      <c r="O34" s="1"/>
      <c r="P34" s="1"/>
      <c r="Q34" s="1"/>
      <c r="R34" s="1"/>
      <c r="S34" s="1"/>
      <c r="T34" s="1"/>
      <c r="U34" s="1"/>
      <c r="V34" s="1"/>
      <c r="W34" s="1"/>
      <c r="X34" s="1"/>
      <c r="Y34" s="1"/>
      <c r="Z34" s="1"/>
    </row>
    <row r="35" spans="1:26" x14ac:dyDescent="0.35">
      <c r="A35" s="3"/>
      <c r="B35" s="5"/>
      <c r="C35" s="34" t="s">
        <v>4991</v>
      </c>
      <c r="D35" s="6"/>
      <c r="E35" s="6"/>
      <c r="F35" s="6"/>
      <c r="G35" s="6"/>
      <c r="H35" s="6"/>
      <c r="I35" s="7"/>
      <c r="J35" s="4"/>
      <c r="K35" s="1"/>
      <c r="L35" s="1"/>
      <c r="M35" s="1"/>
      <c r="N35" s="1"/>
      <c r="O35" s="1"/>
      <c r="P35" s="1"/>
      <c r="Q35" s="1"/>
      <c r="R35" s="1"/>
      <c r="S35" s="1"/>
      <c r="T35" s="1"/>
      <c r="U35" s="1"/>
      <c r="V35" s="1"/>
      <c r="W35" s="1"/>
      <c r="X35" s="1"/>
      <c r="Y35" s="1"/>
      <c r="Z35" s="1"/>
    </row>
    <row r="36" spans="1:26" x14ac:dyDescent="0.35">
      <c r="A36" s="3"/>
      <c r="B36" s="5"/>
      <c r="C36" s="13" t="s">
        <v>4992</v>
      </c>
      <c r="D36" s="192" t="s">
        <v>1007</v>
      </c>
      <c r="E36" s="193"/>
      <c r="F36" s="193"/>
      <c r="G36" s="193"/>
      <c r="H36" s="193"/>
      <c r="I36" s="7"/>
      <c r="J36" s="4"/>
      <c r="K36" s="1"/>
      <c r="L36" s="1"/>
      <c r="M36" s="1"/>
      <c r="N36" s="1"/>
      <c r="O36" s="1"/>
      <c r="P36" s="1"/>
      <c r="Q36" s="1"/>
      <c r="R36" s="1"/>
      <c r="S36" s="1"/>
      <c r="T36" s="1"/>
      <c r="U36" s="1"/>
      <c r="V36" s="1"/>
      <c r="W36" s="1"/>
      <c r="X36" s="1"/>
      <c r="Y36" s="1"/>
      <c r="Z36" s="1"/>
    </row>
    <row r="37" spans="1:26" x14ac:dyDescent="0.35">
      <c r="A37" s="3"/>
      <c r="B37" s="5"/>
      <c r="C37" s="13" t="s">
        <v>4993</v>
      </c>
      <c r="D37" s="192" t="s">
        <v>1007</v>
      </c>
      <c r="E37" s="193"/>
      <c r="F37" s="193"/>
      <c r="G37" s="193"/>
      <c r="H37" s="193"/>
      <c r="I37" s="7"/>
      <c r="J37" s="4"/>
      <c r="K37" s="1"/>
      <c r="L37" s="1"/>
      <c r="M37" s="1"/>
      <c r="N37" s="1"/>
      <c r="O37" s="1"/>
      <c r="P37" s="1"/>
      <c r="Q37" s="1"/>
      <c r="R37" s="1"/>
      <c r="S37" s="1"/>
      <c r="T37" s="1"/>
      <c r="U37" s="1"/>
      <c r="V37" s="1"/>
      <c r="W37" s="1"/>
      <c r="X37" s="1"/>
      <c r="Y37" s="1"/>
      <c r="Z37" s="1"/>
    </row>
    <row r="38" spans="1:26" x14ac:dyDescent="0.35">
      <c r="A38" s="3"/>
      <c r="B38" s="5"/>
      <c r="C38" s="13" t="s">
        <v>4994</v>
      </c>
      <c r="D38" s="192" t="s">
        <v>1007</v>
      </c>
      <c r="E38" s="193"/>
      <c r="F38" s="193"/>
      <c r="G38" s="193"/>
      <c r="H38" s="193"/>
      <c r="I38" s="7"/>
      <c r="J38" s="4"/>
      <c r="K38" s="1"/>
      <c r="L38" s="1"/>
      <c r="M38" s="1"/>
      <c r="N38" s="1"/>
      <c r="O38" s="1"/>
      <c r="P38" s="1"/>
      <c r="Q38" s="1"/>
      <c r="R38" s="1"/>
      <c r="S38" s="1"/>
      <c r="T38" s="1"/>
      <c r="U38" s="1"/>
      <c r="V38" s="1"/>
      <c r="W38" s="1"/>
      <c r="X38" s="1"/>
      <c r="Y38" s="1"/>
      <c r="Z38" s="1"/>
    </row>
    <row r="39" spans="1:26" x14ac:dyDescent="0.35">
      <c r="A39" s="3"/>
      <c r="B39" s="5"/>
      <c r="C39" s="13" t="s">
        <v>4995</v>
      </c>
      <c r="D39" s="177" t="s">
        <v>4678</v>
      </c>
      <c r="E39" s="177"/>
      <c r="F39" s="177"/>
      <c r="G39" s="177"/>
      <c r="H39" s="177"/>
      <c r="I39" s="7"/>
      <c r="J39" s="4"/>
      <c r="K39" s="1"/>
      <c r="L39" s="1"/>
      <c r="M39" s="1"/>
      <c r="N39" s="1"/>
      <c r="O39" s="1"/>
      <c r="P39" s="1"/>
      <c r="Q39" s="1"/>
      <c r="R39" s="1"/>
      <c r="S39" s="1"/>
      <c r="T39" s="1"/>
      <c r="U39" s="1"/>
      <c r="V39" s="1"/>
      <c r="W39" s="1"/>
      <c r="X39" s="1"/>
      <c r="Y39" s="1"/>
      <c r="Z39" s="1"/>
    </row>
    <row r="40" spans="1:26" x14ac:dyDescent="0.35">
      <c r="A40" s="3"/>
      <c r="B40" s="5"/>
      <c r="C40" s="6"/>
      <c r="D40" s="6"/>
      <c r="E40" s="6"/>
      <c r="F40" s="6"/>
      <c r="G40" s="6"/>
      <c r="H40" s="6"/>
      <c r="I40" s="7"/>
      <c r="J40" s="4"/>
      <c r="K40" s="1"/>
      <c r="L40" s="1"/>
      <c r="M40" s="1"/>
      <c r="N40" s="1"/>
      <c r="O40" s="1"/>
      <c r="P40" s="1"/>
      <c r="Q40" s="1"/>
      <c r="R40" s="1"/>
      <c r="S40" s="1"/>
      <c r="T40" s="1"/>
      <c r="U40" s="1"/>
      <c r="V40" s="1"/>
      <c r="W40" s="1"/>
      <c r="X40" s="1"/>
      <c r="Y40" s="1"/>
      <c r="Z40" s="1"/>
    </row>
    <row r="41" spans="1:26" x14ac:dyDescent="0.35">
      <c r="A41" s="3"/>
      <c r="B41" s="5"/>
      <c r="C41" s="209" t="str">
        <f>'Drop down'!P13</f>
        <v>Previous</v>
      </c>
      <c r="D41" s="159"/>
      <c r="E41" s="159"/>
      <c r="F41" s="159"/>
      <c r="G41" s="210" t="str">
        <f>'Drop down'!P12</f>
        <v>Next</v>
      </c>
      <c r="H41" s="210"/>
      <c r="I41" s="7"/>
      <c r="J41" s="4"/>
      <c r="K41" s="1"/>
      <c r="L41" s="1"/>
      <c r="M41" s="1"/>
      <c r="N41" s="1"/>
      <c r="O41" s="1"/>
      <c r="P41" s="1"/>
      <c r="Q41" s="1"/>
      <c r="R41" s="1"/>
      <c r="S41" s="1"/>
      <c r="T41" s="1"/>
      <c r="U41" s="1"/>
      <c r="V41" s="1"/>
      <c r="W41" s="1"/>
      <c r="X41" s="1"/>
      <c r="Y41" s="1"/>
      <c r="Z41" s="1"/>
    </row>
    <row r="42" spans="1:26" x14ac:dyDescent="0.35">
      <c r="A42" s="3"/>
      <c r="B42" s="5"/>
      <c r="C42" s="209"/>
      <c r="D42" s="159"/>
      <c r="E42" s="159"/>
      <c r="F42" s="159"/>
      <c r="G42" s="210"/>
      <c r="H42" s="210"/>
      <c r="I42" s="7"/>
      <c r="J42" s="4"/>
      <c r="K42" s="1"/>
      <c r="L42" s="1"/>
      <c r="M42" s="1"/>
      <c r="N42" s="1"/>
      <c r="O42" s="1"/>
      <c r="P42" s="1"/>
      <c r="Q42" s="1"/>
      <c r="R42" s="1"/>
      <c r="S42" s="1"/>
      <c r="T42" s="1"/>
      <c r="U42" s="1"/>
      <c r="V42" s="1"/>
      <c r="W42" s="1"/>
      <c r="X42" s="1"/>
      <c r="Y42" s="1"/>
      <c r="Z42" s="1"/>
    </row>
    <row r="43" spans="1:26" x14ac:dyDescent="0.35">
      <c r="A43" s="3"/>
      <c r="B43" s="20"/>
      <c r="C43" s="21"/>
      <c r="D43" s="21"/>
      <c r="E43" s="21"/>
      <c r="F43" s="21"/>
      <c r="G43" s="21"/>
      <c r="H43" s="21"/>
      <c r="I43" s="22"/>
      <c r="J43" s="4"/>
      <c r="K43" s="1"/>
      <c r="L43" s="1"/>
      <c r="M43" s="1"/>
      <c r="N43" s="1"/>
      <c r="O43" s="1"/>
      <c r="P43" s="1"/>
      <c r="Q43" s="1"/>
      <c r="R43" s="1"/>
      <c r="S43" s="1"/>
      <c r="T43" s="1"/>
      <c r="U43" s="1"/>
      <c r="V43" s="1"/>
      <c r="W43" s="1"/>
      <c r="X43" s="1"/>
      <c r="Y43" s="1"/>
      <c r="Z43" s="1"/>
    </row>
    <row r="44" spans="1:26" x14ac:dyDescent="0.35">
      <c r="A44" s="30"/>
      <c r="B44" s="30"/>
      <c r="C44" s="30"/>
      <c r="D44" s="30"/>
      <c r="E44" s="30"/>
      <c r="F44" s="30"/>
      <c r="G44" s="30"/>
      <c r="H44" s="30"/>
      <c r="I44" s="30"/>
      <c r="J44" s="31"/>
      <c r="K44" s="42"/>
      <c r="L44" s="32"/>
      <c r="M44" s="32"/>
      <c r="N44" s="32"/>
      <c r="O44" s="32"/>
      <c r="P44" s="32"/>
      <c r="Q44" s="32"/>
      <c r="R44" s="32"/>
      <c r="S44" s="32"/>
      <c r="T44" s="32"/>
      <c r="U44" s="32"/>
      <c r="V44" s="32"/>
      <c r="W44" s="32"/>
      <c r="X44" s="32"/>
      <c r="Y44" s="32"/>
      <c r="Z44" s="32"/>
    </row>
    <row r="45" spans="1:26" x14ac:dyDescent="0.35">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x14ac:dyDescent="0.35">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x14ac:dyDescent="0.35">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x14ac:dyDescent="0.35">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x14ac:dyDescent="0.35">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x14ac:dyDescent="0.3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x14ac:dyDescent="0.3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x14ac:dyDescent="0.3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x14ac:dyDescent="0.3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x14ac:dyDescent="0.3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x14ac:dyDescent="0.3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x14ac:dyDescent="0.35">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x14ac:dyDescent="0.35">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x14ac:dyDescent="0.35">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x14ac:dyDescent="0.35">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x14ac:dyDescent="0.35">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1:26" x14ac:dyDescent="0.35">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sheetData>
  <sheetProtection algorithmName="SHA-512" hashValue="Aw+RTnpojiIij/VKZRqok/GddMWB+rhe0m+Wa6H+OtV5KL0qXLgbh99ZLOyQmZ/8HQjhGWBWF4YoaLuWae3Xuw==" saltValue="TJDezM7+U35D02slyIZnNQ==" spinCount="100000" sheet="1" scenarios="1"/>
  <mergeCells count="28">
    <mergeCell ref="C20:C21"/>
    <mergeCell ref="C22:C23"/>
    <mergeCell ref="D39:H39"/>
    <mergeCell ref="C41:C42"/>
    <mergeCell ref="G41:H42"/>
    <mergeCell ref="D31:H31"/>
    <mergeCell ref="D32:H32"/>
    <mergeCell ref="D33:H33"/>
    <mergeCell ref="D36:H36"/>
    <mergeCell ref="D37:H37"/>
    <mergeCell ref="D38:H38"/>
    <mergeCell ref="D28:H28"/>
    <mergeCell ref="D29:H29"/>
    <mergeCell ref="D30:H30"/>
    <mergeCell ref="D15:H15"/>
    <mergeCell ref="D16:H16"/>
    <mergeCell ref="D17:H17"/>
    <mergeCell ref="D24:H24"/>
    <mergeCell ref="D27:H27"/>
    <mergeCell ref="D20:H21"/>
    <mergeCell ref="D22:H23"/>
    <mergeCell ref="D18:H18"/>
    <mergeCell ref="B1:E1"/>
    <mergeCell ref="D5:H5"/>
    <mergeCell ref="D11:H11"/>
    <mergeCell ref="D12:H12"/>
    <mergeCell ref="D9:H9"/>
    <mergeCell ref="D7:H7"/>
  </mergeCells>
  <conditionalFormatting sqref="D18">
    <cfRule type="expression" dxfId="102" priority="2">
      <formula>OR(COUNTIF(D18,Landeliste)&gt;0,D18&lt;&gt;"")</formula>
    </cfRule>
  </conditionalFormatting>
  <dataValidations count="4">
    <dataValidation type="list" allowBlank="1" showInputMessage="1" sqref="D18:H18" xr:uid="{19FBE467-F792-4812-95ED-1C36C86A6157}">
      <formula1>Landeliste</formula1>
    </dataValidation>
    <dataValidation type="list" allowBlank="1" showInputMessage="1" showErrorMessage="1" sqref="D20:H21" xr:uid="{C0AD02EC-75C9-4896-9C80-3AB97CA84CDB}">
      <formula1>FAOFangstområde</formula1>
    </dataValidation>
    <dataValidation type="list" allowBlank="1" showInputMessage="1" showErrorMessage="1" sqref="D22:H23" xr:uid="{46817AA1-8A40-4BF9-A106-9C126A7FF5D8}">
      <formula1>FAOUnderområde</formula1>
    </dataValidation>
    <dataValidation type="list" allowBlank="1" showInputMessage="1" showErrorMessage="1" sqref="D24:H24" xr:uid="{06CEF638-605D-466E-ACBD-1938EB63064C}">
      <formula1>FAOAfsnit</formula1>
    </dataValidation>
  </dataValidations>
  <hyperlinks>
    <hyperlink ref="G41:H42" location="'Part B Juice'!A1" display="Next" xr:uid="{18C54970-82E3-4FFD-A74A-A86E39919EB7}"/>
    <hyperlink ref="C41:C42" location="'Part B Chocolate'!A1" display="Previous" xr:uid="{6F34DA2B-5ED3-4762-99DB-09C607743516}"/>
    <hyperlink ref="L5" location="Start!A1" display="Start" xr:uid="{10F0F60D-CC4C-4229-A457-6BBDFC8266F8}"/>
    <hyperlink ref="L6" location="'Product designation and net con'!A1" display="Product designation and net content" xr:uid="{352C2A73-52C3-4E47-97D8-4FF47E0CEE17}"/>
    <hyperlink ref="L7" location="'Method of food processing'!A1" display="Method af food processing" xr:uid="{EAED08F8-8A57-4E57-B7CD-A6957BCCA67B}"/>
    <hyperlink ref="L8" location="Recipe!A1" display="Recipe" xr:uid="{58B09437-351E-4038-80FB-C9781A5E14ED}"/>
    <hyperlink ref="L9" location="Additives!A1" display="Additives" xr:uid="{BE2211E4-D939-4F26-9493-61180A012990}"/>
    <hyperlink ref="L10" location="'Ingredient specifications'!A1" display="Ingredient specifications" xr:uid="{A24CC8A7-C0B4-43CF-A081-60E921A35BD5}"/>
    <hyperlink ref="L11" location="'Nutritional labelling'!A1" display="Nutritional labelling" xr:uid="{2E0B3CC4-C67B-47DB-A789-C81DCDF3AA8E}"/>
    <hyperlink ref="L12" location="'Shelf-life and storage'!A1" display="Shelf-life and storage" xr:uid="{5710F2CA-A708-4502-80D4-E48DAC0E98BD}"/>
    <hyperlink ref="L13" location="'Packaging method and cooking in'!A1" display="Packaging method and cooking instructions" xr:uid="{2E04A4F4-5954-4E95-8B76-72139F0AAC6B}"/>
    <hyperlink ref="L14" location="Claims!A1" display="Claims" xr:uid="{3A783990-F4E5-4EF1-BCA0-BFAF93BE3171}"/>
    <hyperlink ref="L16" location="'Packaging (Secondary)'!A1" display="Packaging (Secondary)" xr:uid="{D7289D32-5980-4A84-B663-5DE39F0B670A}"/>
    <hyperlink ref="L17" location="'Appendix 1'!A1" display="Appendix 1: Supplementary nutrition labelling" xr:uid="{22266C3B-EE08-494B-9EA5-35AFC7CE3B72}"/>
    <hyperlink ref="L20" location="'Part B Meat'!A1" display="Meat: Beef pork, poultry, sheep, goat" xr:uid="{BFB10E13-3378-48B3-AFEC-63D8DEDE210A}"/>
    <hyperlink ref="L21" location="'Part B Milk and cheese'!A1" display="Milk and cheese" xr:uid="{AC067326-6ECB-4989-82F1-412BB7A7F77F}"/>
    <hyperlink ref="L22" location="'Part B Egg and egg products'!A1" display="Egg and egg products" xr:uid="{A935A0BB-B203-44AF-93BE-536257641BEE}"/>
    <hyperlink ref="L23" location="'Part B Chocolate'!A1" display="Chocolate" xr:uid="{B95F37B0-4EBF-4065-BA36-7383277327A9}"/>
    <hyperlink ref="L24" location="'Part B Fish and fish products'!A1" display="Fish and fishproducts" xr:uid="{A4B6CD9B-64A5-40E6-8F32-DE69C93FAEB0}"/>
    <hyperlink ref="L25" location="'Part B Juice'!A1" display="Fruit juice" xr:uid="{641216FC-A351-4643-9990-9CA295CA5B11}"/>
    <hyperlink ref="L26" location="'Part B Coffee'!A1" display="Coffee" xr:uid="{1C71C4AC-090C-4D3C-9684-963A7A8B0098}"/>
    <hyperlink ref="L27" location="'Part B Tea'!A1" display="Tea" xr:uid="{EB7F0A6D-6866-4A4A-B1B9-3F6A87973F84}"/>
    <hyperlink ref="L15" location="'Packaging (Primary)'!Print_Area" display="Packaging (Primary)" xr:uid="{2C31517E-3DD9-49A4-AF35-E5BAB96F6410}"/>
  </hyperlinks>
  <pageMargins left="0.7" right="0.7" top="0.75" bottom="0.75" header="0.3" footer="0.3"/>
  <pageSetup paperSize="9" scale="62" fitToHeight="0"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42" id="{00000000-000E-0000-1500-00002A000000}">
            <xm:f>D20&lt;&gt;'Drop down'!$P$7</xm:f>
            <x14:dxf>
              <font>
                <b val="0"/>
                <i val="0"/>
                <color rgb="FFFF0000"/>
              </font>
              <fill>
                <patternFill patternType="solid">
                  <bgColor theme="0"/>
                </patternFill>
              </fill>
            </x14:dxf>
          </x14:cfRule>
          <x14:cfRule type="expression" priority="41" id="{00000000-000E-0000-1500-000029000000}">
            <xm:f>OR(D20="",D20='Drop down'!$P$7)</xm:f>
            <x14:dxf>
              <font>
                <b/>
                <i val="0"/>
              </font>
              <fill>
                <patternFill>
                  <bgColor theme="2" tint="-0.14996795556505021"/>
                </patternFill>
              </fill>
            </x14:dxf>
          </x14:cfRule>
          <xm:sqref>D20</xm:sqref>
        </x14:conditionalFormatting>
        <x14:conditionalFormatting xmlns:xm="http://schemas.microsoft.com/office/excel/2006/main">
          <x14:cfRule type="expression" priority="40" id="{00000000-000E-0000-1500-000028000000}">
            <xm:f>D22&lt;&gt;'Drop down'!$P$7</xm:f>
            <x14:dxf>
              <font>
                <b val="0"/>
                <i val="0"/>
                <color rgb="FFFF0000"/>
              </font>
              <fill>
                <patternFill patternType="solid">
                  <bgColor theme="0"/>
                </patternFill>
              </fill>
            </x14:dxf>
          </x14:cfRule>
          <x14:cfRule type="expression" priority="39" id="{00000000-000E-0000-1500-000027000000}">
            <xm:f>OR(D22="",D22='Drop down'!$P$7)</xm:f>
            <x14:dxf>
              <font>
                <b/>
                <i val="0"/>
              </font>
              <fill>
                <patternFill>
                  <bgColor theme="2" tint="-0.14996795556505021"/>
                </patternFill>
              </fill>
            </x14:dxf>
          </x14:cfRule>
          <xm:sqref>D22</xm:sqref>
        </x14:conditionalFormatting>
        <x14:conditionalFormatting xmlns:xm="http://schemas.microsoft.com/office/excel/2006/main">
          <x14:cfRule type="expression" priority="50" id="{00000000-000E-0000-1500-000032000000}">
            <xm:f>D5&lt;&gt;'Drop down'!$P$7</xm:f>
            <x14:dxf>
              <font>
                <b val="0"/>
                <i val="0"/>
                <color rgb="FFFF0000"/>
              </font>
              <fill>
                <patternFill patternType="solid">
                  <bgColor theme="0"/>
                </patternFill>
              </fill>
            </x14:dxf>
          </x14:cfRule>
          <x14:cfRule type="expression" priority="49" id="{00000000-000E-0000-1500-000031000000}">
            <xm:f>OR(D5="",D5='Drop down'!$P$7)</xm:f>
            <x14:dxf>
              <font>
                <b/>
                <i val="0"/>
              </font>
              <fill>
                <patternFill>
                  <bgColor theme="2" tint="-0.14996795556505021"/>
                </patternFill>
              </fill>
            </x14:dxf>
          </x14:cfRule>
          <xm:sqref>D5:H5</xm:sqref>
        </x14:conditionalFormatting>
        <x14:conditionalFormatting xmlns:xm="http://schemas.microsoft.com/office/excel/2006/main">
          <x14:cfRule type="expression" priority="11" id="{00000000-000E-0000-1500-00000B000000}">
            <xm:f>$D$7='Drop down'!$P$6</xm:f>
            <x14:dxf>
              <font>
                <b/>
                <i val="0"/>
              </font>
              <fill>
                <patternFill>
                  <bgColor theme="2" tint="-0.14996795556505021"/>
                </patternFill>
              </fill>
            </x14:dxf>
          </x14:cfRule>
          <x14:cfRule type="expression" priority="12" id="{00000000-000E-0000-1500-00000C000000}">
            <xm:f>$D$7&lt;&gt;'Drop down'!$P$6</xm:f>
            <x14:dxf>
              <font>
                <b val="0"/>
                <i val="0"/>
                <color rgb="FFFF0000"/>
              </font>
              <fill>
                <patternFill>
                  <bgColor theme="0"/>
                </patternFill>
              </fill>
            </x14:dxf>
          </x14:cfRule>
          <xm:sqref>D7:H7</xm:sqref>
        </x14:conditionalFormatting>
        <x14:conditionalFormatting xmlns:xm="http://schemas.microsoft.com/office/excel/2006/main">
          <x14:cfRule type="expression" priority="43" id="{00000000-000E-0000-1500-00002B000000}">
            <xm:f>$D$9='Drop down'!$P$6</xm:f>
            <x14:dxf>
              <font>
                <b/>
                <i val="0"/>
              </font>
              <fill>
                <patternFill>
                  <bgColor theme="2" tint="-0.14996795556505021"/>
                </patternFill>
              </fill>
            </x14:dxf>
          </x14:cfRule>
          <x14:cfRule type="expression" priority="44" id="{00000000-000E-0000-1500-00002C000000}">
            <xm:f>$D$9&lt;&gt;'Drop down'!$P$6</xm:f>
            <x14:dxf>
              <font>
                <b val="0"/>
                <i val="0"/>
                <color rgb="FFFF0000"/>
              </font>
              <fill>
                <patternFill>
                  <bgColor theme="0"/>
                </patternFill>
              </fill>
            </x14:dxf>
          </x14:cfRule>
          <xm:sqref>D9:H9</xm:sqref>
        </x14:conditionalFormatting>
        <x14:conditionalFormatting xmlns:xm="http://schemas.microsoft.com/office/excel/2006/main">
          <x14:cfRule type="expression" priority="45" id="{00000000-000E-0000-1500-00002D000000}">
            <xm:f>OR(D11="",D11='Drop down'!$P$7)</xm:f>
            <x14:dxf>
              <font>
                <b/>
                <i val="0"/>
              </font>
              <fill>
                <patternFill>
                  <bgColor theme="2" tint="-0.14996795556505021"/>
                </patternFill>
              </fill>
            </x14:dxf>
          </x14:cfRule>
          <x14:cfRule type="expression" priority="46" id="{00000000-000E-0000-1500-00002E000000}">
            <xm:f>D11&lt;&gt;'Drop down'!$P$7</xm:f>
            <x14:dxf>
              <font>
                <b val="0"/>
                <i val="0"/>
                <color rgb="FFFF0000"/>
              </font>
              <fill>
                <patternFill patternType="solid">
                  <bgColor theme="0"/>
                </patternFill>
              </fill>
            </x14:dxf>
          </x14:cfRule>
          <xm:sqref>D11:H12</xm:sqref>
        </x14:conditionalFormatting>
        <x14:conditionalFormatting xmlns:xm="http://schemas.microsoft.com/office/excel/2006/main">
          <x14:cfRule type="expression" priority="18" id="{00000000-000E-0000-1500-000012000000}">
            <xm:f>$D$15&lt;&gt;'Drop down'!$P$6</xm:f>
            <x14:dxf>
              <font>
                <b val="0"/>
                <i val="0"/>
                <color rgb="FFFF0000"/>
              </font>
              <fill>
                <patternFill>
                  <bgColor theme="0"/>
                </patternFill>
              </fill>
            </x14:dxf>
          </x14:cfRule>
          <x14:cfRule type="expression" priority="17" id="{00000000-000E-0000-1500-000011000000}">
            <xm:f>$D$15='Drop down'!$P$6</xm:f>
            <x14:dxf>
              <font>
                <b/>
                <i val="0"/>
              </font>
              <fill>
                <patternFill>
                  <bgColor theme="2" tint="-0.14996795556505021"/>
                </patternFill>
              </fill>
            </x14:dxf>
          </x14:cfRule>
          <xm:sqref>D15:H15</xm:sqref>
        </x14:conditionalFormatting>
        <x14:conditionalFormatting xmlns:xm="http://schemas.microsoft.com/office/excel/2006/main">
          <x14:cfRule type="expression" priority="15" id="{00000000-000E-0000-1500-00000F000000}">
            <xm:f>$D$16='Drop down'!$P$6</xm:f>
            <x14:dxf>
              <font>
                <b/>
                <i val="0"/>
              </font>
              <fill>
                <patternFill>
                  <bgColor theme="2" tint="-0.14996795556505021"/>
                </patternFill>
              </fill>
            </x14:dxf>
          </x14:cfRule>
          <x14:cfRule type="expression" priority="16" id="{00000000-000E-0000-1500-000010000000}">
            <xm:f>$D$16&lt;&gt;'Drop down'!$P$6</xm:f>
            <x14:dxf>
              <font>
                <b val="0"/>
                <i val="0"/>
                <color rgb="FFFF0000"/>
              </font>
              <fill>
                <patternFill>
                  <bgColor theme="0"/>
                </patternFill>
              </fill>
            </x14:dxf>
          </x14:cfRule>
          <xm:sqref>D16:H16</xm:sqref>
        </x14:conditionalFormatting>
        <x14:conditionalFormatting xmlns:xm="http://schemas.microsoft.com/office/excel/2006/main">
          <x14:cfRule type="expression" priority="13" id="{00000000-000E-0000-1500-00000D000000}">
            <xm:f>$D$17='Drop down'!$P$6</xm:f>
            <x14:dxf>
              <font>
                <b/>
                <i val="0"/>
              </font>
              <fill>
                <patternFill>
                  <bgColor theme="2" tint="-0.14996795556505021"/>
                </patternFill>
              </fill>
            </x14:dxf>
          </x14:cfRule>
          <x14:cfRule type="expression" priority="14" id="{00000000-000E-0000-1500-00000E000000}">
            <xm:f>$D$17&lt;&gt;'Drop down'!$P$6</xm:f>
            <x14:dxf>
              <font>
                <b val="0"/>
                <i val="0"/>
                <color rgb="FFFF0000"/>
              </font>
              <fill>
                <patternFill>
                  <bgColor theme="0"/>
                </patternFill>
              </fill>
            </x14:dxf>
          </x14:cfRule>
          <xm:sqref>D17:H17</xm:sqref>
        </x14:conditionalFormatting>
        <x14:conditionalFormatting xmlns:xm="http://schemas.microsoft.com/office/excel/2006/main">
          <x14:cfRule type="expression" priority="37" id="{00000000-000E-0000-1500-000025000000}">
            <xm:f>OR(D24="",D24='Drop down'!$P$7)</xm:f>
            <x14:dxf>
              <font>
                <b/>
                <i val="0"/>
              </font>
              <fill>
                <patternFill>
                  <bgColor theme="2" tint="-0.14996795556505021"/>
                </patternFill>
              </fill>
            </x14:dxf>
          </x14:cfRule>
          <x14:cfRule type="expression" priority="38" id="{00000000-000E-0000-1500-000026000000}">
            <xm:f>D24&lt;&gt;'Drop down'!$P$7</xm:f>
            <x14:dxf>
              <font>
                <b val="0"/>
                <i val="0"/>
                <color rgb="FFFF0000"/>
              </font>
              <fill>
                <patternFill patternType="solid">
                  <bgColor theme="0"/>
                </patternFill>
              </fill>
            </x14:dxf>
          </x14:cfRule>
          <xm:sqref>D24:H24</xm:sqref>
        </x14:conditionalFormatting>
        <x14:conditionalFormatting xmlns:xm="http://schemas.microsoft.com/office/excel/2006/main">
          <x14:cfRule type="expression" priority="35" id="{00000000-000E-0000-1500-000023000000}">
            <xm:f>$D$27='Drop down'!$P$6</xm:f>
            <x14:dxf>
              <font>
                <b/>
                <i val="0"/>
              </font>
              <fill>
                <patternFill>
                  <bgColor theme="2" tint="-0.14996795556505021"/>
                </patternFill>
              </fill>
            </x14:dxf>
          </x14:cfRule>
          <x14:cfRule type="expression" priority="36" id="{00000000-000E-0000-1500-000024000000}">
            <xm:f>$D$27&lt;&gt;'Drop down'!$P$6</xm:f>
            <x14:dxf>
              <font>
                <b val="0"/>
                <i val="0"/>
                <color rgb="FFFF0000"/>
              </font>
              <fill>
                <patternFill>
                  <bgColor theme="0"/>
                </patternFill>
              </fill>
            </x14:dxf>
          </x14:cfRule>
          <xm:sqref>D27:H27</xm:sqref>
        </x14:conditionalFormatting>
        <x14:conditionalFormatting xmlns:xm="http://schemas.microsoft.com/office/excel/2006/main">
          <x14:cfRule type="expression" priority="33" id="{00000000-000E-0000-1500-000021000000}">
            <xm:f>$D$28='Drop down'!$P$6</xm:f>
            <x14:dxf>
              <font>
                <b/>
                <i val="0"/>
              </font>
              <fill>
                <patternFill>
                  <bgColor theme="2" tint="-0.14996795556505021"/>
                </patternFill>
              </fill>
            </x14:dxf>
          </x14:cfRule>
          <x14:cfRule type="expression" priority="34" id="{00000000-000E-0000-1500-000022000000}">
            <xm:f>$D$28&lt;&gt;'Drop down'!$P$6</xm:f>
            <x14:dxf>
              <font>
                <b val="0"/>
                <i val="0"/>
                <color rgb="FFFF0000"/>
              </font>
              <fill>
                <patternFill>
                  <bgColor theme="0"/>
                </patternFill>
              </fill>
            </x14:dxf>
          </x14:cfRule>
          <xm:sqref>D28:H28</xm:sqref>
        </x14:conditionalFormatting>
        <x14:conditionalFormatting xmlns:xm="http://schemas.microsoft.com/office/excel/2006/main">
          <x14:cfRule type="expression" priority="31" id="{00000000-000E-0000-1500-00001F000000}">
            <xm:f>$D$29='Drop down'!$P$6</xm:f>
            <x14:dxf>
              <font>
                <b/>
                <i val="0"/>
              </font>
              <fill>
                <patternFill>
                  <bgColor theme="2" tint="-0.14996795556505021"/>
                </patternFill>
              </fill>
            </x14:dxf>
          </x14:cfRule>
          <x14:cfRule type="expression" priority="32" id="{00000000-000E-0000-1500-000020000000}">
            <xm:f>$D$29&lt;&gt;'Drop down'!$P$6</xm:f>
            <x14:dxf>
              <font>
                <b val="0"/>
                <i val="0"/>
                <color rgb="FFFF0000"/>
              </font>
              <fill>
                <patternFill>
                  <bgColor theme="0"/>
                </patternFill>
              </fill>
            </x14:dxf>
          </x14:cfRule>
          <xm:sqref>D29:H29</xm:sqref>
        </x14:conditionalFormatting>
        <x14:conditionalFormatting xmlns:xm="http://schemas.microsoft.com/office/excel/2006/main">
          <x14:cfRule type="expression" priority="29" id="{00000000-000E-0000-1500-00001D000000}">
            <xm:f>$D$30='Drop down'!$P$6</xm:f>
            <x14:dxf>
              <font>
                <b/>
                <i val="0"/>
              </font>
              <fill>
                <patternFill>
                  <bgColor theme="2" tint="-0.14996795556505021"/>
                </patternFill>
              </fill>
            </x14:dxf>
          </x14:cfRule>
          <x14:cfRule type="expression" priority="30" id="{00000000-000E-0000-1500-00001E000000}">
            <xm:f>$D$30&lt;&gt;'Drop down'!$P$6</xm:f>
            <x14:dxf>
              <font>
                <b val="0"/>
                <i val="0"/>
                <color rgb="FFFF0000"/>
              </font>
              <fill>
                <patternFill>
                  <bgColor theme="0"/>
                </patternFill>
              </fill>
            </x14:dxf>
          </x14:cfRule>
          <xm:sqref>D30:H30</xm:sqref>
        </x14:conditionalFormatting>
        <x14:conditionalFormatting xmlns:xm="http://schemas.microsoft.com/office/excel/2006/main">
          <x14:cfRule type="expression" priority="27" id="{00000000-000E-0000-1500-00001B000000}">
            <xm:f>$D$31='Drop down'!$P$6</xm:f>
            <x14:dxf>
              <font>
                <b/>
                <i val="0"/>
              </font>
              <fill>
                <patternFill>
                  <bgColor theme="2" tint="-0.14996795556505021"/>
                </patternFill>
              </fill>
            </x14:dxf>
          </x14:cfRule>
          <x14:cfRule type="expression" priority="28" id="{00000000-000E-0000-1500-00001C000000}">
            <xm:f>$D$31&lt;&gt;'Drop down'!$P$6</xm:f>
            <x14:dxf>
              <font>
                <b val="0"/>
                <i val="0"/>
                <color rgb="FFFF0000"/>
              </font>
              <fill>
                <patternFill>
                  <bgColor theme="0"/>
                </patternFill>
              </fill>
            </x14:dxf>
          </x14:cfRule>
          <xm:sqref>D31:H31</xm:sqref>
        </x14:conditionalFormatting>
        <x14:conditionalFormatting xmlns:xm="http://schemas.microsoft.com/office/excel/2006/main">
          <x14:cfRule type="expression" priority="24" id="{00000000-000E-0000-1500-000018000000}">
            <xm:f>$D$32&lt;&gt;'Drop down'!$P$6</xm:f>
            <x14:dxf>
              <font>
                <b val="0"/>
                <i val="0"/>
                <color rgb="FFFF0000"/>
              </font>
              <fill>
                <patternFill>
                  <bgColor theme="0"/>
                </patternFill>
              </fill>
            </x14:dxf>
          </x14:cfRule>
          <x14:cfRule type="expression" priority="23" id="{00000000-000E-0000-1500-000017000000}">
            <xm:f>$D$32='Drop down'!$P$6</xm:f>
            <x14:dxf>
              <font>
                <b/>
                <i val="0"/>
              </font>
              <fill>
                <patternFill>
                  <bgColor theme="2" tint="-0.14996795556505021"/>
                </patternFill>
              </fill>
            </x14:dxf>
          </x14:cfRule>
          <xm:sqref>D32:H32</xm:sqref>
        </x14:conditionalFormatting>
        <x14:conditionalFormatting xmlns:xm="http://schemas.microsoft.com/office/excel/2006/main">
          <x14:cfRule type="expression" priority="22" id="{00000000-000E-0000-1500-000016000000}">
            <xm:f>$D$33&lt;&gt;'Drop down'!$P$6</xm:f>
            <x14:dxf>
              <font>
                <b val="0"/>
                <i val="0"/>
                <color rgb="FFFF0000"/>
              </font>
              <fill>
                <patternFill>
                  <bgColor theme="0"/>
                </patternFill>
              </fill>
            </x14:dxf>
          </x14:cfRule>
          <x14:cfRule type="expression" priority="21" id="{00000000-000E-0000-1500-000015000000}">
            <xm:f>$D$33='Drop down'!$P$6</xm:f>
            <x14:dxf>
              <font>
                <b/>
                <i val="0"/>
              </font>
              <fill>
                <patternFill>
                  <bgColor theme="2" tint="-0.14996795556505021"/>
                </patternFill>
              </fill>
            </x14:dxf>
          </x14:cfRule>
          <xm:sqref>D33:H33</xm:sqref>
        </x14:conditionalFormatting>
        <x14:conditionalFormatting xmlns:xm="http://schemas.microsoft.com/office/excel/2006/main">
          <x14:cfRule type="expression" priority="9" id="{00000000-000E-0000-1500-000009000000}">
            <xm:f>$D$36='Drop down'!$P$6</xm:f>
            <x14:dxf>
              <font>
                <b/>
                <i val="0"/>
              </font>
              <fill>
                <patternFill>
                  <bgColor theme="2" tint="-0.14996795556505021"/>
                </patternFill>
              </fill>
            </x14:dxf>
          </x14:cfRule>
          <x14:cfRule type="expression" priority="10" id="{00000000-000E-0000-1500-00000A000000}">
            <xm:f>$D$36&lt;&gt;'Drop down'!$P$6</xm:f>
            <x14:dxf>
              <font>
                <b val="0"/>
                <i val="0"/>
                <color rgb="FFFF0000"/>
              </font>
              <fill>
                <patternFill>
                  <bgColor theme="0"/>
                </patternFill>
              </fill>
            </x14:dxf>
          </x14:cfRule>
          <xm:sqref>D36:H36</xm:sqref>
        </x14:conditionalFormatting>
        <x14:conditionalFormatting xmlns:xm="http://schemas.microsoft.com/office/excel/2006/main">
          <x14:cfRule type="expression" priority="8" id="{00000000-000E-0000-1500-000008000000}">
            <xm:f>$D$37&lt;&gt;'Drop down'!$P$6</xm:f>
            <x14:dxf>
              <font>
                <b val="0"/>
                <i val="0"/>
                <color rgb="FFFF0000"/>
              </font>
              <fill>
                <patternFill>
                  <bgColor theme="0"/>
                </patternFill>
              </fill>
            </x14:dxf>
          </x14:cfRule>
          <x14:cfRule type="expression" priority="7" id="{00000000-000E-0000-1500-000007000000}">
            <xm:f>$D$37='Drop down'!$P$6</xm:f>
            <x14:dxf>
              <font>
                <b/>
                <i val="0"/>
              </font>
              <fill>
                <patternFill>
                  <bgColor theme="2" tint="-0.14996795556505021"/>
                </patternFill>
              </fill>
            </x14:dxf>
          </x14:cfRule>
          <xm:sqref>D37:H37</xm:sqref>
        </x14:conditionalFormatting>
        <x14:conditionalFormatting xmlns:xm="http://schemas.microsoft.com/office/excel/2006/main">
          <x14:cfRule type="expression" priority="5" id="{00000000-000E-0000-1500-000005000000}">
            <xm:f>$D$38='Drop down'!$P$6</xm:f>
            <x14:dxf>
              <font>
                <b/>
                <i val="0"/>
              </font>
              <fill>
                <patternFill>
                  <bgColor theme="2" tint="-0.14996795556505021"/>
                </patternFill>
              </fill>
            </x14:dxf>
          </x14:cfRule>
          <x14:cfRule type="expression" priority="6" id="{00000000-000E-0000-1500-000006000000}">
            <xm:f>$D$38&lt;&gt;'Drop down'!$P$6</xm:f>
            <x14:dxf>
              <font>
                <b val="0"/>
                <i val="0"/>
                <color rgb="FFFF0000"/>
              </font>
              <fill>
                <patternFill>
                  <bgColor theme="0"/>
                </patternFill>
              </fill>
            </x14:dxf>
          </x14:cfRule>
          <xm:sqref>D38:H38</xm:sqref>
        </x14:conditionalFormatting>
        <x14:conditionalFormatting xmlns:xm="http://schemas.microsoft.com/office/excel/2006/main">
          <x14:cfRule type="expression" priority="3" id="{00000000-000E-0000-1500-000003000000}">
            <xm:f>OR(D39="",D39='Drop down'!$P$7)</xm:f>
            <x14:dxf>
              <font>
                <b/>
                <i val="0"/>
              </font>
              <fill>
                <patternFill>
                  <bgColor theme="2" tint="-0.14996795556505021"/>
                </patternFill>
              </fill>
            </x14:dxf>
          </x14:cfRule>
          <x14:cfRule type="expression" priority="4" id="{00000000-000E-0000-1500-000004000000}">
            <xm:f>D39&lt;&gt;'Drop down'!$P$7</xm:f>
            <x14:dxf>
              <font>
                <b val="0"/>
                <i val="0"/>
                <color rgb="FFFF0000"/>
              </font>
              <fill>
                <patternFill patternType="solid">
                  <bgColor theme="0"/>
                </patternFill>
              </fill>
            </x14:dxf>
          </x14:cfRule>
          <xm:sqref>D39:H39</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r:uid="{AD104754-4875-4A80-8BC3-D5E7B8945AFA}">
          <x14:formula1>
            <xm:f>'Drop down'!$B$5:$B$7</xm:f>
          </x14:formula1>
          <xm:sqref>D36:H38 D9:H9 D15:H17 D27:H33</xm:sqref>
        </x14:dataValidation>
        <x14:dataValidation type="list" showInputMessage="1" showErrorMessage="1" xr:uid="{E180C37B-7B7C-471C-9684-CD06C33B1332}">
          <x14:formula1>
            <xm:f>'Drop down'!$B$155:$B$157</xm:f>
          </x14:formula1>
          <xm:sqref>D7:H7</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E92AD-0996-4CFB-A0DC-64663EF61FB8}">
  <sheetPr codeName="Sheet21">
    <pageSetUpPr fitToPage="1"/>
  </sheetPr>
  <dimension ref="A1:Z46"/>
  <sheetViews>
    <sheetView workbookViewId="0">
      <selection activeCell="L26" sqref="L26"/>
    </sheetView>
  </sheetViews>
  <sheetFormatPr defaultRowHeight="14.5" x14ac:dyDescent="0.35"/>
  <cols>
    <col min="1" max="1" width="2.81640625" customWidth="1"/>
    <col min="2" max="2" width="3.453125" customWidth="1"/>
    <col min="3" max="3" width="36.453125" customWidth="1"/>
    <col min="4" max="4" width="17.7265625" customWidth="1"/>
    <col min="6" max="6" width="13.81640625" customWidth="1"/>
    <col min="9" max="9" width="2.54296875" customWidth="1"/>
    <col min="10" max="10" width="3.1796875" customWidth="1"/>
    <col min="11" max="11" width="3.453125" customWidth="1"/>
    <col min="12" max="12" width="41.1796875" bestFit="1" customWidth="1"/>
  </cols>
  <sheetData>
    <row r="1" spans="1:26" ht="34.5" customHeight="1" x14ac:dyDescent="0.35">
      <c r="A1" s="3"/>
      <c r="B1" s="178" t="str">
        <f>'Drop down'!P14</f>
        <v>All rights to this document belong to Varefakta, and the document may not be copied, reproduced, passed on and / or used without prior written permission from Varefakta. (version 23.1).</v>
      </c>
      <c r="C1" s="178"/>
      <c r="D1" s="178"/>
      <c r="E1" s="178"/>
      <c r="F1" s="11"/>
      <c r="G1" s="2"/>
      <c r="H1" s="2"/>
      <c r="I1" s="2"/>
      <c r="J1" s="4"/>
      <c r="K1" s="1"/>
      <c r="L1" s="1"/>
      <c r="M1" s="1"/>
      <c r="N1" s="1"/>
      <c r="O1" s="1"/>
      <c r="P1" s="1"/>
      <c r="Q1" s="1"/>
      <c r="R1" s="1"/>
      <c r="S1" s="1"/>
      <c r="T1" s="1"/>
      <c r="U1" s="1"/>
      <c r="V1" s="1"/>
      <c r="W1" s="1"/>
      <c r="X1" s="1"/>
      <c r="Y1" s="1"/>
      <c r="Z1" s="1"/>
    </row>
    <row r="2" spans="1:26" x14ac:dyDescent="0.35">
      <c r="A2" s="3"/>
      <c r="B2" s="5"/>
      <c r="C2" s="6"/>
      <c r="D2" s="6"/>
      <c r="E2" s="6"/>
      <c r="F2" s="6"/>
      <c r="G2" s="6"/>
      <c r="H2" s="6"/>
      <c r="I2" s="7"/>
      <c r="J2" s="4"/>
      <c r="K2" s="1"/>
      <c r="L2" s="1"/>
      <c r="M2" s="1"/>
      <c r="N2" s="1"/>
      <c r="O2" s="1"/>
      <c r="P2" s="1"/>
      <c r="Q2" s="1"/>
      <c r="R2" s="1"/>
      <c r="S2" s="1"/>
      <c r="T2" s="1"/>
      <c r="U2" s="1"/>
      <c r="V2" s="1"/>
      <c r="W2" s="1"/>
      <c r="X2" s="1"/>
      <c r="Y2" s="1"/>
      <c r="Z2" s="1"/>
    </row>
    <row r="3" spans="1:26" ht="23.5" thickBot="1" x14ac:dyDescent="0.55000000000000004">
      <c r="A3" s="3"/>
      <c r="B3" s="5"/>
      <c r="C3" s="8" t="s">
        <v>4996</v>
      </c>
      <c r="D3" s="6"/>
      <c r="E3" s="6"/>
      <c r="F3" s="6"/>
      <c r="G3" s="6"/>
      <c r="H3" s="6"/>
      <c r="I3" s="7"/>
      <c r="J3" s="4"/>
      <c r="K3" s="1"/>
      <c r="L3" s="1"/>
      <c r="M3" s="1"/>
      <c r="N3" s="1"/>
      <c r="O3" s="1"/>
      <c r="P3" s="1"/>
      <c r="Q3" s="1"/>
      <c r="R3" s="1"/>
      <c r="S3" s="1"/>
      <c r="T3" s="1"/>
      <c r="U3" s="1"/>
      <c r="V3" s="1"/>
      <c r="W3" s="1"/>
      <c r="X3" s="1"/>
      <c r="Y3" s="1"/>
      <c r="Z3" s="1"/>
    </row>
    <row r="4" spans="1:26" x14ac:dyDescent="0.35">
      <c r="A4" s="3"/>
      <c r="B4" s="5"/>
      <c r="C4" s="6"/>
      <c r="D4" s="6"/>
      <c r="E4" s="6"/>
      <c r="F4" s="6"/>
      <c r="G4" s="6"/>
      <c r="H4" s="6"/>
      <c r="I4" s="7"/>
      <c r="J4" s="4"/>
      <c r="K4" s="1"/>
      <c r="L4" s="12" t="s">
        <v>5021</v>
      </c>
      <c r="M4" s="1"/>
      <c r="N4" s="1"/>
      <c r="O4" s="1"/>
      <c r="P4" s="1"/>
      <c r="Q4" s="1"/>
      <c r="R4" s="1"/>
      <c r="S4" s="1"/>
      <c r="T4" s="1"/>
      <c r="U4" s="1"/>
      <c r="V4" s="1"/>
      <c r="W4" s="1"/>
      <c r="X4" s="1"/>
      <c r="Y4" s="1"/>
      <c r="Z4" s="1"/>
    </row>
    <row r="5" spans="1:26" x14ac:dyDescent="0.35">
      <c r="A5" s="3"/>
      <c r="B5" s="5"/>
      <c r="C5" s="17" t="s">
        <v>4997</v>
      </c>
      <c r="D5" s="177" t="s">
        <v>4678</v>
      </c>
      <c r="E5" s="177"/>
      <c r="F5" s="177"/>
      <c r="G5" s="177"/>
      <c r="H5" s="177"/>
      <c r="I5" s="7"/>
      <c r="J5" s="4"/>
      <c r="K5" s="1"/>
      <c r="L5" s="152" t="s">
        <v>0</v>
      </c>
      <c r="M5" s="1"/>
      <c r="N5" s="1"/>
      <c r="O5" s="1"/>
      <c r="P5" s="1"/>
      <c r="Q5" s="1"/>
      <c r="R5" s="1"/>
      <c r="S5" s="1"/>
      <c r="T5" s="1"/>
      <c r="U5" s="1"/>
      <c r="V5" s="1"/>
      <c r="W5" s="1"/>
      <c r="X5" s="1"/>
      <c r="Y5" s="1"/>
      <c r="Z5" s="1"/>
    </row>
    <row r="6" spans="1:26" x14ac:dyDescent="0.35">
      <c r="A6" s="3"/>
      <c r="B6" s="5"/>
      <c r="D6" s="6"/>
      <c r="E6" s="6"/>
      <c r="F6" s="6"/>
      <c r="G6" s="6"/>
      <c r="H6" s="6"/>
      <c r="I6" s="7"/>
      <c r="J6" s="4"/>
      <c r="K6" s="1"/>
      <c r="L6" s="152" t="s">
        <v>4713</v>
      </c>
      <c r="M6" s="1"/>
      <c r="N6" s="1"/>
      <c r="O6" s="1"/>
      <c r="P6" s="1"/>
      <c r="Q6" s="1"/>
      <c r="R6" s="1"/>
      <c r="S6" s="1"/>
      <c r="T6" s="1"/>
      <c r="U6" s="1"/>
      <c r="V6" s="1"/>
      <c r="W6" s="1"/>
      <c r="X6" s="1"/>
      <c r="Y6" s="1"/>
      <c r="Z6" s="1"/>
    </row>
    <row r="7" spans="1:26" x14ac:dyDescent="0.35">
      <c r="A7" s="3"/>
      <c r="B7" s="5"/>
      <c r="C7" s="17" t="s">
        <v>4704</v>
      </c>
      <c r="D7" s="192" t="s">
        <v>1007</v>
      </c>
      <c r="E7" s="193"/>
      <c r="F7" s="193"/>
      <c r="G7" s="193"/>
      <c r="H7" s="193"/>
      <c r="I7" s="7"/>
      <c r="J7" s="4"/>
      <c r="K7" s="1"/>
      <c r="L7" s="152" t="s">
        <v>5022</v>
      </c>
      <c r="M7" s="1"/>
      <c r="N7" s="1"/>
      <c r="O7" s="1"/>
      <c r="P7" s="1"/>
      <c r="Q7" s="1"/>
      <c r="R7" s="1"/>
      <c r="S7" s="1"/>
      <c r="T7" s="1"/>
      <c r="U7" s="1"/>
      <c r="V7" s="1"/>
      <c r="W7" s="1"/>
      <c r="X7" s="1"/>
      <c r="Y7" s="1"/>
      <c r="Z7" s="1"/>
    </row>
    <row r="8" spans="1:26" x14ac:dyDescent="0.35">
      <c r="A8" s="3"/>
      <c r="B8" s="5"/>
      <c r="C8" s="6"/>
      <c r="D8" s="6"/>
      <c r="E8" s="6"/>
      <c r="F8" s="6"/>
      <c r="G8" s="6"/>
      <c r="H8" s="6"/>
      <c r="I8" s="7"/>
      <c r="J8" s="4"/>
      <c r="K8" s="1"/>
      <c r="L8" s="152" t="s">
        <v>4723</v>
      </c>
      <c r="M8" s="1"/>
      <c r="N8" s="1"/>
      <c r="O8" s="1"/>
      <c r="P8" s="1"/>
      <c r="Q8" s="1"/>
      <c r="R8" s="1"/>
      <c r="S8" s="1"/>
      <c r="T8" s="1"/>
      <c r="U8" s="1"/>
      <c r="V8" s="1"/>
      <c r="W8" s="1"/>
      <c r="X8" s="1"/>
      <c r="Y8" s="1"/>
      <c r="Z8" s="1"/>
    </row>
    <row r="9" spans="1:26" ht="14.5" customHeight="1" x14ac:dyDescent="0.35">
      <c r="A9" s="3"/>
      <c r="B9" s="5"/>
      <c r="C9" s="189" t="s">
        <v>5076</v>
      </c>
      <c r="D9" s="181" t="s">
        <v>1007</v>
      </c>
      <c r="E9" s="181"/>
      <c r="F9" s="181"/>
      <c r="G9" s="181"/>
      <c r="H9" s="181"/>
      <c r="I9" s="7"/>
      <c r="J9" s="4"/>
      <c r="K9" s="1"/>
      <c r="L9" s="152" t="s">
        <v>4758</v>
      </c>
      <c r="M9" s="1"/>
      <c r="N9" s="1"/>
      <c r="O9" s="1"/>
      <c r="P9" s="1"/>
      <c r="Q9" s="1"/>
      <c r="R9" s="1"/>
      <c r="S9" s="1"/>
      <c r="T9" s="1"/>
      <c r="U9" s="1"/>
      <c r="V9" s="1"/>
      <c r="W9" s="1"/>
      <c r="X9" s="1"/>
      <c r="Y9" s="1"/>
      <c r="Z9" s="1"/>
    </row>
    <row r="10" spans="1:26" x14ac:dyDescent="0.35">
      <c r="A10" s="3"/>
      <c r="B10" s="5"/>
      <c r="C10" s="189"/>
      <c r="D10" s="181"/>
      <c r="E10" s="181"/>
      <c r="F10" s="181"/>
      <c r="G10" s="181"/>
      <c r="H10" s="181"/>
      <c r="I10" s="7"/>
      <c r="J10" s="4"/>
      <c r="K10" s="1"/>
      <c r="L10" s="152" t="s">
        <v>4759</v>
      </c>
      <c r="M10" s="1"/>
      <c r="N10" s="1"/>
      <c r="O10" s="1"/>
      <c r="P10" s="1"/>
      <c r="Q10" s="1"/>
      <c r="R10" s="1"/>
      <c r="S10" s="1"/>
      <c r="T10" s="1"/>
      <c r="U10" s="1"/>
      <c r="V10" s="1"/>
      <c r="W10" s="1"/>
      <c r="X10" s="1"/>
      <c r="Y10" s="1"/>
      <c r="Z10" s="1"/>
    </row>
    <row r="11" spans="1:26" x14ac:dyDescent="0.35">
      <c r="A11" s="3"/>
      <c r="B11" s="5"/>
      <c r="C11" s="189"/>
      <c r="D11" s="181"/>
      <c r="E11" s="181"/>
      <c r="F11" s="181"/>
      <c r="G11" s="181"/>
      <c r="H11" s="181"/>
      <c r="I11" s="7"/>
      <c r="J11" s="4"/>
      <c r="K11" s="1"/>
      <c r="L11" s="152" t="s">
        <v>4811</v>
      </c>
      <c r="M11" s="1"/>
      <c r="N11" s="1"/>
      <c r="O11" s="1"/>
      <c r="P11" s="1"/>
      <c r="Q11" s="1"/>
      <c r="R11" s="1"/>
      <c r="S11" s="1"/>
      <c r="T11" s="1"/>
      <c r="U11" s="1"/>
      <c r="V11" s="1"/>
      <c r="W11" s="1"/>
      <c r="X11" s="1"/>
      <c r="Y11" s="1"/>
      <c r="Z11" s="1"/>
    </row>
    <row r="12" spans="1:26" ht="14.5" customHeight="1" x14ac:dyDescent="0.35">
      <c r="A12" s="3"/>
      <c r="B12" s="5"/>
      <c r="C12" s="196" t="s">
        <v>5075</v>
      </c>
      <c r="D12" s="181" t="s">
        <v>1007</v>
      </c>
      <c r="E12" s="181"/>
      <c r="F12" s="181"/>
      <c r="G12" s="181"/>
      <c r="H12" s="181"/>
      <c r="I12" s="7"/>
      <c r="J12" s="4"/>
      <c r="K12" s="1"/>
      <c r="L12" s="152" t="s">
        <v>5023</v>
      </c>
      <c r="M12" s="1"/>
      <c r="N12" s="1"/>
      <c r="O12" s="1"/>
      <c r="P12" s="1"/>
      <c r="Q12" s="1"/>
      <c r="R12" s="1"/>
      <c r="S12" s="1"/>
      <c r="T12" s="1"/>
      <c r="U12" s="1"/>
      <c r="V12" s="1"/>
      <c r="W12" s="1"/>
      <c r="X12" s="1"/>
      <c r="Y12" s="1"/>
      <c r="Z12" s="1"/>
    </row>
    <row r="13" spans="1:26" x14ac:dyDescent="0.35">
      <c r="A13" s="3"/>
      <c r="B13" s="5"/>
      <c r="C13" s="255"/>
      <c r="D13" s="181"/>
      <c r="E13" s="181"/>
      <c r="F13" s="181"/>
      <c r="G13" s="181"/>
      <c r="H13" s="181"/>
      <c r="I13" s="7"/>
      <c r="J13" s="4"/>
      <c r="K13" s="1"/>
      <c r="L13" s="152" t="s">
        <v>4866</v>
      </c>
      <c r="M13" s="1"/>
      <c r="N13" s="1"/>
      <c r="O13" s="1"/>
      <c r="P13" s="1"/>
      <c r="Q13" s="1"/>
      <c r="R13" s="1"/>
      <c r="S13" s="1"/>
      <c r="T13" s="1"/>
      <c r="U13" s="1"/>
      <c r="V13" s="1"/>
      <c r="W13" s="1"/>
      <c r="X13" s="1"/>
      <c r="Y13" s="1"/>
      <c r="Z13" s="1"/>
    </row>
    <row r="14" spans="1:26" x14ac:dyDescent="0.35">
      <c r="A14" s="3"/>
      <c r="B14" s="5"/>
      <c r="C14" s="255"/>
      <c r="D14" s="181"/>
      <c r="E14" s="181"/>
      <c r="F14" s="181"/>
      <c r="G14" s="181"/>
      <c r="H14" s="181"/>
      <c r="I14" s="7"/>
      <c r="J14" s="4"/>
      <c r="K14" s="1"/>
      <c r="L14" s="152" t="s">
        <v>4871</v>
      </c>
      <c r="M14" s="1"/>
      <c r="N14" s="1"/>
      <c r="O14" s="1"/>
      <c r="P14" s="1"/>
      <c r="Q14" s="1"/>
      <c r="R14" s="1"/>
      <c r="S14" s="1"/>
      <c r="T14" s="1"/>
      <c r="U14" s="1"/>
      <c r="V14" s="1"/>
      <c r="W14" s="1"/>
      <c r="X14" s="1"/>
      <c r="Y14" s="1"/>
      <c r="Z14" s="1"/>
    </row>
    <row r="15" spans="1:26" x14ac:dyDescent="0.35">
      <c r="A15" s="3"/>
      <c r="B15" s="5"/>
      <c r="C15" s="197"/>
      <c r="D15" s="181"/>
      <c r="E15" s="181"/>
      <c r="F15" s="181"/>
      <c r="G15" s="181"/>
      <c r="H15" s="181"/>
      <c r="I15" s="7"/>
      <c r="J15" s="4"/>
      <c r="K15" s="1"/>
      <c r="L15" s="152" t="s">
        <v>5033</v>
      </c>
      <c r="M15" s="1"/>
      <c r="N15" s="1"/>
      <c r="O15" s="1"/>
      <c r="P15" s="1"/>
      <c r="Q15" s="1"/>
      <c r="R15" s="1"/>
      <c r="S15" s="1"/>
      <c r="T15" s="1"/>
      <c r="U15" s="1"/>
      <c r="V15" s="1"/>
      <c r="W15" s="1"/>
      <c r="X15" s="1"/>
      <c r="Y15" s="1"/>
      <c r="Z15" s="1"/>
    </row>
    <row r="16" spans="1:26" ht="14.5" customHeight="1" x14ac:dyDescent="0.35">
      <c r="A16" s="3"/>
      <c r="B16" s="5"/>
      <c r="C16" s="196" t="s">
        <v>5077</v>
      </c>
      <c r="D16" s="181" t="s">
        <v>1007</v>
      </c>
      <c r="E16" s="181"/>
      <c r="F16" s="181"/>
      <c r="G16" s="181"/>
      <c r="H16" s="181"/>
      <c r="I16" s="7"/>
      <c r="J16" s="4"/>
      <c r="K16" s="1"/>
      <c r="L16" s="152" t="s">
        <v>5034</v>
      </c>
      <c r="M16" s="1"/>
      <c r="N16" s="1"/>
      <c r="O16" s="1"/>
      <c r="P16" s="1"/>
      <c r="Q16" s="1"/>
      <c r="R16" s="1"/>
      <c r="S16" s="1"/>
      <c r="T16" s="1"/>
      <c r="U16" s="1"/>
      <c r="V16" s="1"/>
      <c r="W16" s="1"/>
      <c r="X16" s="1"/>
      <c r="Y16" s="1"/>
      <c r="Z16" s="1"/>
    </row>
    <row r="17" spans="1:26" ht="15" thickBot="1" x14ac:dyDescent="0.4">
      <c r="A17" s="3"/>
      <c r="B17" s="5"/>
      <c r="C17" s="255"/>
      <c r="D17" s="181"/>
      <c r="E17" s="181"/>
      <c r="F17" s="181"/>
      <c r="G17" s="181"/>
      <c r="H17" s="181"/>
      <c r="I17" s="7"/>
      <c r="J17" s="4"/>
      <c r="K17" s="1"/>
      <c r="L17" s="153" t="s">
        <v>4907</v>
      </c>
      <c r="M17" s="1"/>
      <c r="N17" s="1"/>
      <c r="O17" s="1"/>
      <c r="P17" s="1"/>
      <c r="Q17" s="1"/>
      <c r="R17" s="1"/>
      <c r="S17" s="1"/>
      <c r="T17" s="1"/>
      <c r="U17" s="1"/>
      <c r="V17" s="1"/>
      <c r="W17" s="1"/>
      <c r="X17" s="1"/>
      <c r="Y17" s="1"/>
      <c r="Z17" s="1"/>
    </row>
    <row r="18" spans="1:26" ht="15" thickBot="1" x14ac:dyDescent="0.4">
      <c r="A18" s="3"/>
      <c r="B18" s="5"/>
      <c r="C18" s="255"/>
      <c r="D18" s="181"/>
      <c r="E18" s="181"/>
      <c r="F18" s="181"/>
      <c r="G18" s="181"/>
      <c r="H18" s="181"/>
      <c r="I18" s="7"/>
      <c r="J18" s="4"/>
      <c r="K18" s="1"/>
      <c r="L18" s="1"/>
      <c r="M18" s="1"/>
      <c r="N18" s="1"/>
      <c r="O18" s="1"/>
      <c r="P18" s="1"/>
      <c r="Q18" s="1"/>
      <c r="R18" s="1"/>
      <c r="S18" s="1"/>
      <c r="T18" s="1"/>
      <c r="U18" s="1"/>
      <c r="V18" s="1"/>
      <c r="W18" s="1"/>
      <c r="X18" s="1"/>
      <c r="Y18" s="1"/>
      <c r="Z18" s="1"/>
    </row>
    <row r="19" spans="1:26" x14ac:dyDescent="0.35">
      <c r="A19" s="3"/>
      <c r="B19" s="5"/>
      <c r="C19" s="197"/>
      <c r="D19" s="181"/>
      <c r="E19" s="181"/>
      <c r="F19" s="181"/>
      <c r="G19" s="181"/>
      <c r="H19" s="181"/>
      <c r="I19" s="7"/>
      <c r="J19" s="4"/>
      <c r="K19" s="1"/>
      <c r="L19" s="12" t="s">
        <v>5024</v>
      </c>
      <c r="M19" s="1"/>
      <c r="N19" s="1"/>
      <c r="O19" s="1"/>
      <c r="P19" s="1"/>
      <c r="Q19" s="1"/>
      <c r="R19" s="1"/>
      <c r="S19" s="1"/>
      <c r="T19" s="1"/>
      <c r="U19" s="1"/>
      <c r="V19" s="1"/>
      <c r="W19" s="1"/>
      <c r="X19" s="1"/>
      <c r="Y19" s="1"/>
      <c r="Z19" s="1"/>
    </row>
    <row r="20" spans="1:26" ht="15" customHeight="1" x14ac:dyDescent="0.35">
      <c r="A20" s="3"/>
      <c r="B20" s="5"/>
      <c r="C20" s="189" t="s">
        <v>4998</v>
      </c>
      <c r="D20" s="190" t="s">
        <v>4678</v>
      </c>
      <c r="E20" s="190"/>
      <c r="F20" s="190"/>
      <c r="G20" s="190"/>
      <c r="H20" s="190"/>
      <c r="I20" s="7"/>
      <c r="J20" s="4"/>
      <c r="K20" s="1"/>
      <c r="L20" s="152" t="s">
        <v>5025</v>
      </c>
      <c r="M20" s="1"/>
      <c r="N20" s="1"/>
      <c r="O20" s="1"/>
      <c r="P20" s="1"/>
      <c r="Q20" s="1"/>
      <c r="R20" s="1"/>
      <c r="S20" s="1"/>
      <c r="T20" s="1"/>
      <c r="U20" s="1"/>
      <c r="V20" s="1"/>
      <c r="W20" s="1"/>
      <c r="X20" s="1"/>
      <c r="Y20" s="1"/>
      <c r="Z20" s="1"/>
    </row>
    <row r="21" spans="1:26" x14ac:dyDescent="0.35">
      <c r="A21" s="3"/>
      <c r="B21" s="5"/>
      <c r="C21" s="189"/>
      <c r="D21" s="190"/>
      <c r="E21" s="190"/>
      <c r="F21" s="190"/>
      <c r="G21" s="190"/>
      <c r="H21" s="190"/>
      <c r="I21" s="7"/>
      <c r="J21" s="4"/>
      <c r="K21" s="1"/>
      <c r="L21" s="152" t="s">
        <v>5026</v>
      </c>
      <c r="M21" s="1"/>
      <c r="N21" s="1"/>
      <c r="O21" s="1"/>
      <c r="P21" s="1"/>
      <c r="Q21" s="1"/>
      <c r="R21" s="1"/>
      <c r="S21" s="1"/>
      <c r="T21" s="1"/>
      <c r="U21" s="1"/>
      <c r="V21" s="1"/>
      <c r="W21" s="1"/>
      <c r="X21" s="1"/>
      <c r="Y21" s="1"/>
      <c r="Z21" s="1"/>
    </row>
    <row r="22" spans="1:26" x14ac:dyDescent="0.35">
      <c r="A22" s="3"/>
      <c r="B22" s="5"/>
      <c r="C22" s="6"/>
      <c r="D22" s="6"/>
      <c r="E22" s="6"/>
      <c r="F22" s="6"/>
      <c r="G22" s="6"/>
      <c r="H22" s="6"/>
      <c r="I22" s="7"/>
      <c r="J22" s="4"/>
      <c r="K22" s="1"/>
      <c r="L22" s="152" t="s">
        <v>5027</v>
      </c>
      <c r="M22" s="1"/>
      <c r="N22" s="1"/>
      <c r="O22" s="1"/>
      <c r="P22" s="1"/>
      <c r="Q22" s="1"/>
      <c r="R22" s="1"/>
      <c r="S22" s="1"/>
      <c r="T22" s="1"/>
      <c r="U22" s="1"/>
      <c r="V22" s="1"/>
      <c r="W22" s="1"/>
      <c r="X22" s="1"/>
      <c r="Y22" s="1"/>
      <c r="Z22" s="1"/>
    </row>
    <row r="23" spans="1:26" x14ac:dyDescent="0.35">
      <c r="A23" s="3"/>
      <c r="B23" s="5"/>
      <c r="C23" s="209" t="str">
        <f>'Drop down'!P13</f>
        <v>Previous</v>
      </c>
      <c r="D23" s="159"/>
      <c r="E23" s="159"/>
      <c r="F23" s="159"/>
      <c r="G23" s="210" t="str">
        <f>'Drop down'!P12</f>
        <v>Next</v>
      </c>
      <c r="H23" s="210"/>
      <c r="I23" s="7"/>
      <c r="J23" s="4"/>
      <c r="K23" s="1"/>
      <c r="L23" s="152" t="s">
        <v>5028</v>
      </c>
      <c r="M23" s="1"/>
      <c r="N23" s="1"/>
      <c r="O23" s="1"/>
      <c r="P23" s="1"/>
      <c r="Q23" s="1"/>
      <c r="R23" s="1"/>
      <c r="S23" s="1"/>
      <c r="T23" s="1"/>
      <c r="U23" s="1"/>
      <c r="V23" s="1"/>
      <c r="W23" s="1"/>
      <c r="X23" s="1"/>
      <c r="Y23" s="1"/>
      <c r="Z23" s="1"/>
    </row>
    <row r="24" spans="1:26" x14ac:dyDescent="0.35">
      <c r="A24" s="3"/>
      <c r="B24" s="5"/>
      <c r="C24" s="209"/>
      <c r="D24" s="159"/>
      <c r="E24" s="159"/>
      <c r="F24" s="159"/>
      <c r="G24" s="210"/>
      <c r="H24" s="210"/>
      <c r="I24" s="7"/>
      <c r="J24" s="4"/>
      <c r="K24" s="1"/>
      <c r="L24" s="152" t="s">
        <v>5029</v>
      </c>
      <c r="M24" s="1"/>
      <c r="N24" s="1"/>
      <c r="O24" s="1"/>
      <c r="P24" s="1"/>
      <c r="Q24" s="1"/>
      <c r="R24" s="1"/>
      <c r="S24" s="1"/>
      <c r="T24" s="1"/>
      <c r="U24" s="1"/>
      <c r="V24" s="1"/>
      <c r="W24" s="1"/>
      <c r="X24" s="1"/>
      <c r="Y24" s="1"/>
      <c r="Z24" s="1"/>
    </row>
    <row r="25" spans="1:26" x14ac:dyDescent="0.35">
      <c r="A25" s="3"/>
      <c r="B25" s="20"/>
      <c r="C25" s="21"/>
      <c r="D25" s="21"/>
      <c r="E25" s="21"/>
      <c r="F25" s="21"/>
      <c r="G25" s="21"/>
      <c r="H25" s="21"/>
      <c r="I25" s="22"/>
      <c r="J25" s="4"/>
      <c r="K25" s="1"/>
      <c r="L25" s="155" t="s">
        <v>5030</v>
      </c>
      <c r="M25" s="1"/>
      <c r="N25" s="1"/>
      <c r="O25" s="1"/>
      <c r="P25" s="1"/>
      <c r="Q25" s="1"/>
      <c r="R25" s="1"/>
      <c r="S25" s="1"/>
      <c r="T25" s="1"/>
      <c r="U25" s="1"/>
      <c r="V25" s="1"/>
      <c r="W25" s="1"/>
      <c r="X25" s="1"/>
      <c r="Y25" s="1"/>
      <c r="Z25" s="1"/>
    </row>
    <row r="26" spans="1:26" x14ac:dyDescent="0.35">
      <c r="A26" s="49"/>
      <c r="B26" s="18"/>
      <c r="C26" s="18"/>
      <c r="D26" s="18"/>
      <c r="E26" s="18"/>
      <c r="F26" s="18"/>
      <c r="G26" s="18"/>
      <c r="H26" s="18"/>
      <c r="I26" s="18"/>
      <c r="J26" s="19"/>
      <c r="K26" s="1"/>
      <c r="L26" s="152" t="s">
        <v>5031</v>
      </c>
      <c r="M26" s="1"/>
      <c r="N26" s="1"/>
      <c r="O26" s="1"/>
      <c r="P26" s="1"/>
      <c r="Q26" s="1"/>
      <c r="R26" s="1"/>
      <c r="S26" s="1"/>
      <c r="T26" s="1"/>
      <c r="U26" s="1"/>
      <c r="V26" s="1"/>
      <c r="W26" s="1"/>
      <c r="X26" s="1"/>
      <c r="Y26" s="1"/>
      <c r="Z26" s="1"/>
    </row>
    <row r="27" spans="1:26" ht="15" thickBot="1" x14ac:dyDescent="0.4">
      <c r="A27" s="32"/>
      <c r="B27" s="32"/>
      <c r="C27" s="32"/>
      <c r="D27" s="32"/>
      <c r="E27" s="32"/>
      <c r="F27" s="32"/>
      <c r="G27" s="32"/>
      <c r="H27" s="32"/>
      <c r="I27" s="32"/>
      <c r="J27" s="32"/>
      <c r="K27" s="32"/>
      <c r="L27" s="153" t="s">
        <v>5032</v>
      </c>
      <c r="M27" s="32"/>
      <c r="N27" s="32"/>
      <c r="O27" s="32"/>
      <c r="P27" s="32"/>
      <c r="Q27" s="32"/>
      <c r="R27" s="32"/>
      <c r="S27" s="32"/>
      <c r="T27" s="32"/>
      <c r="U27" s="32"/>
      <c r="V27" s="32"/>
      <c r="W27" s="32"/>
      <c r="X27" s="32"/>
      <c r="Y27" s="32"/>
      <c r="Z27" s="32"/>
    </row>
    <row r="28" spans="1:26" x14ac:dyDescent="0.35">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x14ac:dyDescent="0.35">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6" x14ac:dyDescent="0.35">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6" x14ac:dyDescent="0.35">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x14ac:dyDescent="0.35">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x14ac:dyDescent="0.35">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x14ac:dyDescent="0.35">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x14ac:dyDescent="0.35">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x14ac:dyDescent="0.35">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x14ac:dyDescent="0.35">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x14ac:dyDescent="0.35">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x14ac:dyDescent="0.35">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x14ac:dyDescent="0.35">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x14ac:dyDescent="0.35">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x14ac:dyDescent="0.35">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1:26" x14ac:dyDescent="0.35">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x14ac:dyDescent="0.35">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x14ac:dyDescent="0.35">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x14ac:dyDescent="0.35">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sheetData>
  <sheetProtection algorithmName="SHA-512" hashValue="BqboItSwgM4wcJwbofsQ4eOl7nUnBgBU1evGw1TpwYR4o8XqzbWiUsrRi2kvwGG8mnjHgbJQPgJ3V3AXOATnNA==" saltValue="gd4mZmwQcJ5fh01Fp2mEAg==" spinCount="100000" sheet="1" scenarios="1"/>
  <mergeCells count="13">
    <mergeCell ref="G23:H24"/>
    <mergeCell ref="C20:C21"/>
    <mergeCell ref="D5:H5"/>
    <mergeCell ref="D7:H7"/>
    <mergeCell ref="D9:H11"/>
    <mergeCell ref="D12:H15"/>
    <mergeCell ref="D16:H19"/>
    <mergeCell ref="D20:H21"/>
    <mergeCell ref="B1:E1"/>
    <mergeCell ref="C9:C11"/>
    <mergeCell ref="C12:C15"/>
    <mergeCell ref="C16:C19"/>
    <mergeCell ref="C23:C24"/>
  </mergeCells>
  <hyperlinks>
    <hyperlink ref="G23:H24" location="'Part B Coffee'!A1" display="Next" xr:uid="{15504524-BA4C-4381-8267-203A86AFBE1E}"/>
    <hyperlink ref="C23:C24" location="'Part B Fish and fish products'!A1" display="Previous" xr:uid="{C325A1C3-2291-48AF-A508-DA7ABBF66ED2}"/>
    <hyperlink ref="L5" location="Start!A1" display="Start" xr:uid="{8E41E266-80E1-4619-9BD4-62ABE2B9451E}"/>
    <hyperlink ref="L6" location="'Product designation and net con'!A1" display="Product designation and net content" xr:uid="{680C61BF-5EE5-4DF0-80AD-23523B0107FB}"/>
    <hyperlink ref="L7" location="'Method of food processing'!A1" display="Method af food processing" xr:uid="{3C1C3898-4B45-4A40-869F-FA1743F73498}"/>
    <hyperlink ref="L8" location="Recipe!A1" display="Recipe" xr:uid="{B4256399-D5C8-454D-9D9A-DB83EDA9BE7F}"/>
    <hyperlink ref="L9" location="Additives!A1" display="Additives" xr:uid="{6BF26DC2-7ED4-400B-99BE-A386E57FE8D1}"/>
    <hyperlink ref="L10" location="'Ingredient specifications'!A1" display="Ingredient specifications" xr:uid="{50E3434C-8E49-40CF-B2A4-8DB235FC5169}"/>
    <hyperlink ref="L11" location="'Nutritional labelling'!A1" display="Nutritional labelling" xr:uid="{B25109E9-586E-43C2-B399-922728742CC1}"/>
    <hyperlink ref="L12" location="'Shelf-life and storage'!A1" display="Shelf-life and storage" xr:uid="{6343DC3C-9BB6-41AD-B905-D62F77A7995C}"/>
    <hyperlink ref="L13" location="'Packaging method and cooking in'!A1" display="Packaging method and cooking instructions" xr:uid="{73CC6214-4E7C-45ED-85E5-3F8FE588E90B}"/>
    <hyperlink ref="L14" location="Claims!A1" display="Claims" xr:uid="{48C708AC-3A02-470A-AC78-B40B771AE4AD}"/>
    <hyperlink ref="L16" location="'Packaging (Secondary)'!A1" display="Packaging (Secondary)" xr:uid="{1F87A8DB-C632-41F3-9F9E-1914CBD416E8}"/>
    <hyperlink ref="L17" location="'Appendix 1'!A1" display="Appendix 1: Supplementary nutrition labelling" xr:uid="{5812C9EF-CDF0-40DD-A324-438ED98D2A6E}"/>
    <hyperlink ref="L20" location="'Part B Meat'!A1" display="Meat: Beef pork, poultry, sheep, goat" xr:uid="{EAA6EA09-8F6F-41B1-A627-E9BDC06D9C93}"/>
    <hyperlink ref="L21" location="'Part B Milk and cheese'!A1" display="Milk and cheese" xr:uid="{583DD206-A0CF-49D2-83BB-E7792B49D93D}"/>
    <hyperlink ref="L22" location="'Part B Egg and egg products'!A1" display="Egg and egg products" xr:uid="{67F639DA-94A4-40C8-ADBF-47B182DDA73A}"/>
    <hyperlink ref="L23" location="'Part B Chocolate'!A1" display="Chocolate" xr:uid="{57D1DD8B-2B17-499C-98A0-1965A1132268}"/>
    <hyperlink ref="L24" location="'Part B Fish and fish products'!A1" display="Fish and fishproducts" xr:uid="{89E2C94F-C7F9-4C84-9143-929542805079}"/>
    <hyperlink ref="L25" location="'Part B Juice'!A1" display="Fruit juice" xr:uid="{5D5F3043-AF35-42B2-90A3-921F5507C15D}"/>
    <hyperlink ref="L26" location="'Part B Coffee'!A1" display="Coffee" xr:uid="{2AE12126-B071-449D-8295-311C4F14F414}"/>
    <hyperlink ref="L27" location="'Part B Tea'!A1" display="Tea" xr:uid="{E52B48B6-7609-4FDB-910B-0C3B58C04490}"/>
    <hyperlink ref="L15" location="'Packaging (Primary)'!Print_Area" display="Packaging (Primary)" xr:uid="{D2B59E5C-4F5F-470D-A1F6-56464EFB155C}"/>
  </hyperlinks>
  <pageMargins left="0.7" right="0.7" top="0.75" bottom="0.75" header="0.3" footer="0.3"/>
  <pageSetup paperSize="9" scale="60" fitToHeight="0"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7" id="{00000000-000E-0000-1600-000007000000}">
            <xm:f>$D$9='Drop down'!$P$6</xm:f>
            <x14:dxf>
              <font>
                <b/>
                <i val="0"/>
              </font>
              <fill>
                <patternFill>
                  <bgColor theme="2" tint="-0.14996795556505021"/>
                </patternFill>
              </fill>
            </x14:dxf>
          </x14:cfRule>
          <x14:cfRule type="expression" priority="8" id="{00000000-000E-0000-1600-000008000000}">
            <xm:f>$D$9&lt;&gt;'Drop down'!$P$6</xm:f>
            <x14:dxf>
              <font>
                <b val="0"/>
                <i val="0"/>
                <color rgb="FFFF0000"/>
              </font>
              <fill>
                <patternFill>
                  <bgColor theme="0"/>
                </patternFill>
              </fill>
            </x14:dxf>
          </x14:cfRule>
          <xm:sqref>D9</xm:sqref>
        </x14:conditionalFormatting>
        <x14:conditionalFormatting xmlns:xm="http://schemas.microsoft.com/office/excel/2006/main">
          <x14:cfRule type="expression" priority="5" id="{00000000-000E-0000-1600-000005000000}">
            <xm:f>$D$12='Drop down'!$P$6</xm:f>
            <x14:dxf>
              <font>
                <b/>
                <i val="0"/>
              </font>
              <fill>
                <patternFill>
                  <bgColor theme="2" tint="-0.14996795556505021"/>
                </patternFill>
              </fill>
            </x14:dxf>
          </x14:cfRule>
          <x14:cfRule type="expression" priority="6" id="{00000000-000E-0000-1600-000006000000}">
            <xm:f>$D$12&lt;&gt;'Drop down'!$P$6</xm:f>
            <x14:dxf>
              <font>
                <b val="0"/>
                <i val="0"/>
                <color rgb="FFFF0000"/>
              </font>
              <fill>
                <patternFill>
                  <bgColor theme="0"/>
                </patternFill>
              </fill>
            </x14:dxf>
          </x14:cfRule>
          <xm:sqref>D12:D13</xm:sqref>
        </x14:conditionalFormatting>
        <x14:conditionalFormatting xmlns:xm="http://schemas.microsoft.com/office/excel/2006/main">
          <x14:cfRule type="expression" priority="3" id="{00000000-000E-0000-1600-000003000000}">
            <xm:f>$D$16='Drop down'!$P$6</xm:f>
            <x14:dxf>
              <font>
                <b/>
                <i val="0"/>
              </font>
              <fill>
                <patternFill>
                  <bgColor theme="2" tint="-0.14996795556505021"/>
                </patternFill>
              </fill>
            </x14:dxf>
          </x14:cfRule>
          <x14:cfRule type="expression" priority="4" id="{00000000-000E-0000-1600-000004000000}">
            <xm:f>$D$16&lt;&gt;'Drop down'!$P$6</xm:f>
            <x14:dxf>
              <font>
                <b val="0"/>
                <i val="0"/>
                <color rgb="FFFF0000"/>
              </font>
              <fill>
                <patternFill>
                  <bgColor theme="0"/>
                </patternFill>
              </fill>
            </x14:dxf>
          </x14:cfRule>
          <xm:sqref>D16:D17</xm:sqref>
        </x14:conditionalFormatting>
        <x14:conditionalFormatting xmlns:xm="http://schemas.microsoft.com/office/excel/2006/main">
          <x14:cfRule type="expression" priority="1" id="{00000000-000E-0000-1600-000001000000}">
            <xm:f>OR(D20="",D20='Drop down'!$P$7)</xm:f>
            <x14:dxf>
              <font>
                <b/>
                <i val="0"/>
              </font>
              <fill>
                <patternFill>
                  <bgColor theme="2" tint="-0.14996795556505021"/>
                </patternFill>
              </fill>
            </x14:dxf>
          </x14:cfRule>
          <x14:cfRule type="expression" priority="2" id="{00000000-000E-0000-1600-000002000000}">
            <xm:f>D20&lt;&gt;'Drop down'!$P$7</xm:f>
            <x14:dxf>
              <font>
                <b val="0"/>
                <i val="0"/>
                <color rgb="FFFF0000"/>
              </font>
              <fill>
                <patternFill patternType="solid">
                  <bgColor theme="0"/>
                </patternFill>
              </fill>
            </x14:dxf>
          </x14:cfRule>
          <xm:sqref>D20</xm:sqref>
        </x14:conditionalFormatting>
        <x14:conditionalFormatting xmlns:xm="http://schemas.microsoft.com/office/excel/2006/main">
          <x14:cfRule type="expression" priority="11" id="{00000000-000E-0000-1600-00000B000000}">
            <xm:f>OR(D5="",D5='Drop down'!$P$7)</xm:f>
            <x14:dxf>
              <font>
                <b/>
                <i val="0"/>
              </font>
              <fill>
                <patternFill>
                  <bgColor theme="2" tint="-0.14996795556505021"/>
                </patternFill>
              </fill>
            </x14:dxf>
          </x14:cfRule>
          <x14:cfRule type="expression" priority="12" id="{00000000-000E-0000-1600-00000C000000}">
            <xm:f>D5&lt;&gt;'Drop down'!$P$7</xm:f>
            <x14:dxf>
              <font>
                <b val="0"/>
                <i val="0"/>
                <color rgb="FFFF0000"/>
              </font>
              <fill>
                <patternFill patternType="solid">
                  <bgColor theme="0"/>
                </patternFill>
              </fill>
            </x14:dxf>
          </x14:cfRule>
          <xm:sqref>D5:H5</xm:sqref>
        </x14:conditionalFormatting>
        <x14:conditionalFormatting xmlns:xm="http://schemas.microsoft.com/office/excel/2006/main">
          <x14:cfRule type="expression" priority="9" id="{00000000-000E-0000-1600-000009000000}">
            <xm:f>$D$7='Drop down'!$P$6</xm:f>
            <x14:dxf>
              <font>
                <b/>
                <i val="0"/>
              </font>
              <fill>
                <patternFill>
                  <bgColor theme="2" tint="-0.14996795556505021"/>
                </patternFill>
              </fill>
            </x14:dxf>
          </x14:cfRule>
          <x14:cfRule type="expression" priority="10" id="{00000000-000E-0000-1600-00000A000000}">
            <xm:f>$D$7&lt;&gt;'Drop down'!$P$6</xm:f>
            <x14:dxf>
              <font>
                <b val="0"/>
                <i val="0"/>
                <color rgb="FFFF0000"/>
              </font>
              <fill>
                <patternFill>
                  <bgColor theme="0"/>
                </patternFill>
              </fill>
            </x14:dxf>
          </x14:cfRule>
          <xm:sqref>D7:H7</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A7F94610-EC53-4750-90C2-BA8D485FD679}">
          <x14:formula1>
            <xm:f>'Drop down'!$B$5:$B$7</xm:f>
          </x14:formula1>
          <xm:sqref>D7:H7 D9:H19</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DCCD7-355D-4E63-A03E-FA2558569963}">
  <sheetPr codeName="Sheet22">
    <pageSetUpPr fitToPage="1"/>
  </sheetPr>
  <dimension ref="A1:Z43"/>
  <sheetViews>
    <sheetView workbookViewId="0">
      <selection activeCell="L20" sqref="L20"/>
    </sheetView>
  </sheetViews>
  <sheetFormatPr defaultRowHeight="14.5" x14ac:dyDescent="0.35"/>
  <cols>
    <col min="1" max="1" width="2.81640625" customWidth="1"/>
    <col min="2" max="2" width="3.453125" customWidth="1"/>
    <col min="3" max="3" width="30" customWidth="1"/>
    <col min="4" max="4" width="17.7265625" customWidth="1"/>
    <col min="6" max="6" width="13.81640625" customWidth="1"/>
    <col min="9" max="9" width="2.54296875" customWidth="1"/>
    <col min="10" max="10" width="3.1796875" customWidth="1"/>
    <col min="11" max="11" width="3.453125" customWidth="1"/>
    <col min="12" max="12" width="41.1796875" bestFit="1" customWidth="1"/>
  </cols>
  <sheetData>
    <row r="1" spans="1:26" ht="51" customHeight="1" x14ac:dyDescent="0.35">
      <c r="A1" s="3"/>
      <c r="B1" s="178" t="str">
        <f>'Drop down'!P14</f>
        <v>All rights to this document belong to Varefakta, and the document may not be copied, reproduced, passed on and / or used without prior written permission from Varefakta. (version 23.1).</v>
      </c>
      <c r="C1" s="178"/>
      <c r="D1" s="178"/>
      <c r="E1" s="178"/>
      <c r="F1" s="11"/>
      <c r="G1" s="2"/>
      <c r="H1" s="2"/>
      <c r="I1" s="2"/>
      <c r="J1" s="4"/>
      <c r="K1" s="1"/>
      <c r="L1" s="1"/>
      <c r="M1" s="1"/>
      <c r="N1" s="1"/>
      <c r="O1" s="1"/>
      <c r="P1" s="1"/>
      <c r="Q1" s="1"/>
      <c r="R1" s="1"/>
      <c r="S1" s="1"/>
      <c r="T1" s="1"/>
      <c r="U1" s="1"/>
      <c r="V1" s="1"/>
      <c r="W1" s="1"/>
      <c r="X1" s="1"/>
      <c r="Y1" s="1"/>
      <c r="Z1" s="1"/>
    </row>
    <row r="2" spans="1:26" x14ac:dyDescent="0.35">
      <c r="A2" s="3"/>
      <c r="B2" s="5"/>
      <c r="C2" s="6"/>
      <c r="D2" s="6"/>
      <c r="E2" s="6"/>
      <c r="F2" s="6"/>
      <c r="G2" s="6"/>
      <c r="H2" s="6"/>
      <c r="I2" s="7"/>
      <c r="J2" s="4"/>
      <c r="K2" s="1"/>
      <c r="L2" s="1"/>
      <c r="M2" s="1"/>
      <c r="N2" s="1"/>
      <c r="O2" s="1"/>
      <c r="P2" s="1"/>
      <c r="Q2" s="1"/>
      <c r="R2" s="1"/>
      <c r="S2" s="1"/>
      <c r="T2" s="1"/>
      <c r="U2" s="1"/>
      <c r="V2" s="1"/>
      <c r="W2" s="1"/>
      <c r="X2" s="1"/>
      <c r="Y2" s="1"/>
      <c r="Z2" s="1"/>
    </row>
    <row r="3" spans="1:26" ht="23.5" thickBot="1" x14ac:dyDescent="0.55000000000000004">
      <c r="A3" s="3"/>
      <c r="B3" s="5"/>
      <c r="C3" s="8" t="s">
        <v>4999</v>
      </c>
      <c r="D3" s="6"/>
      <c r="E3" s="6"/>
      <c r="F3" s="6"/>
      <c r="G3" s="6"/>
      <c r="H3" s="6"/>
      <c r="I3" s="7"/>
      <c r="J3" s="4"/>
      <c r="K3" s="1"/>
      <c r="L3" s="1"/>
      <c r="M3" s="1"/>
      <c r="N3" s="1"/>
      <c r="O3" s="1"/>
      <c r="P3" s="1"/>
      <c r="Q3" s="1"/>
      <c r="R3" s="1"/>
      <c r="S3" s="1"/>
      <c r="T3" s="1"/>
      <c r="U3" s="1"/>
      <c r="V3" s="1"/>
      <c r="W3" s="1"/>
      <c r="X3" s="1"/>
      <c r="Y3" s="1"/>
      <c r="Z3" s="1"/>
    </row>
    <row r="4" spans="1:26" ht="20.5" x14ac:dyDescent="0.45">
      <c r="A4" s="3"/>
      <c r="B4" s="5"/>
      <c r="C4" s="9"/>
      <c r="D4" s="6"/>
      <c r="E4" s="6"/>
      <c r="F4" s="6"/>
      <c r="G4" s="6"/>
      <c r="H4" s="6"/>
      <c r="I4" s="7"/>
      <c r="J4" s="4"/>
      <c r="K4" s="1"/>
      <c r="L4" s="12" t="s">
        <v>5021</v>
      </c>
      <c r="M4" s="1"/>
      <c r="N4" s="1"/>
      <c r="O4" s="1"/>
      <c r="P4" s="1"/>
      <c r="Q4" s="1"/>
      <c r="R4" s="1"/>
      <c r="S4" s="1"/>
      <c r="T4" s="1"/>
      <c r="U4" s="1"/>
      <c r="V4" s="1"/>
      <c r="W4" s="1"/>
      <c r="X4" s="1"/>
      <c r="Y4" s="1"/>
      <c r="Z4" s="1"/>
    </row>
    <row r="5" spans="1:26" x14ac:dyDescent="0.35">
      <c r="A5" s="3"/>
      <c r="B5" s="5"/>
      <c r="C5" s="17" t="s">
        <v>4912</v>
      </c>
      <c r="D5" s="177" t="s">
        <v>4678</v>
      </c>
      <c r="E5" s="177"/>
      <c r="F5" s="177"/>
      <c r="G5" s="177"/>
      <c r="H5" s="177"/>
      <c r="I5" s="7"/>
      <c r="J5" s="4"/>
      <c r="K5" s="1"/>
      <c r="L5" s="152" t="s">
        <v>0</v>
      </c>
      <c r="M5" s="1"/>
      <c r="N5" s="1"/>
      <c r="O5" s="1"/>
      <c r="P5" s="1"/>
      <c r="Q5" s="1"/>
      <c r="R5" s="1"/>
      <c r="S5" s="1"/>
      <c r="T5" s="1"/>
      <c r="U5" s="1"/>
      <c r="V5" s="1"/>
      <c r="W5" s="1"/>
      <c r="X5" s="1"/>
      <c r="Y5" s="1"/>
      <c r="Z5" s="1"/>
    </row>
    <row r="6" spans="1:26" x14ac:dyDescent="0.35">
      <c r="A6" s="3"/>
      <c r="B6" s="5"/>
      <c r="D6" s="6"/>
      <c r="E6" s="6"/>
      <c r="F6" s="6"/>
      <c r="G6" s="6"/>
      <c r="H6" s="6"/>
      <c r="I6" s="7"/>
      <c r="J6" s="4"/>
      <c r="K6" s="1"/>
      <c r="L6" s="152" t="s">
        <v>4713</v>
      </c>
      <c r="M6" s="1"/>
      <c r="N6" s="1"/>
      <c r="O6" s="1"/>
      <c r="P6" s="1"/>
      <c r="Q6" s="1"/>
      <c r="R6" s="1"/>
      <c r="S6" s="1"/>
      <c r="T6" s="1"/>
      <c r="U6" s="1"/>
      <c r="V6" s="1"/>
      <c r="W6" s="1"/>
      <c r="X6" s="1"/>
      <c r="Y6" s="1"/>
      <c r="Z6" s="1"/>
    </row>
    <row r="7" spans="1:26" x14ac:dyDescent="0.35">
      <c r="A7" s="3"/>
      <c r="B7" s="5"/>
      <c r="C7" s="17" t="s">
        <v>5000</v>
      </c>
      <c r="D7" s="177" t="s">
        <v>4678</v>
      </c>
      <c r="E7" s="177"/>
      <c r="F7" s="177"/>
      <c r="G7" s="177"/>
      <c r="H7" s="177"/>
      <c r="I7" s="7"/>
      <c r="J7" s="4"/>
      <c r="K7" s="1"/>
      <c r="L7" s="152" t="s">
        <v>5022</v>
      </c>
      <c r="M7" s="1"/>
      <c r="N7" s="1"/>
      <c r="O7" s="1"/>
      <c r="P7" s="1"/>
      <c r="Q7" s="1"/>
      <c r="R7" s="1"/>
      <c r="S7" s="1"/>
      <c r="T7" s="1"/>
      <c r="U7" s="1"/>
      <c r="V7" s="1"/>
      <c r="W7" s="1"/>
      <c r="X7" s="1"/>
      <c r="Y7" s="1"/>
      <c r="Z7" s="1"/>
    </row>
    <row r="8" spans="1:26" x14ac:dyDescent="0.35">
      <c r="A8" s="3"/>
      <c r="B8" s="5"/>
      <c r="C8" s="6"/>
      <c r="D8" s="6"/>
      <c r="E8" s="6"/>
      <c r="F8" s="6"/>
      <c r="G8" s="6"/>
      <c r="H8" s="6"/>
      <c r="I8" s="7"/>
      <c r="J8" s="4"/>
      <c r="K8" s="1"/>
      <c r="L8" s="152" t="s">
        <v>4723</v>
      </c>
      <c r="M8" s="1"/>
      <c r="N8" s="1"/>
      <c r="O8" s="1"/>
      <c r="P8" s="1"/>
      <c r="Q8" s="1"/>
      <c r="R8" s="1"/>
      <c r="S8" s="1"/>
      <c r="T8" s="1"/>
      <c r="U8" s="1"/>
      <c r="V8" s="1"/>
      <c r="W8" s="1"/>
      <c r="X8" s="1"/>
      <c r="Y8" s="1"/>
      <c r="Z8" s="1"/>
    </row>
    <row r="9" spans="1:26" x14ac:dyDescent="0.35">
      <c r="A9" s="3"/>
      <c r="B9" s="5"/>
      <c r="C9" s="17" t="s">
        <v>5001</v>
      </c>
      <c r="D9" s="192" t="s">
        <v>1007</v>
      </c>
      <c r="E9" s="193"/>
      <c r="F9" s="193"/>
      <c r="G9" s="193"/>
      <c r="H9" s="193"/>
      <c r="I9" s="7"/>
      <c r="J9" s="4"/>
      <c r="K9" s="1"/>
      <c r="L9" s="152" t="s">
        <v>4758</v>
      </c>
      <c r="M9" s="1"/>
      <c r="N9" s="1"/>
      <c r="O9" s="1"/>
      <c r="P9" s="1"/>
      <c r="Q9" s="1"/>
      <c r="R9" s="1"/>
      <c r="S9" s="1"/>
      <c r="T9" s="1"/>
      <c r="U9" s="1"/>
      <c r="V9" s="1"/>
      <c r="W9" s="1"/>
      <c r="X9" s="1"/>
      <c r="Y9" s="1"/>
      <c r="Z9" s="1"/>
    </row>
    <row r="10" spans="1:26" x14ac:dyDescent="0.35">
      <c r="A10" s="3"/>
      <c r="B10" s="5"/>
      <c r="C10" s="6"/>
      <c r="D10" s="6"/>
      <c r="E10" s="6"/>
      <c r="F10" s="6"/>
      <c r="G10" s="6"/>
      <c r="H10" s="6"/>
      <c r="I10" s="7"/>
      <c r="J10" s="4"/>
      <c r="K10" s="1"/>
      <c r="L10" s="152" t="s">
        <v>4759</v>
      </c>
      <c r="M10" s="1"/>
      <c r="N10" s="1"/>
      <c r="O10" s="1"/>
      <c r="P10" s="1"/>
      <c r="Q10" s="1"/>
      <c r="R10" s="1"/>
      <c r="S10" s="1"/>
      <c r="T10" s="1"/>
      <c r="U10" s="1"/>
      <c r="V10" s="1"/>
      <c r="W10" s="1"/>
      <c r="X10" s="1"/>
      <c r="Y10" s="1"/>
      <c r="Z10" s="1"/>
    </row>
    <row r="11" spans="1:26" x14ac:dyDescent="0.35">
      <c r="A11" s="3"/>
      <c r="B11" s="5"/>
      <c r="C11" s="17" t="s">
        <v>5002</v>
      </c>
      <c r="D11" s="192" t="s">
        <v>1007</v>
      </c>
      <c r="E11" s="193"/>
      <c r="F11" s="193"/>
      <c r="G11" s="193"/>
      <c r="H11" s="193"/>
      <c r="I11" s="7"/>
      <c r="J11" s="4"/>
      <c r="K11" s="1"/>
      <c r="L11" s="152" t="s">
        <v>4811</v>
      </c>
      <c r="M11" s="1"/>
      <c r="N11" s="1"/>
      <c r="O11" s="1"/>
      <c r="P11" s="1"/>
      <c r="Q11" s="1"/>
      <c r="R11" s="1"/>
      <c r="S11" s="1"/>
      <c r="T11" s="1"/>
      <c r="U11" s="1"/>
      <c r="V11" s="1"/>
      <c r="W11" s="1"/>
      <c r="X11" s="1"/>
      <c r="Y11" s="1"/>
      <c r="Z11" s="1"/>
    </row>
    <row r="12" spans="1:26" x14ac:dyDescent="0.35">
      <c r="A12" s="3"/>
      <c r="B12" s="5"/>
      <c r="C12" s="13" t="s">
        <v>5003</v>
      </c>
      <c r="D12" s="177" t="s">
        <v>4678</v>
      </c>
      <c r="E12" s="177"/>
      <c r="F12" s="177"/>
      <c r="G12" s="177"/>
      <c r="H12" s="177"/>
      <c r="I12" s="7"/>
      <c r="J12" s="4"/>
      <c r="K12" s="1"/>
      <c r="L12" s="152" t="s">
        <v>5023</v>
      </c>
      <c r="M12" s="1"/>
      <c r="N12" s="1"/>
      <c r="O12" s="1"/>
      <c r="P12" s="1"/>
      <c r="Q12" s="1"/>
      <c r="R12" s="1"/>
      <c r="S12" s="1"/>
      <c r="T12" s="1"/>
      <c r="U12" s="1"/>
      <c r="V12" s="1"/>
      <c r="W12" s="1"/>
      <c r="X12" s="1"/>
      <c r="Y12" s="1"/>
      <c r="Z12" s="1"/>
    </row>
    <row r="13" spans="1:26" x14ac:dyDescent="0.35">
      <c r="A13" s="3"/>
      <c r="B13" s="5"/>
      <c r="C13" s="6"/>
      <c r="D13" s="6"/>
      <c r="E13" s="6"/>
      <c r="F13" s="6"/>
      <c r="G13" s="6"/>
      <c r="H13" s="6"/>
      <c r="I13" s="7"/>
      <c r="J13" s="4"/>
      <c r="K13" s="1"/>
      <c r="L13" s="152" t="s">
        <v>4866</v>
      </c>
      <c r="M13" s="1"/>
      <c r="N13" s="1"/>
      <c r="O13" s="1"/>
      <c r="P13" s="1"/>
      <c r="Q13" s="1"/>
      <c r="R13" s="1"/>
      <c r="S13" s="1"/>
      <c r="T13" s="1"/>
      <c r="U13" s="1"/>
      <c r="V13" s="1"/>
      <c r="W13" s="1"/>
      <c r="X13" s="1"/>
      <c r="Y13" s="1"/>
      <c r="Z13" s="1"/>
    </row>
    <row r="14" spans="1:26" x14ac:dyDescent="0.35">
      <c r="A14" s="3"/>
      <c r="B14" s="5"/>
      <c r="C14" s="17" t="s">
        <v>5004</v>
      </c>
      <c r="D14" s="192" t="s">
        <v>1007</v>
      </c>
      <c r="E14" s="193"/>
      <c r="F14" s="193"/>
      <c r="G14" s="193"/>
      <c r="H14" s="193"/>
      <c r="I14" s="7"/>
      <c r="J14" s="4"/>
      <c r="K14" s="1"/>
      <c r="L14" s="152" t="s">
        <v>4871</v>
      </c>
      <c r="M14" s="1"/>
      <c r="N14" s="1"/>
      <c r="O14" s="1"/>
      <c r="P14" s="1"/>
      <c r="Q14" s="1"/>
      <c r="R14" s="1"/>
      <c r="S14" s="1"/>
      <c r="T14" s="1"/>
      <c r="U14" s="1"/>
      <c r="V14" s="1"/>
      <c r="W14" s="1"/>
      <c r="X14" s="1"/>
      <c r="Y14" s="1"/>
      <c r="Z14" s="1"/>
    </row>
    <row r="15" spans="1:26" x14ac:dyDescent="0.35">
      <c r="A15" s="3"/>
      <c r="B15" s="5"/>
      <c r="C15" s="6"/>
      <c r="D15" s="6"/>
      <c r="E15" s="6"/>
      <c r="F15" s="6"/>
      <c r="G15" s="6"/>
      <c r="H15" s="6"/>
      <c r="I15" s="7"/>
      <c r="J15" s="4"/>
      <c r="K15" s="1"/>
      <c r="L15" s="152" t="s">
        <v>5033</v>
      </c>
      <c r="M15" s="1"/>
      <c r="N15" s="1"/>
      <c r="O15" s="1"/>
      <c r="P15" s="1"/>
      <c r="Q15" s="1"/>
      <c r="R15" s="1"/>
      <c r="S15" s="1"/>
      <c r="T15" s="1"/>
      <c r="U15" s="1"/>
      <c r="V15" s="1"/>
      <c r="W15" s="1"/>
      <c r="X15" s="1"/>
      <c r="Y15" s="1"/>
      <c r="Z15" s="1"/>
    </row>
    <row r="16" spans="1:26" x14ac:dyDescent="0.35">
      <c r="A16" s="3"/>
      <c r="B16" s="5"/>
      <c r="C16" s="17" t="s">
        <v>5005</v>
      </c>
      <c r="D16" s="192" t="s">
        <v>1007</v>
      </c>
      <c r="E16" s="193"/>
      <c r="F16" s="193"/>
      <c r="G16" s="193"/>
      <c r="H16" s="193"/>
      <c r="I16" s="7"/>
      <c r="J16" s="4"/>
      <c r="K16" s="1"/>
      <c r="L16" s="152" t="s">
        <v>5034</v>
      </c>
      <c r="M16" s="1"/>
      <c r="N16" s="1"/>
      <c r="O16" s="1"/>
      <c r="P16" s="1"/>
      <c r="Q16" s="1"/>
      <c r="R16" s="1"/>
      <c r="S16" s="1"/>
      <c r="T16" s="1"/>
      <c r="U16" s="1"/>
      <c r="V16" s="1"/>
      <c r="W16" s="1"/>
      <c r="X16" s="1"/>
      <c r="Y16" s="1"/>
      <c r="Z16" s="1"/>
    </row>
    <row r="17" spans="1:26" ht="15" thickBot="1" x14ac:dyDescent="0.4">
      <c r="A17" s="3"/>
      <c r="B17" s="5"/>
      <c r="C17" s="6"/>
      <c r="D17" s="6"/>
      <c r="E17" s="6"/>
      <c r="F17" s="6"/>
      <c r="G17" s="6"/>
      <c r="H17" s="6"/>
      <c r="I17" s="7"/>
      <c r="J17" s="4"/>
      <c r="K17" s="1"/>
      <c r="L17" s="153" t="s">
        <v>4907</v>
      </c>
      <c r="M17" s="1"/>
      <c r="N17" s="1"/>
      <c r="O17" s="1"/>
      <c r="P17" s="1"/>
      <c r="Q17" s="1"/>
      <c r="R17" s="1"/>
      <c r="S17" s="1"/>
      <c r="T17" s="1"/>
      <c r="U17" s="1"/>
      <c r="V17" s="1"/>
      <c r="W17" s="1"/>
      <c r="X17" s="1"/>
      <c r="Y17" s="1"/>
      <c r="Z17" s="1"/>
    </row>
    <row r="18" spans="1:26" ht="15" thickBot="1" x14ac:dyDescent="0.4">
      <c r="A18" s="3"/>
      <c r="B18" s="5"/>
      <c r="C18" s="209" t="str">
        <f>'Drop down'!P13</f>
        <v>Previous</v>
      </c>
      <c r="D18" s="159"/>
      <c r="E18" s="159"/>
      <c r="F18" s="159"/>
      <c r="G18" s="210" t="str">
        <f>'Drop down'!P12</f>
        <v>Next</v>
      </c>
      <c r="H18" s="210"/>
      <c r="I18" s="160"/>
      <c r="J18" s="4"/>
      <c r="K18" s="1"/>
      <c r="L18" s="1"/>
      <c r="M18" s="1"/>
      <c r="N18" s="1"/>
      <c r="O18" s="1"/>
      <c r="P18" s="1"/>
      <c r="Q18" s="1"/>
      <c r="R18" s="1"/>
      <c r="S18" s="1"/>
      <c r="T18" s="1"/>
      <c r="U18" s="1"/>
      <c r="V18" s="1"/>
      <c r="W18" s="1"/>
      <c r="X18" s="1"/>
      <c r="Y18" s="1"/>
      <c r="Z18" s="1"/>
    </row>
    <row r="19" spans="1:26" x14ac:dyDescent="0.35">
      <c r="A19" s="3"/>
      <c r="B19" s="5"/>
      <c r="C19" s="209"/>
      <c r="D19" s="159"/>
      <c r="E19" s="159"/>
      <c r="F19" s="159"/>
      <c r="G19" s="210"/>
      <c r="H19" s="210"/>
      <c r="I19" s="160"/>
      <c r="J19" s="4"/>
      <c r="K19" s="1"/>
      <c r="L19" s="12" t="s">
        <v>5024</v>
      </c>
      <c r="M19" s="1"/>
      <c r="N19" s="1"/>
      <c r="O19" s="1"/>
      <c r="P19" s="1"/>
      <c r="Q19" s="1"/>
      <c r="R19" s="1"/>
      <c r="S19" s="1"/>
      <c r="T19" s="1"/>
      <c r="U19" s="1"/>
      <c r="V19" s="1"/>
      <c r="W19" s="1"/>
      <c r="X19" s="1"/>
      <c r="Y19" s="1"/>
      <c r="Z19" s="1"/>
    </row>
    <row r="20" spans="1:26" x14ac:dyDescent="0.35">
      <c r="A20" s="3"/>
      <c r="B20" s="20"/>
      <c r="C20" s="21"/>
      <c r="D20" s="21"/>
      <c r="E20" s="21"/>
      <c r="F20" s="21"/>
      <c r="G20" s="21"/>
      <c r="H20" s="21"/>
      <c r="I20" s="22"/>
      <c r="J20" s="4"/>
      <c r="K20" s="1"/>
      <c r="L20" s="152" t="s">
        <v>5025</v>
      </c>
      <c r="M20" s="1"/>
      <c r="N20" s="1"/>
      <c r="O20" s="1"/>
      <c r="P20" s="1"/>
      <c r="Q20" s="1"/>
      <c r="R20" s="1"/>
      <c r="S20" s="1"/>
      <c r="T20" s="1"/>
      <c r="U20" s="1"/>
      <c r="V20" s="1"/>
      <c r="W20" s="1"/>
      <c r="X20" s="1"/>
      <c r="Y20" s="1"/>
      <c r="Z20" s="1"/>
    </row>
    <row r="21" spans="1:26" x14ac:dyDescent="0.35">
      <c r="A21" s="49"/>
      <c r="B21" s="18"/>
      <c r="C21" s="18"/>
      <c r="D21" s="18"/>
      <c r="E21" s="18"/>
      <c r="F21" s="18"/>
      <c r="G21" s="18"/>
      <c r="H21" s="18"/>
      <c r="I21" s="18"/>
      <c r="J21" s="19"/>
      <c r="K21" s="1"/>
      <c r="L21" s="152" t="s">
        <v>5026</v>
      </c>
      <c r="M21" s="1"/>
      <c r="N21" s="1"/>
      <c r="O21" s="1"/>
      <c r="P21" s="1"/>
      <c r="Q21" s="1"/>
      <c r="R21" s="1"/>
      <c r="S21" s="1"/>
      <c r="T21" s="1"/>
      <c r="U21" s="1"/>
      <c r="V21" s="1"/>
      <c r="W21" s="1"/>
      <c r="X21" s="1"/>
      <c r="Y21" s="1"/>
      <c r="Z21" s="1"/>
    </row>
    <row r="22" spans="1:26" x14ac:dyDescent="0.35">
      <c r="A22" s="32"/>
      <c r="B22" s="32"/>
      <c r="C22" s="32"/>
      <c r="D22" s="32"/>
      <c r="E22" s="32"/>
      <c r="F22" s="32"/>
      <c r="G22" s="32"/>
      <c r="H22" s="32"/>
      <c r="I22" s="32"/>
      <c r="J22" s="32"/>
      <c r="K22" s="32"/>
      <c r="L22" s="152" t="s">
        <v>5027</v>
      </c>
      <c r="M22" s="32"/>
      <c r="N22" s="32"/>
      <c r="O22" s="32"/>
      <c r="P22" s="32"/>
      <c r="Q22" s="32"/>
      <c r="R22" s="32"/>
      <c r="S22" s="32"/>
      <c r="T22" s="32"/>
      <c r="U22" s="32"/>
      <c r="V22" s="32"/>
      <c r="W22" s="32"/>
      <c r="X22" s="32"/>
      <c r="Y22" s="32"/>
      <c r="Z22" s="32"/>
    </row>
    <row r="23" spans="1:26" x14ac:dyDescent="0.35">
      <c r="A23" s="32"/>
      <c r="B23" s="32"/>
      <c r="C23" s="32"/>
      <c r="D23" s="32"/>
      <c r="E23" s="32"/>
      <c r="F23" s="32"/>
      <c r="G23" s="32"/>
      <c r="H23" s="32"/>
      <c r="I23" s="32"/>
      <c r="J23" s="32"/>
      <c r="K23" s="32"/>
      <c r="L23" s="152" t="s">
        <v>5028</v>
      </c>
      <c r="M23" s="32"/>
      <c r="N23" s="32"/>
      <c r="O23" s="32"/>
      <c r="P23" s="32"/>
      <c r="Q23" s="32"/>
      <c r="R23" s="32"/>
      <c r="S23" s="32"/>
      <c r="T23" s="32"/>
      <c r="U23" s="32"/>
      <c r="V23" s="32"/>
      <c r="W23" s="32"/>
      <c r="X23" s="32"/>
      <c r="Y23" s="32"/>
      <c r="Z23" s="32"/>
    </row>
    <row r="24" spans="1:26" x14ac:dyDescent="0.35">
      <c r="A24" s="32"/>
      <c r="B24" s="32"/>
      <c r="C24" s="32"/>
      <c r="D24" s="32"/>
      <c r="E24" s="32"/>
      <c r="F24" s="32"/>
      <c r="G24" s="32"/>
      <c r="H24" s="32"/>
      <c r="I24" s="32"/>
      <c r="J24" s="32"/>
      <c r="K24" s="32"/>
      <c r="L24" s="152" t="s">
        <v>5029</v>
      </c>
      <c r="M24" s="32"/>
      <c r="N24" s="32"/>
      <c r="O24" s="32"/>
      <c r="P24" s="32"/>
      <c r="Q24" s="32"/>
      <c r="R24" s="32"/>
      <c r="S24" s="32"/>
      <c r="T24" s="32"/>
      <c r="U24" s="32"/>
      <c r="V24" s="32"/>
      <c r="W24" s="32"/>
      <c r="X24" s="32"/>
      <c r="Y24" s="32"/>
      <c r="Z24" s="32"/>
    </row>
    <row r="25" spans="1:26" x14ac:dyDescent="0.35">
      <c r="A25" s="32"/>
      <c r="B25" s="32"/>
      <c r="C25" s="32"/>
      <c r="D25" s="32"/>
      <c r="E25" s="32"/>
      <c r="F25" s="32"/>
      <c r="G25" s="32"/>
      <c r="H25" s="32"/>
      <c r="I25" s="32"/>
      <c r="J25" s="32"/>
      <c r="K25" s="32"/>
      <c r="L25" s="152" t="s">
        <v>5030</v>
      </c>
      <c r="M25" s="32"/>
      <c r="N25" s="32"/>
      <c r="O25" s="32"/>
      <c r="P25" s="32"/>
      <c r="Q25" s="32"/>
      <c r="R25" s="32"/>
      <c r="S25" s="32"/>
      <c r="T25" s="32"/>
      <c r="U25" s="32"/>
      <c r="V25" s="32"/>
      <c r="W25" s="32"/>
      <c r="X25" s="32"/>
      <c r="Y25" s="32"/>
      <c r="Z25" s="32"/>
    </row>
    <row r="26" spans="1:26" x14ac:dyDescent="0.35">
      <c r="A26" s="32"/>
      <c r="B26" s="32"/>
      <c r="C26" s="32"/>
      <c r="D26" s="32"/>
      <c r="E26" s="32"/>
      <c r="F26" s="32"/>
      <c r="G26" s="32"/>
      <c r="H26" s="32"/>
      <c r="I26" s="32"/>
      <c r="J26" s="32"/>
      <c r="K26" s="32"/>
      <c r="L26" s="155" t="s">
        <v>5031</v>
      </c>
      <c r="M26" s="32"/>
      <c r="N26" s="32"/>
      <c r="O26" s="32"/>
      <c r="P26" s="32"/>
      <c r="Q26" s="32"/>
      <c r="R26" s="32"/>
      <c r="S26" s="32"/>
      <c r="T26" s="32"/>
      <c r="U26" s="32"/>
      <c r="V26" s="32"/>
      <c r="W26" s="32"/>
      <c r="X26" s="32"/>
      <c r="Y26" s="32"/>
      <c r="Z26" s="32"/>
    </row>
    <row r="27" spans="1:26" ht="15" thickBot="1" x14ac:dyDescent="0.4">
      <c r="A27" s="32"/>
      <c r="B27" s="32"/>
      <c r="C27" s="32"/>
      <c r="D27" s="32"/>
      <c r="E27" s="32"/>
      <c r="F27" s="32"/>
      <c r="G27" s="32"/>
      <c r="H27" s="32"/>
      <c r="I27" s="32"/>
      <c r="J27" s="32"/>
      <c r="K27" s="32"/>
      <c r="L27" s="153" t="s">
        <v>5032</v>
      </c>
      <c r="M27" s="32"/>
      <c r="N27" s="32"/>
      <c r="O27" s="32"/>
      <c r="P27" s="32"/>
      <c r="Q27" s="32"/>
      <c r="R27" s="32"/>
      <c r="S27" s="32"/>
      <c r="T27" s="32"/>
      <c r="U27" s="32"/>
      <c r="V27" s="32"/>
      <c r="W27" s="32"/>
      <c r="X27" s="32"/>
      <c r="Y27" s="32"/>
      <c r="Z27" s="32"/>
    </row>
    <row r="28" spans="1:26" x14ac:dyDescent="0.35">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x14ac:dyDescent="0.35">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6" x14ac:dyDescent="0.35">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6" x14ac:dyDescent="0.35">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x14ac:dyDescent="0.35">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x14ac:dyDescent="0.35">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x14ac:dyDescent="0.35">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x14ac:dyDescent="0.35">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x14ac:dyDescent="0.35">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x14ac:dyDescent="0.35">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x14ac:dyDescent="0.35">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x14ac:dyDescent="0.35">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x14ac:dyDescent="0.35">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x14ac:dyDescent="0.35">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x14ac:dyDescent="0.35">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1:26" x14ac:dyDescent="0.35">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sheetData>
  <sheetProtection algorithmName="SHA-512" hashValue="3mUCyreIS8YxUKCdoM6/XLedzXPicfuiLWIgiHcIwoFPazz0Ppw84uA1lWzel7pi/WxjagX6HKrkFYGexeVQzQ==" saltValue="Crksrbvck9lhZzzXmI5G4w==" spinCount="100000" sheet="1" scenarios="1"/>
  <mergeCells count="10">
    <mergeCell ref="C18:C19"/>
    <mergeCell ref="G18:H19"/>
    <mergeCell ref="D12:H12"/>
    <mergeCell ref="D14:H14"/>
    <mergeCell ref="D16:H16"/>
    <mergeCell ref="B1:E1"/>
    <mergeCell ref="D5:H5"/>
    <mergeCell ref="D7:H7"/>
    <mergeCell ref="D9:H9"/>
    <mergeCell ref="D11:H11"/>
  </mergeCells>
  <hyperlinks>
    <hyperlink ref="G18:H19" location="'Part B Tea'!A1" display="Next" xr:uid="{5A59943B-5176-491E-8144-7F4CAD2DA4B9}"/>
    <hyperlink ref="C18:C19" location="'Part B Juice'!A1" display="Previous" xr:uid="{611BD28A-E6F4-4B07-BEAC-9E957A72379A}"/>
    <hyperlink ref="L5" location="Start!A1" display="Start" xr:uid="{B596F191-A254-4744-AF6D-A418809E161C}"/>
    <hyperlink ref="L6" location="'Product designation and net con'!A1" display="Product designation and net content" xr:uid="{295F4D04-5473-4A1D-8AB9-434729CB510C}"/>
    <hyperlink ref="L7" location="'Method of food processing'!A1" display="Method af food processing" xr:uid="{5A903C38-2B25-4CCC-9EA9-D1E9CBEDD341}"/>
    <hyperlink ref="L8" location="Recipe!A1" display="Recipe" xr:uid="{89217A8A-B5D6-4CE3-90AA-97E114B2FE27}"/>
    <hyperlink ref="L9" location="Additives!A1" display="Additives" xr:uid="{B0BA1B94-042A-4BF9-AA72-24F6E41335A6}"/>
    <hyperlink ref="L10" location="'Ingredient specifications'!A1" display="Ingredient specifications" xr:uid="{D70F5F9C-582A-4E07-9D1E-2C24C6A11EBD}"/>
    <hyperlink ref="L11" location="'Nutritional labelling'!A1" display="Nutritional labelling" xr:uid="{71B52385-A66F-4C8D-B26B-8831E05DAE5C}"/>
    <hyperlink ref="L12" location="'Shelf-life and storage'!A1" display="Shelf-life and storage" xr:uid="{C624801D-0A8A-4124-8008-17621136F730}"/>
    <hyperlink ref="L13" location="'Packaging method and cooking in'!A1" display="Packaging method and cooking instructions" xr:uid="{B228414E-CD14-4C57-B961-59B3D41FD6AB}"/>
    <hyperlink ref="L14" location="Claims!A1" display="Claims" xr:uid="{C077E7E2-5B84-4C98-9D1B-3E57BC66A2ED}"/>
    <hyperlink ref="L16" location="'Packaging (Secondary)'!A1" display="Packaging (Secondary)" xr:uid="{5306F7F3-394B-4199-B16D-A89F4D98B6D1}"/>
    <hyperlink ref="L17" location="'Appendix 1'!A1" display="Appendix 1: Supplementary nutrition labelling" xr:uid="{9BC7D917-CFEF-4EC1-9CF3-FD7ED7530680}"/>
    <hyperlink ref="L20" location="'Part B Meat'!A1" display="Meat: Beef pork, poultry, sheep, goat" xr:uid="{382590ED-4527-4990-91A8-9C2A53455F14}"/>
    <hyperlink ref="L21" location="'Part B Milk and cheese'!A1" display="Milk and cheese" xr:uid="{82F3AC41-1DE0-48EA-B685-F1B6524863E1}"/>
    <hyperlink ref="L22" location="'Part B Egg and egg products'!A1" display="Egg and egg products" xr:uid="{310BE9CE-06DC-4224-B390-B807BE1F2C9C}"/>
    <hyperlink ref="L23" location="'Part B Chocolate'!A1" display="Chocolate" xr:uid="{2D7E0AA0-8271-403D-96D1-B68557949D82}"/>
    <hyperlink ref="L24" location="'Part B Fish and fish products'!A1" display="Fish and fishproducts" xr:uid="{AF21E84E-DB1C-4A37-8712-EDC523F36175}"/>
    <hyperlink ref="L25" location="'Part B Juice'!A1" display="Fruit juice" xr:uid="{0922C0D8-93E8-40C9-B8B5-3548F396E903}"/>
    <hyperlink ref="L26" location="'Part B Coffee'!A1" display="Coffee" xr:uid="{9944BC24-F68E-478B-8DFC-00A2352D08BC}"/>
    <hyperlink ref="L27" location="'Part B Tea'!A1" display="Tea" xr:uid="{B11702BD-2E43-43FA-BA74-4615671DB8AC}"/>
    <hyperlink ref="L15" location="'Packaging (Primary)'!Print_Area" display="Packaging (Primary)" xr:uid="{FF03F3A0-314E-4057-ABB3-507B22A42991}"/>
  </hyperlinks>
  <pageMargins left="0.7" right="0.7" top="0.75" bottom="0.75" header="0.3" footer="0.3"/>
  <pageSetup paperSize="9" scale="63" fitToHeight="0"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19" id="{00000000-000E-0000-1700-000013000000}">
            <xm:f>OR(D5="",D5='Drop down'!$P$7)</xm:f>
            <x14:dxf>
              <font>
                <b/>
                <i val="0"/>
              </font>
              <fill>
                <patternFill>
                  <bgColor theme="2" tint="-0.14996795556505021"/>
                </patternFill>
              </fill>
            </x14:dxf>
          </x14:cfRule>
          <x14:cfRule type="expression" priority="20" id="{00000000-000E-0000-1700-000014000000}">
            <xm:f>D5&lt;&gt;'Drop down'!$P$7</xm:f>
            <x14:dxf>
              <font>
                <b val="0"/>
                <i val="0"/>
                <color rgb="FFFF0000"/>
              </font>
              <fill>
                <patternFill patternType="solid">
                  <bgColor theme="0"/>
                </patternFill>
              </fill>
            </x14:dxf>
          </x14:cfRule>
          <xm:sqref>D5:H5</xm:sqref>
        </x14:conditionalFormatting>
        <x14:conditionalFormatting xmlns:xm="http://schemas.microsoft.com/office/excel/2006/main">
          <x14:cfRule type="expression" priority="17" id="{00000000-000E-0000-1700-000011000000}">
            <xm:f>OR(D7="",D7='Drop down'!$P$7)</xm:f>
            <x14:dxf>
              <font>
                <b/>
                <i val="0"/>
              </font>
              <fill>
                <patternFill>
                  <bgColor theme="2" tint="-0.14996795556505021"/>
                </patternFill>
              </fill>
            </x14:dxf>
          </x14:cfRule>
          <x14:cfRule type="expression" priority="18" id="{00000000-000E-0000-1700-000012000000}">
            <xm:f>D7&lt;&gt;'Drop down'!$P$7</xm:f>
            <x14:dxf>
              <font>
                <b val="0"/>
                <i val="0"/>
                <color rgb="FFFF0000"/>
              </font>
              <fill>
                <patternFill patternType="solid">
                  <bgColor theme="0"/>
                </patternFill>
              </fill>
            </x14:dxf>
          </x14:cfRule>
          <xm:sqref>D7:H7</xm:sqref>
        </x14:conditionalFormatting>
        <x14:conditionalFormatting xmlns:xm="http://schemas.microsoft.com/office/excel/2006/main">
          <x14:cfRule type="expression" priority="15" id="{00000000-000E-0000-1700-00000F000000}">
            <xm:f>$D$9='Drop down'!$P$6</xm:f>
            <x14:dxf>
              <font>
                <b/>
                <i val="0"/>
              </font>
              <fill>
                <patternFill>
                  <bgColor theme="2" tint="-0.14996795556505021"/>
                </patternFill>
              </fill>
            </x14:dxf>
          </x14:cfRule>
          <x14:cfRule type="expression" priority="16" id="{00000000-000E-0000-1700-000010000000}">
            <xm:f>$D$9&lt;&gt;'Drop down'!$P$6</xm:f>
            <x14:dxf>
              <font>
                <b val="0"/>
                <i val="0"/>
                <color rgb="FFFF0000"/>
              </font>
              <fill>
                <patternFill>
                  <bgColor theme="0"/>
                </patternFill>
              </fill>
            </x14:dxf>
          </x14:cfRule>
          <xm:sqref>D9:H9</xm:sqref>
        </x14:conditionalFormatting>
        <x14:conditionalFormatting xmlns:xm="http://schemas.microsoft.com/office/excel/2006/main">
          <x14:cfRule type="expression" priority="168" id="{00000000-000E-0000-1700-0000A8000000}">
            <xm:f>$D$11='Drop down'!$P$6</xm:f>
            <x14:dxf>
              <font>
                <b/>
                <i val="0"/>
              </font>
              <fill>
                <patternFill>
                  <bgColor theme="2" tint="-0.14996795556505021"/>
                </patternFill>
              </fill>
            </x14:dxf>
          </x14:cfRule>
          <x14:cfRule type="expression" priority="169" id="{00000000-000E-0000-1700-0000A9000000}">
            <xm:f>$D$11&lt;&gt;'Drop down'!$P$6</xm:f>
            <x14:dxf>
              <font>
                <b val="0"/>
                <i val="0"/>
                <color rgb="FFFF0000"/>
              </font>
              <fill>
                <patternFill>
                  <bgColor theme="0"/>
                </patternFill>
              </fill>
            </x14:dxf>
          </x14:cfRule>
          <xm:sqref>D11:H11</xm:sqref>
        </x14:conditionalFormatting>
        <x14:conditionalFormatting xmlns:xm="http://schemas.microsoft.com/office/excel/2006/main">
          <x14:cfRule type="expression" priority="7" id="{00000000-000E-0000-1700-000007000000}">
            <xm:f>OR(D12="",D12='Drop down'!$P$7)</xm:f>
            <x14:dxf>
              <font>
                <b/>
                <i val="0"/>
              </font>
              <fill>
                <patternFill>
                  <bgColor theme="2" tint="-0.14996795556505021"/>
                </patternFill>
              </fill>
            </x14:dxf>
          </x14:cfRule>
          <x14:cfRule type="expression" priority="8" id="{00000000-000E-0000-1700-000008000000}">
            <xm:f>D12&lt;&gt;'Drop down'!$P$7</xm:f>
            <x14:dxf>
              <font>
                <b val="0"/>
                <i val="0"/>
                <color rgb="FFFF0000"/>
              </font>
              <fill>
                <patternFill patternType="solid">
                  <bgColor theme="0"/>
                </patternFill>
              </fill>
            </x14:dxf>
          </x14:cfRule>
          <xm:sqref>D12:H12</xm:sqref>
        </x14:conditionalFormatting>
        <x14:conditionalFormatting xmlns:xm="http://schemas.microsoft.com/office/excel/2006/main">
          <x14:cfRule type="expression" priority="5" id="{00000000-000E-0000-1700-000005000000}">
            <xm:f>$D$14='Drop down'!$P$6</xm:f>
            <x14:dxf>
              <font>
                <b/>
                <i val="0"/>
              </font>
              <fill>
                <patternFill>
                  <bgColor theme="2" tint="-0.14996795556505021"/>
                </patternFill>
              </fill>
            </x14:dxf>
          </x14:cfRule>
          <x14:cfRule type="expression" priority="6" id="{00000000-000E-0000-1700-000006000000}">
            <xm:f>$D$14&lt;&gt;'Drop down'!$P$6</xm:f>
            <x14:dxf>
              <font>
                <b val="0"/>
                <i val="0"/>
                <color rgb="FFFF0000"/>
              </font>
              <fill>
                <patternFill>
                  <bgColor theme="0"/>
                </patternFill>
              </fill>
            </x14:dxf>
          </x14:cfRule>
          <xm:sqref>D14:H14</xm:sqref>
        </x14:conditionalFormatting>
        <x14:conditionalFormatting xmlns:xm="http://schemas.microsoft.com/office/excel/2006/main">
          <x14:cfRule type="expression" priority="3" id="{00000000-000E-0000-1700-000003000000}">
            <xm:f>$D$16='Drop down'!$P$6</xm:f>
            <x14:dxf>
              <font>
                <b/>
                <i val="0"/>
              </font>
              <fill>
                <patternFill>
                  <bgColor theme="2" tint="-0.14996795556505021"/>
                </patternFill>
              </fill>
            </x14:dxf>
          </x14:cfRule>
          <x14:cfRule type="expression" priority="4" id="{00000000-000E-0000-1700-000004000000}">
            <xm:f>$D$16&lt;&gt;'Drop down'!$P$6</xm:f>
            <x14:dxf>
              <font>
                <b val="0"/>
                <i val="0"/>
                <color rgb="FFFF0000"/>
              </font>
              <fill>
                <patternFill>
                  <bgColor theme="0"/>
                </patternFill>
              </fill>
            </x14:dxf>
          </x14:cfRule>
          <xm:sqref>D16:H16</xm:sqref>
        </x14:conditionalFormatting>
      </x14:conditionalFormattings>
    </ext>
    <ext xmlns:x14="http://schemas.microsoft.com/office/spreadsheetml/2009/9/main" uri="{CCE6A557-97BC-4b89-ADB6-D9C93CAAB3DF}">
      <x14:dataValidations xmlns:xm="http://schemas.microsoft.com/office/excel/2006/main" count="4">
        <x14:dataValidation type="list" showInputMessage="1" showErrorMessage="1" xr:uid="{8524A05D-44BD-473F-9A7B-903CA35BD467}">
          <x14:formula1>
            <xm:f>'Drop down'!$B$5:$B$7</xm:f>
          </x14:formula1>
          <xm:sqref>D9:H9</xm:sqref>
        </x14:dataValidation>
        <x14:dataValidation type="list" showInputMessage="1" showErrorMessage="1" xr:uid="{C0AB3BBB-5B8A-4361-8B0D-068D2584EEB7}">
          <x14:formula1>
            <xm:f>'Drop down'!$B$163:$B$168</xm:f>
          </x14:formula1>
          <xm:sqref>D14:H14</xm:sqref>
        </x14:dataValidation>
        <x14:dataValidation type="list" showInputMessage="1" showErrorMessage="1" xr:uid="{95B3B0A8-504C-410F-BD88-98BA6477F458}">
          <x14:formula1>
            <xm:f>'Drop down'!$B$174:$B$178</xm:f>
          </x14:formula1>
          <xm:sqref>D16:H16</xm:sqref>
        </x14:dataValidation>
        <x14:dataValidation type="list" showInputMessage="1" showErrorMessage="1" xr:uid="{2E720BE2-BA4A-4242-9FE1-189DD91B53FC}">
          <x14:formula1>
            <xm:f>'Drop down'!$B$194:$B$198</xm:f>
          </x14:formula1>
          <xm:sqref>D11:H11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6F073-60A6-418E-9696-2520BC6D67AF}">
  <sheetPr codeName="Sheet23">
    <pageSetUpPr fitToPage="1"/>
  </sheetPr>
  <dimension ref="A1:Z56"/>
  <sheetViews>
    <sheetView workbookViewId="0"/>
  </sheetViews>
  <sheetFormatPr defaultRowHeight="14.5" x14ac:dyDescent="0.35"/>
  <cols>
    <col min="1" max="1" width="2.81640625" customWidth="1"/>
    <col min="2" max="2" width="3.453125" customWidth="1"/>
    <col min="3" max="3" width="31.54296875" customWidth="1"/>
    <col min="4" max="4" width="17.7265625" customWidth="1"/>
    <col min="6" max="6" width="13.81640625" customWidth="1"/>
    <col min="9" max="9" width="2.54296875" customWidth="1"/>
    <col min="10" max="10" width="3.1796875" customWidth="1"/>
    <col min="11" max="11" width="3.453125" customWidth="1"/>
    <col min="12" max="12" width="40.6328125" customWidth="1"/>
  </cols>
  <sheetData>
    <row r="1" spans="1:26" ht="39" customHeight="1" x14ac:dyDescent="0.35">
      <c r="A1" s="3"/>
      <c r="B1" s="178" t="str">
        <f>'Drop down'!P14</f>
        <v>All rights to this document belong to Varefakta, and the document may not be copied, reproduced, passed on and / or used without prior written permission from Varefakta. (version 23.1).</v>
      </c>
      <c r="C1" s="178"/>
      <c r="D1" s="178"/>
      <c r="E1" s="178"/>
      <c r="F1" s="11"/>
      <c r="G1" s="2"/>
      <c r="H1" s="2"/>
      <c r="I1" s="2"/>
      <c r="J1" s="4"/>
      <c r="K1" s="1"/>
      <c r="L1" s="1"/>
      <c r="M1" s="1"/>
      <c r="N1" s="1"/>
      <c r="O1" s="1"/>
      <c r="P1" s="1"/>
      <c r="Q1" s="1"/>
      <c r="R1" s="1"/>
      <c r="S1" s="1"/>
      <c r="T1" s="1"/>
      <c r="U1" s="1"/>
      <c r="V1" s="1"/>
      <c r="W1" s="1"/>
      <c r="X1" s="1"/>
      <c r="Y1" s="1"/>
      <c r="Z1" s="1"/>
    </row>
    <row r="2" spans="1:26" x14ac:dyDescent="0.35">
      <c r="A2" s="3"/>
      <c r="B2" s="5"/>
      <c r="C2" s="6"/>
      <c r="D2" s="6"/>
      <c r="E2" s="6"/>
      <c r="F2" s="6"/>
      <c r="G2" s="6"/>
      <c r="H2" s="6"/>
      <c r="I2" s="7"/>
      <c r="J2" s="4"/>
      <c r="K2" s="1"/>
      <c r="L2" s="1"/>
      <c r="M2" s="1"/>
      <c r="N2" s="1"/>
      <c r="O2" s="1"/>
      <c r="P2" s="1"/>
      <c r="Q2" s="1"/>
      <c r="R2" s="1"/>
      <c r="S2" s="1"/>
      <c r="T2" s="1"/>
      <c r="U2" s="1"/>
      <c r="V2" s="1"/>
      <c r="W2" s="1"/>
      <c r="X2" s="1"/>
      <c r="Y2" s="1"/>
      <c r="Z2" s="1"/>
    </row>
    <row r="3" spans="1:26" ht="23.5" thickBot="1" x14ac:dyDescent="0.55000000000000004">
      <c r="A3" s="3"/>
      <c r="B3" s="5"/>
      <c r="C3" s="8" t="s">
        <v>5006</v>
      </c>
      <c r="D3" s="6"/>
      <c r="E3" s="6"/>
      <c r="F3" s="6"/>
      <c r="G3" s="6"/>
      <c r="H3" s="6"/>
      <c r="I3" s="7"/>
      <c r="J3" s="4"/>
      <c r="K3" s="1"/>
      <c r="L3" s="1"/>
      <c r="M3" s="1"/>
      <c r="N3" s="1"/>
      <c r="O3" s="1"/>
      <c r="P3" s="1"/>
      <c r="Q3" s="1"/>
      <c r="R3" s="1"/>
      <c r="S3" s="1"/>
      <c r="T3" s="1"/>
      <c r="U3" s="1"/>
      <c r="V3" s="1"/>
      <c r="W3" s="1"/>
      <c r="X3" s="1"/>
      <c r="Y3" s="1"/>
      <c r="Z3" s="1"/>
    </row>
    <row r="4" spans="1:26" ht="20.5" x14ac:dyDescent="0.45">
      <c r="A4" s="3"/>
      <c r="B4" s="5"/>
      <c r="C4" s="9"/>
      <c r="D4" s="6"/>
      <c r="E4" s="6"/>
      <c r="F4" s="6"/>
      <c r="G4" s="6"/>
      <c r="H4" s="6"/>
      <c r="I4" s="7"/>
      <c r="J4" s="4"/>
      <c r="K4" s="1"/>
      <c r="L4" s="12" t="s">
        <v>5021</v>
      </c>
      <c r="M4" s="1"/>
      <c r="N4" s="1"/>
      <c r="O4" s="1"/>
      <c r="P4" s="1"/>
      <c r="Q4" s="1"/>
      <c r="R4" s="1"/>
      <c r="S4" s="1"/>
      <c r="T4" s="1"/>
      <c r="U4" s="1"/>
      <c r="V4" s="1"/>
      <c r="W4" s="1"/>
      <c r="X4" s="1"/>
      <c r="Y4" s="1"/>
      <c r="Z4" s="1"/>
    </row>
    <row r="5" spans="1:26" x14ac:dyDescent="0.35">
      <c r="A5" s="3"/>
      <c r="B5" s="5"/>
      <c r="C5" s="17" t="s">
        <v>4912</v>
      </c>
      <c r="D5" s="177" t="s">
        <v>4678</v>
      </c>
      <c r="E5" s="177"/>
      <c r="F5" s="177"/>
      <c r="G5" s="177"/>
      <c r="H5" s="177"/>
      <c r="I5" s="7"/>
      <c r="J5" s="4"/>
      <c r="K5" s="1"/>
      <c r="L5" s="152" t="s">
        <v>0</v>
      </c>
      <c r="M5" s="1"/>
      <c r="N5" s="1"/>
      <c r="O5" s="1"/>
      <c r="P5" s="1"/>
      <c r="Q5" s="1"/>
      <c r="R5" s="1"/>
      <c r="S5" s="1"/>
      <c r="T5" s="1"/>
      <c r="U5" s="1"/>
      <c r="V5" s="1"/>
      <c r="W5" s="1"/>
      <c r="X5" s="1"/>
      <c r="Y5" s="1"/>
      <c r="Z5" s="1"/>
    </row>
    <row r="6" spans="1:26" x14ac:dyDescent="0.35">
      <c r="A6" s="3"/>
      <c r="B6" s="5"/>
      <c r="D6" s="6"/>
      <c r="E6" s="6"/>
      <c r="F6" s="6"/>
      <c r="G6" s="6"/>
      <c r="H6" s="6"/>
      <c r="I6" s="7"/>
      <c r="J6" s="4"/>
      <c r="K6" s="1"/>
      <c r="L6" s="152" t="s">
        <v>4713</v>
      </c>
      <c r="M6" s="1"/>
      <c r="N6" s="1"/>
      <c r="O6" s="1"/>
      <c r="P6" s="1"/>
      <c r="Q6" s="1"/>
      <c r="R6" s="1"/>
      <c r="S6" s="1"/>
      <c r="T6" s="1"/>
      <c r="U6" s="1"/>
      <c r="V6" s="1"/>
      <c r="W6" s="1"/>
      <c r="X6" s="1"/>
      <c r="Y6" s="1"/>
      <c r="Z6" s="1"/>
    </row>
    <row r="7" spans="1:26" x14ac:dyDescent="0.35">
      <c r="A7" s="3"/>
      <c r="B7" s="5"/>
      <c r="C7" s="17" t="s">
        <v>5007</v>
      </c>
      <c r="D7" s="192" t="s">
        <v>1007</v>
      </c>
      <c r="E7" s="193"/>
      <c r="F7" s="193"/>
      <c r="G7" s="193"/>
      <c r="H7" s="193"/>
      <c r="I7" s="7"/>
      <c r="J7" s="4"/>
      <c r="K7" s="1"/>
      <c r="L7" s="152" t="s">
        <v>5022</v>
      </c>
      <c r="M7" s="1"/>
      <c r="N7" s="1"/>
      <c r="O7" s="1"/>
      <c r="P7" s="1"/>
      <c r="Q7" s="1"/>
      <c r="R7" s="1"/>
      <c r="S7" s="1"/>
      <c r="T7" s="1"/>
      <c r="U7" s="1"/>
      <c r="V7" s="1"/>
      <c r="W7" s="1"/>
      <c r="X7" s="1"/>
      <c r="Y7" s="1"/>
      <c r="Z7" s="1"/>
    </row>
    <row r="8" spans="1:26" x14ac:dyDescent="0.35">
      <c r="A8" s="3"/>
      <c r="B8" s="5"/>
      <c r="C8" s="13" t="s">
        <v>5008</v>
      </c>
      <c r="D8" s="177" t="s">
        <v>4678</v>
      </c>
      <c r="E8" s="177"/>
      <c r="F8" s="177"/>
      <c r="G8" s="177"/>
      <c r="H8" s="177"/>
      <c r="I8" s="7"/>
      <c r="J8" s="4"/>
      <c r="K8" s="1"/>
      <c r="L8" s="152" t="s">
        <v>4723</v>
      </c>
      <c r="M8" s="1"/>
      <c r="N8" s="1"/>
      <c r="O8" s="1"/>
      <c r="P8" s="1"/>
      <c r="Q8" s="1"/>
      <c r="R8" s="1"/>
      <c r="S8" s="1"/>
      <c r="T8" s="1"/>
      <c r="U8" s="1"/>
      <c r="V8" s="1"/>
      <c r="W8" s="1"/>
      <c r="X8" s="1"/>
      <c r="Y8" s="1"/>
      <c r="Z8" s="1"/>
    </row>
    <row r="9" spans="1:26" x14ac:dyDescent="0.35">
      <c r="A9" s="3"/>
      <c r="B9" s="5"/>
      <c r="C9" s="6"/>
      <c r="D9" s="6"/>
      <c r="E9" s="6"/>
      <c r="F9" s="6"/>
      <c r="G9" s="6"/>
      <c r="H9" s="6"/>
      <c r="I9" s="7"/>
      <c r="J9" s="4"/>
      <c r="K9" s="1"/>
      <c r="L9" s="152" t="s">
        <v>4758</v>
      </c>
      <c r="M9" s="1"/>
      <c r="N9" s="1"/>
      <c r="O9" s="1"/>
      <c r="P9" s="1"/>
      <c r="Q9" s="1"/>
      <c r="R9" s="1"/>
      <c r="S9" s="1"/>
      <c r="T9" s="1"/>
      <c r="U9" s="1"/>
      <c r="V9" s="1"/>
      <c r="W9" s="1"/>
      <c r="X9" s="1"/>
      <c r="Y9" s="1"/>
      <c r="Z9" s="1"/>
    </row>
    <row r="10" spans="1:26" x14ac:dyDescent="0.35">
      <c r="A10" s="3"/>
      <c r="B10" s="5"/>
      <c r="C10" s="17" t="s">
        <v>5009</v>
      </c>
      <c r="D10" s="192" t="s">
        <v>1007</v>
      </c>
      <c r="E10" s="193"/>
      <c r="F10" s="193"/>
      <c r="G10" s="193"/>
      <c r="H10" s="193"/>
      <c r="I10" s="7"/>
      <c r="J10" s="4"/>
      <c r="K10" s="1"/>
      <c r="L10" s="152" t="s">
        <v>4759</v>
      </c>
      <c r="M10" s="1"/>
      <c r="N10" s="1"/>
      <c r="O10" s="1"/>
      <c r="P10" s="1"/>
      <c r="Q10" s="1"/>
      <c r="R10" s="1"/>
      <c r="S10" s="1"/>
      <c r="T10" s="1"/>
      <c r="U10" s="1"/>
      <c r="V10" s="1"/>
      <c r="W10" s="1"/>
      <c r="X10" s="1"/>
      <c r="Y10" s="1"/>
      <c r="Z10" s="1"/>
    </row>
    <row r="11" spans="1:26" x14ac:dyDescent="0.35">
      <c r="A11" s="3"/>
      <c r="B11" s="5"/>
      <c r="C11" s="13" t="s">
        <v>5010</v>
      </c>
      <c r="D11" s="177" t="s">
        <v>4678</v>
      </c>
      <c r="E11" s="177"/>
      <c r="F11" s="177"/>
      <c r="G11" s="177"/>
      <c r="H11" s="177"/>
      <c r="I11" s="7"/>
      <c r="J11" s="4"/>
      <c r="K11" s="1"/>
      <c r="L11" s="152" t="s">
        <v>4811</v>
      </c>
      <c r="M11" s="1"/>
      <c r="N11" s="1"/>
      <c r="O11" s="1"/>
      <c r="P11" s="1"/>
      <c r="Q11" s="1"/>
      <c r="R11" s="1"/>
      <c r="S11" s="1"/>
      <c r="T11" s="1"/>
      <c r="U11" s="1"/>
      <c r="V11" s="1"/>
      <c r="W11" s="1"/>
      <c r="X11" s="1"/>
      <c r="Y11" s="1"/>
      <c r="Z11" s="1"/>
    </row>
    <row r="12" spans="1:26" ht="21.75" customHeight="1" x14ac:dyDescent="0.35">
      <c r="A12" s="3"/>
      <c r="B12" s="5"/>
      <c r="C12" s="6"/>
      <c r="D12" s="6"/>
      <c r="E12" s="6"/>
      <c r="F12" s="6"/>
      <c r="G12" s="6"/>
      <c r="H12" s="6"/>
      <c r="I12" s="7"/>
      <c r="J12" s="4"/>
      <c r="K12" s="1"/>
      <c r="L12" s="152" t="s">
        <v>5023</v>
      </c>
      <c r="M12" s="1"/>
      <c r="N12" s="1"/>
      <c r="O12" s="1"/>
      <c r="P12" s="1"/>
      <c r="Q12" s="1"/>
      <c r="R12" s="1"/>
      <c r="S12" s="1"/>
      <c r="T12" s="1"/>
      <c r="U12" s="1"/>
      <c r="V12" s="1"/>
      <c r="W12" s="1"/>
      <c r="X12" s="1"/>
      <c r="Y12" s="1"/>
      <c r="Z12" s="1"/>
    </row>
    <row r="13" spans="1:26" x14ac:dyDescent="0.35">
      <c r="A13" s="3"/>
      <c r="B13" s="5"/>
      <c r="C13" s="17" t="s">
        <v>5011</v>
      </c>
      <c r="D13" s="192" t="s">
        <v>1007</v>
      </c>
      <c r="E13" s="193"/>
      <c r="F13" s="193"/>
      <c r="G13" s="193"/>
      <c r="H13" s="193"/>
      <c r="I13" s="7"/>
      <c r="J13" s="4"/>
      <c r="K13" s="1"/>
      <c r="L13" s="152" t="s">
        <v>4866</v>
      </c>
      <c r="M13" s="1"/>
      <c r="N13" s="1"/>
      <c r="O13" s="1"/>
      <c r="P13" s="1"/>
      <c r="Q13" s="1"/>
      <c r="R13" s="1"/>
      <c r="S13" s="1"/>
      <c r="T13" s="1"/>
      <c r="U13" s="1"/>
      <c r="V13" s="1"/>
      <c r="W13" s="1"/>
      <c r="X13" s="1"/>
      <c r="Y13" s="1"/>
      <c r="Z13" s="1"/>
    </row>
    <row r="14" spans="1:26" ht="14.5" customHeight="1" x14ac:dyDescent="0.35">
      <c r="A14" s="3"/>
      <c r="B14" s="5"/>
      <c r="C14" s="189" t="s">
        <v>5012</v>
      </c>
      <c r="D14" s="190" t="s">
        <v>4678</v>
      </c>
      <c r="E14" s="190"/>
      <c r="F14" s="190"/>
      <c r="G14" s="190"/>
      <c r="H14" s="190"/>
      <c r="I14" s="7"/>
      <c r="J14" s="4"/>
      <c r="K14" s="1"/>
      <c r="L14" s="152" t="s">
        <v>4871</v>
      </c>
      <c r="M14" s="1"/>
      <c r="N14" s="1"/>
      <c r="O14" s="1"/>
      <c r="P14" s="1"/>
      <c r="Q14" s="1"/>
      <c r="R14" s="1"/>
      <c r="S14" s="1"/>
      <c r="T14" s="1"/>
      <c r="U14" s="1"/>
      <c r="V14" s="1"/>
      <c r="W14" s="1"/>
      <c r="X14" s="1"/>
      <c r="Y14" s="1"/>
      <c r="Z14" s="1"/>
    </row>
    <row r="15" spans="1:26" x14ac:dyDescent="0.35">
      <c r="A15" s="3"/>
      <c r="B15" s="5"/>
      <c r="C15" s="189"/>
      <c r="D15" s="190"/>
      <c r="E15" s="190"/>
      <c r="F15" s="190"/>
      <c r="G15" s="190"/>
      <c r="H15" s="190"/>
      <c r="I15" s="7"/>
      <c r="J15" s="4"/>
      <c r="K15" s="1"/>
      <c r="L15" s="152" t="s">
        <v>5033</v>
      </c>
      <c r="M15" s="1"/>
      <c r="N15" s="1"/>
      <c r="O15" s="1"/>
      <c r="P15" s="1"/>
      <c r="Q15" s="1"/>
      <c r="R15" s="1"/>
      <c r="S15" s="1"/>
      <c r="T15" s="1"/>
      <c r="U15" s="1"/>
      <c r="V15" s="1"/>
      <c r="W15" s="1"/>
      <c r="X15" s="1"/>
      <c r="Y15" s="1"/>
      <c r="Z15" s="1"/>
    </row>
    <row r="16" spans="1:26" x14ac:dyDescent="0.35">
      <c r="A16" s="3"/>
      <c r="B16" s="5"/>
      <c r="C16" s="6"/>
      <c r="D16" s="6"/>
      <c r="E16" s="6"/>
      <c r="F16" s="6"/>
      <c r="G16" s="6"/>
      <c r="H16" s="6"/>
      <c r="I16" s="7"/>
      <c r="J16" s="4"/>
      <c r="K16" s="1"/>
      <c r="L16" s="152" t="s">
        <v>5034</v>
      </c>
      <c r="M16" s="1"/>
      <c r="N16" s="1"/>
      <c r="O16" s="1"/>
      <c r="P16" s="1"/>
      <c r="Q16" s="1"/>
      <c r="R16" s="1"/>
      <c r="S16" s="1"/>
      <c r="T16" s="1"/>
      <c r="U16" s="1"/>
      <c r="V16" s="1"/>
      <c r="W16" s="1"/>
      <c r="X16" s="1"/>
      <c r="Y16" s="1"/>
      <c r="Z16" s="1"/>
    </row>
    <row r="17" spans="1:26" ht="15" thickBot="1" x14ac:dyDescent="0.4">
      <c r="A17" s="3"/>
      <c r="B17" s="5"/>
      <c r="C17" s="17" t="s">
        <v>5013</v>
      </c>
      <c r="D17" s="177" t="s">
        <v>4678</v>
      </c>
      <c r="E17" s="177"/>
      <c r="F17" s="177"/>
      <c r="G17" s="177"/>
      <c r="H17" s="177"/>
      <c r="I17" s="7"/>
      <c r="J17" s="4"/>
      <c r="K17" s="1"/>
      <c r="L17" s="153" t="s">
        <v>4907</v>
      </c>
      <c r="M17" s="1"/>
      <c r="N17" s="1"/>
      <c r="O17" s="1"/>
      <c r="P17" s="1"/>
      <c r="Q17" s="1"/>
      <c r="R17" s="1"/>
      <c r="S17" s="1"/>
      <c r="T17" s="1"/>
      <c r="U17" s="1"/>
      <c r="V17" s="1"/>
      <c r="W17" s="1"/>
      <c r="X17" s="1"/>
      <c r="Y17" s="1"/>
      <c r="Z17" s="1"/>
    </row>
    <row r="18" spans="1:26" ht="15" thickBot="1" x14ac:dyDescent="0.4">
      <c r="A18" s="3"/>
      <c r="B18" s="5"/>
      <c r="C18" s="6"/>
      <c r="D18" s="6"/>
      <c r="E18" s="6"/>
      <c r="F18" s="6"/>
      <c r="G18" s="6"/>
      <c r="H18" s="6"/>
      <c r="I18" s="7"/>
      <c r="J18" s="4"/>
      <c r="K18" s="1"/>
      <c r="L18" s="1"/>
      <c r="M18" s="1"/>
      <c r="N18" s="1"/>
      <c r="O18" s="1"/>
      <c r="P18" s="1"/>
      <c r="Q18" s="1"/>
      <c r="R18" s="1"/>
      <c r="S18" s="1"/>
      <c r="T18" s="1"/>
      <c r="U18" s="1"/>
      <c r="V18" s="1"/>
      <c r="W18" s="1"/>
      <c r="X18" s="1"/>
      <c r="Y18" s="1"/>
      <c r="Z18" s="1"/>
    </row>
    <row r="19" spans="1:26" x14ac:dyDescent="0.35">
      <c r="A19" s="3"/>
      <c r="B19" s="5"/>
      <c r="C19" s="17" t="s">
        <v>5014</v>
      </c>
      <c r="D19" s="192" t="s">
        <v>1007</v>
      </c>
      <c r="E19" s="193"/>
      <c r="F19" s="193"/>
      <c r="G19" s="193"/>
      <c r="H19" s="193"/>
      <c r="I19" s="7"/>
      <c r="J19" s="4"/>
      <c r="K19" s="1"/>
      <c r="L19" s="12" t="s">
        <v>5024</v>
      </c>
      <c r="M19" s="1"/>
      <c r="N19" s="1"/>
      <c r="O19" s="1"/>
      <c r="P19" s="1"/>
      <c r="Q19" s="1"/>
      <c r="R19" s="1"/>
      <c r="S19" s="1"/>
      <c r="T19" s="1"/>
      <c r="U19" s="1"/>
      <c r="V19" s="1"/>
      <c r="W19" s="1"/>
      <c r="X19" s="1"/>
      <c r="Y19" s="1"/>
      <c r="Z19" s="1"/>
    </row>
    <row r="20" spans="1:26" x14ac:dyDescent="0.35">
      <c r="A20" s="3"/>
      <c r="B20" s="5"/>
      <c r="C20" s="6"/>
      <c r="D20" s="6"/>
      <c r="E20" s="6"/>
      <c r="F20" s="6"/>
      <c r="G20" s="6"/>
      <c r="H20" s="6"/>
      <c r="I20" s="7"/>
      <c r="J20" s="4"/>
      <c r="K20" s="1"/>
      <c r="L20" s="152" t="s">
        <v>5025</v>
      </c>
      <c r="M20" s="1"/>
      <c r="N20" s="1"/>
      <c r="O20" s="1"/>
      <c r="P20" s="1"/>
      <c r="Q20" s="1"/>
      <c r="R20" s="1"/>
      <c r="S20" s="1"/>
      <c r="T20" s="1"/>
      <c r="U20" s="1"/>
      <c r="V20" s="1"/>
      <c r="W20" s="1"/>
      <c r="X20" s="1"/>
      <c r="Y20" s="1"/>
      <c r="Z20" s="1"/>
    </row>
    <row r="21" spans="1:26" x14ac:dyDescent="0.35">
      <c r="A21" s="3"/>
      <c r="B21" s="5"/>
      <c r="C21" s="34" t="s">
        <v>5015</v>
      </c>
      <c r="D21" s="6"/>
      <c r="E21" s="6"/>
      <c r="F21" s="6"/>
      <c r="G21" s="6"/>
      <c r="H21" s="6"/>
      <c r="I21" s="7"/>
      <c r="J21" s="4"/>
      <c r="K21" s="1"/>
      <c r="L21" s="152" t="s">
        <v>5026</v>
      </c>
      <c r="M21" s="1"/>
      <c r="N21" s="1"/>
      <c r="O21" s="1"/>
      <c r="P21" s="1"/>
      <c r="Q21" s="1"/>
      <c r="R21" s="1"/>
      <c r="S21" s="1"/>
      <c r="T21" s="1"/>
      <c r="U21" s="1"/>
      <c r="V21" s="1"/>
      <c r="W21" s="1"/>
      <c r="X21" s="1"/>
      <c r="Y21" s="1"/>
      <c r="Z21" s="1"/>
    </row>
    <row r="22" spans="1:26" x14ac:dyDescent="0.35">
      <c r="A22" s="3"/>
      <c r="B22" s="5"/>
      <c r="C22" s="13" t="s">
        <v>5016</v>
      </c>
      <c r="D22" s="192" t="s">
        <v>1007</v>
      </c>
      <c r="E22" s="193"/>
      <c r="F22" s="193"/>
      <c r="G22" s="193"/>
      <c r="H22" s="193"/>
      <c r="I22" s="7"/>
      <c r="J22" s="4"/>
      <c r="K22" s="1"/>
      <c r="L22" s="152" t="s">
        <v>5027</v>
      </c>
      <c r="M22" s="1"/>
      <c r="N22" s="1"/>
      <c r="O22" s="1"/>
      <c r="P22" s="1"/>
      <c r="Q22" s="1"/>
      <c r="R22" s="1"/>
      <c r="S22" s="1"/>
      <c r="T22" s="1"/>
      <c r="U22" s="1"/>
      <c r="V22" s="1"/>
      <c r="W22" s="1"/>
      <c r="X22" s="1"/>
      <c r="Y22" s="1"/>
      <c r="Z22" s="1"/>
    </row>
    <row r="23" spans="1:26" x14ac:dyDescent="0.35">
      <c r="A23" s="3"/>
      <c r="B23" s="5"/>
      <c r="C23" s="13" t="s">
        <v>5017</v>
      </c>
      <c r="D23" s="192" t="s">
        <v>1007</v>
      </c>
      <c r="E23" s="193"/>
      <c r="F23" s="193"/>
      <c r="G23" s="193"/>
      <c r="H23" s="193"/>
      <c r="I23" s="7"/>
      <c r="J23" s="4"/>
      <c r="K23" s="1"/>
      <c r="L23" s="152" t="s">
        <v>5028</v>
      </c>
      <c r="M23" s="1"/>
      <c r="N23" s="1"/>
      <c r="O23" s="1"/>
      <c r="P23" s="1"/>
      <c r="Q23" s="1"/>
      <c r="R23" s="1"/>
      <c r="S23" s="1"/>
      <c r="T23" s="1"/>
      <c r="U23" s="1"/>
      <c r="V23" s="1"/>
      <c r="W23" s="1"/>
      <c r="X23" s="1"/>
      <c r="Y23" s="1"/>
      <c r="Z23" s="1"/>
    </row>
    <row r="24" spans="1:26" x14ac:dyDescent="0.35">
      <c r="A24" s="3"/>
      <c r="B24" s="5"/>
      <c r="C24" s="13" t="s">
        <v>5018</v>
      </c>
      <c r="D24" s="192" t="s">
        <v>1007</v>
      </c>
      <c r="E24" s="193"/>
      <c r="F24" s="193"/>
      <c r="G24" s="193"/>
      <c r="H24" s="193"/>
      <c r="I24" s="7"/>
      <c r="J24" s="4"/>
      <c r="K24" s="1"/>
      <c r="L24" s="152" t="s">
        <v>5029</v>
      </c>
      <c r="M24" s="1"/>
      <c r="N24" s="1"/>
      <c r="O24" s="1"/>
      <c r="P24" s="1"/>
      <c r="Q24" s="1"/>
      <c r="R24" s="1"/>
      <c r="S24" s="1"/>
      <c r="T24" s="1"/>
      <c r="U24" s="1"/>
      <c r="V24" s="1"/>
      <c r="W24" s="1"/>
      <c r="X24" s="1"/>
      <c r="Y24" s="1"/>
      <c r="Z24" s="1"/>
    </row>
    <row r="25" spans="1:26" x14ac:dyDescent="0.35">
      <c r="A25" s="3"/>
      <c r="B25" s="5"/>
      <c r="C25" s="13" t="s">
        <v>5019</v>
      </c>
      <c r="D25" s="192" t="s">
        <v>1007</v>
      </c>
      <c r="E25" s="193"/>
      <c r="F25" s="193"/>
      <c r="G25" s="193"/>
      <c r="H25" s="193"/>
      <c r="I25" s="7"/>
      <c r="J25" s="4"/>
      <c r="K25" s="1"/>
      <c r="L25" s="152" t="s">
        <v>5030</v>
      </c>
      <c r="M25" s="1"/>
      <c r="N25" s="1"/>
      <c r="O25" s="1"/>
      <c r="P25" s="1"/>
      <c r="Q25" s="1"/>
      <c r="R25" s="1"/>
      <c r="S25" s="1"/>
      <c r="T25" s="1"/>
      <c r="U25" s="1"/>
      <c r="V25" s="1"/>
      <c r="W25" s="1"/>
      <c r="X25" s="1"/>
      <c r="Y25" s="1"/>
      <c r="Z25" s="1"/>
    </row>
    <row r="26" spans="1:26" x14ac:dyDescent="0.35">
      <c r="A26" s="3"/>
      <c r="B26" s="5"/>
      <c r="C26" s="13" t="s">
        <v>4710</v>
      </c>
      <c r="D26" s="177" t="s">
        <v>4678</v>
      </c>
      <c r="E26" s="177"/>
      <c r="F26" s="177"/>
      <c r="G26" s="177"/>
      <c r="H26" s="177"/>
      <c r="I26" s="7"/>
      <c r="J26" s="4"/>
      <c r="K26" s="1"/>
      <c r="L26" s="152" t="s">
        <v>5031</v>
      </c>
      <c r="M26" s="1"/>
      <c r="N26" s="1"/>
      <c r="O26" s="1"/>
      <c r="P26" s="1"/>
      <c r="Q26" s="1"/>
      <c r="R26" s="1"/>
      <c r="S26" s="1"/>
      <c r="T26" s="1"/>
      <c r="U26" s="1"/>
      <c r="V26" s="1"/>
      <c r="W26" s="1"/>
      <c r="X26" s="1"/>
      <c r="Y26" s="1"/>
      <c r="Z26" s="1"/>
    </row>
    <row r="27" spans="1:26" ht="15" thickBot="1" x14ac:dyDescent="0.4">
      <c r="A27" s="3"/>
      <c r="B27" s="5"/>
      <c r="C27" s="6"/>
      <c r="D27" s="6"/>
      <c r="E27" s="6"/>
      <c r="F27" s="6"/>
      <c r="G27" s="6"/>
      <c r="H27" s="6"/>
      <c r="I27" s="7"/>
      <c r="J27" s="4"/>
      <c r="K27" s="1"/>
      <c r="L27" s="154" t="s">
        <v>5032</v>
      </c>
      <c r="M27" s="1"/>
      <c r="N27" s="1"/>
      <c r="O27" s="1"/>
      <c r="P27" s="1"/>
      <c r="Q27" s="1"/>
      <c r="R27" s="1"/>
      <c r="S27" s="1"/>
      <c r="T27" s="1"/>
      <c r="U27" s="1"/>
      <c r="V27" s="1"/>
      <c r="W27" s="1"/>
      <c r="X27" s="1"/>
      <c r="Y27" s="1"/>
      <c r="Z27" s="1"/>
    </row>
    <row r="28" spans="1:26" x14ac:dyDescent="0.35">
      <c r="A28" s="3"/>
      <c r="B28" s="5"/>
      <c r="C28" s="34" t="s">
        <v>5020</v>
      </c>
      <c r="D28" s="6"/>
      <c r="E28" s="6"/>
      <c r="F28" s="6"/>
      <c r="G28" s="6"/>
      <c r="H28" s="6"/>
      <c r="I28" s="7"/>
      <c r="J28" s="4"/>
      <c r="K28" s="1"/>
      <c r="L28" s="1"/>
      <c r="M28" s="1"/>
      <c r="N28" s="1"/>
      <c r="O28" s="1"/>
      <c r="P28" s="1"/>
      <c r="Q28" s="1"/>
      <c r="R28" s="1"/>
      <c r="S28" s="1"/>
      <c r="T28" s="1"/>
      <c r="U28" s="1"/>
      <c r="V28" s="1"/>
      <c r="W28" s="1"/>
      <c r="X28" s="1"/>
      <c r="Y28" s="1"/>
      <c r="Z28" s="1"/>
    </row>
    <row r="29" spans="1:26" x14ac:dyDescent="0.35">
      <c r="A29" s="3"/>
      <c r="B29" s="5"/>
      <c r="C29" s="13" t="s">
        <v>4702</v>
      </c>
      <c r="D29" s="192" t="s">
        <v>1007</v>
      </c>
      <c r="E29" s="193"/>
      <c r="F29" s="193"/>
      <c r="G29" s="193"/>
      <c r="H29" s="193"/>
      <c r="I29" s="7"/>
      <c r="J29" s="4"/>
      <c r="K29" s="1"/>
      <c r="L29" s="1"/>
      <c r="M29" s="1"/>
      <c r="N29" s="1"/>
      <c r="O29" s="1"/>
      <c r="P29" s="1"/>
      <c r="Q29" s="1"/>
      <c r="R29" s="1"/>
      <c r="S29" s="1"/>
      <c r="T29" s="1"/>
      <c r="U29" s="1"/>
      <c r="V29" s="1"/>
      <c r="W29" s="1"/>
      <c r="X29" s="1"/>
      <c r="Y29" s="1"/>
      <c r="Z29" s="1"/>
    </row>
    <row r="30" spans="1:26" x14ac:dyDescent="0.35">
      <c r="A30" s="3"/>
      <c r="B30" s="5"/>
      <c r="C30" s="13" t="s">
        <v>4853</v>
      </c>
      <c r="D30" s="192" t="s">
        <v>1007</v>
      </c>
      <c r="E30" s="193"/>
      <c r="F30" s="193"/>
      <c r="G30" s="193"/>
      <c r="H30" s="193"/>
      <c r="I30" s="7"/>
      <c r="J30" s="4"/>
      <c r="K30" s="1"/>
      <c r="L30" s="1"/>
      <c r="M30" s="1"/>
      <c r="N30" s="1"/>
      <c r="O30" s="1"/>
      <c r="P30" s="1"/>
      <c r="Q30" s="1"/>
      <c r="R30" s="1"/>
      <c r="S30" s="1"/>
      <c r="T30" s="1"/>
      <c r="U30" s="1"/>
      <c r="V30" s="1"/>
      <c r="W30" s="1"/>
      <c r="X30" s="1"/>
      <c r="Y30" s="1"/>
      <c r="Z30" s="1"/>
    </row>
    <row r="31" spans="1:26" x14ac:dyDescent="0.35">
      <c r="A31" s="3"/>
      <c r="B31" s="5"/>
      <c r="C31" s="13" t="s">
        <v>4710</v>
      </c>
      <c r="D31" s="177" t="s">
        <v>4678</v>
      </c>
      <c r="E31" s="177"/>
      <c r="F31" s="177"/>
      <c r="G31" s="177"/>
      <c r="H31" s="177"/>
      <c r="I31" s="7"/>
      <c r="J31" s="4"/>
      <c r="K31" s="1"/>
      <c r="L31" s="1"/>
      <c r="M31" s="1"/>
      <c r="N31" s="1"/>
      <c r="O31" s="1"/>
      <c r="P31" s="1"/>
      <c r="Q31" s="1"/>
      <c r="R31" s="1"/>
      <c r="S31" s="1"/>
      <c r="T31" s="1"/>
      <c r="U31" s="1"/>
      <c r="V31" s="1"/>
      <c r="W31" s="1"/>
      <c r="X31" s="1"/>
      <c r="Y31" s="1"/>
      <c r="Z31" s="1"/>
    </row>
    <row r="32" spans="1:26" x14ac:dyDescent="0.35">
      <c r="A32" s="3"/>
      <c r="B32" s="5"/>
      <c r="C32" s="6"/>
      <c r="D32" s="6"/>
      <c r="E32" s="6"/>
      <c r="F32" s="6"/>
      <c r="G32" s="6"/>
      <c r="H32" s="6"/>
      <c r="I32" s="7"/>
      <c r="J32" s="4"/>
      <c r="K32" s="1"/>
      <c r="L32" s="1"/>
      <c r="M32" s="1"/>
      <c r="N32" s="1"/>
      <c r="O32" s="1"/>
      <c r="P32" s="1"/>
      <c r="Q32" s="1"/>
      <c r="R32" s="1"/>
      <c r="S32" s="1"/>
      <c r="T32" s="1"/>
      <c r="U32" s="1"/>
      <c r="V32" s="1"/>
      <c r="W32" s="1"/>
      <c r="X32" s="1"/>
      <c r="Y32" s="1"/>
      <c r="Z32" s="1"/>
    </row>
    <row r="33" spans="1:26" x14ac:dyDescent="0.35">
      <c r="A33" s="3"/>
      <c r="B33" s="5"/>
      <c r="C33" s="209" t="str">
        <f>'Drop down'!P13</f>
        <v>Previous</v>
      </c>
      <c r="D33" s="6"/>
      <c r="E33" s="6"/>
      <c r="F33" s="6"/>
      <c r="G33" s="309"/>
      <c r="H33" s="309"/>
      <c r="I33" s="7"/>
      <c r="J33" s="4"/>
      <c r="K33" s="1"/>
      <c r="L33" s="1"/>
      <c r="M33" s="1"/>
      <c r="N33" s="1"/>
      <c r="O33" s="1"/>
      <c r="P33" s="1"/>
      <c r="Q33" s="1"/>
      <c r="R33" s="1"/>
      <c r="S33" s="1"/>
      <c r="T33" s="1"/>
      <c r="U33" s="1"/>
      <c r="V33" s="1"/>
      <c r="W33" s="1"/>
      <c r="X33" s="1"/>
      <c r="Y33" s="1"/>
      <c r="Z33" s="1"/>
    </row>
    <row r="34" spans="1:26" x14ac:dyDescent="0.35">
      <c r="A34" s="3"/>
      <c r="B34" s="5"/>
      <c r="C34" s="209"/>
      <c r="D34" s="6"/>
      <c r="E34" s="6"/>
      <c r="F34" s="6"/>
      <c r="G34" s="309"/>
      <c r="H34" s="309"/>
      <c r="I34" s="7"/>
      <c r="J34" s="4"/>
      <c r="K34" s="1"/>
      <c r="L34" s="1"/>
      <c r="M34" s="1"/>
      <c r="N34" s="1"/>
      <c r="O34" s="1"/>
      <c r="P34" s="1"/>
      <c r="Q34" s="1"/>
      <c r="R34" s="1"/>
      <c r="S34" s="1"/>
      <c r="T34" s="1"/>
      <c r="U34" s="1"/>
      <c r="V34" s="1"/>
      <c r="W34" s="1"/>
      <c r="X34" s="1"/>
      <c r="Y34" s="1"/>
      <c r="Z34" s="1"/>
    </row>
    <row r="35" spans="1:26" x14ac:dyDescent="0.35">
      <c r="A35" s="3"/>
      <c r="B35" s="20"/>
      <c r="C35" s="21"/>
      <c r="D35" s="21"/>
      <c r="E35" s="21"/>
      <c r="F35" s="21"/>
      <c r="G35" s="21"/>
      <c r="H35" s="21"/>
      <c r="I35" s="22"/>
      <c r="J35" s="4"/>
      <c r="K35" s="1"/>
      <c r="L35" s="1"/>
      <c r="M35" s="1"/>
      <c r="N35" s="1"/>
      <c r="O35" s="1"/>
      <c r="P35" s="1"/>
      <c r="Q35" s="1"/>
      <c r="R35" s="1"/>
      <c r="S35" s="1"/>
      <c r="T35" s="1"/>
      <c r="U35" s="1"/>
      <c r="V35" s="1"/>
      <c r="W35" s="1"/>
      <c r="X35" s="1"/>
      <c r="Y35" s="1"/>
      <c r="Z35" s="1"/>
    </row>
    <row r="36" spans="1:26" x14ac:dyDescent="0.35">
      <c r="A36" s="49"/>
      <c r="B36" s="18"/>
      <c r="C36" s="18"/>
      <c r="D36" s="18"/>
      <c r="E36" s="18"/>
      <c r="F36" s="18"/>
      <c r="G36" s="18"/>
      <c r="H36" s="18"/>
      <c r="I36" s="18"/>
      <c r="J36" s="19"/>
      <c r="K36" s="1"/>
      <c r="L36" s="1"/>
      <c r="M36" s="1"/>
      <c r="N36" s="1"/>
      <c r="O36" s="1"/>
      <c r="P36" s="1"/>
      <c r="Q36" s="1"/>
      <c r="R36" s="1"/>
      <c r="S36" s="1"/>
      <c r="T36" s="1"/>
      <c r="U36" s="1"/>
      <c r="V36" s="1"/>
      <c r="W36" s="1"/>
      <c r="X36" s="1"/>
      <c r="Y36" s="1"/>
      <c r="Z36" s="1"/>
    </row>
    <row r="37" spans="1:26" x14ac:dyDescent="0.35">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x14ac:dyDescent="0.35">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x14ac:dyDescent="0.35">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x14ac:dyDescent="0.35">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x14ac:dyDescent="0.35">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x14ac:dyDescent="0.35">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1:26" x14ac:dyDescent="0.35">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x14ac:dyDescent="0.35">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x14ac:dyDescent="0.35">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x14ac:dyDescent="0.35">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x14ac:dyDescent="0.35">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x14ac:dyDescent="0.35">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x14ac:dyDescent="0.35">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x14ac:dyDescent="0.3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x14ac:dyDescent="0.3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x14ac:dyDescent="0.3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x14ac:dyDescent="0.3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x14ac:dyDescent="0.3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x14ac:dyDescent="0.3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x14ac:dyDescent="0.35">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sheetData>
  <sheetProtection algorithmName="SHA-512" hashValue="GTgEkZdiHsjKvNqfLZBLm177em4A/1DAs2ClKpk4FbvjYgtCYK9CAwLotm8BnAUr+yOhYIDLHfFJm79akUenng==" saltValue="cmUosmOLpklsdRTXKK8Faw==" spinCount="100000" sheet="1" scenarios="1"/>
  <mergeCells count="21">
    <mergeCell ref="D19:H19"/>
    <mergeCell ref="D22:H22"/>
    <mergeCell ref="C33:C34"/>
    <mergeCell ref="G33:H34"/>
    <mergeCell ref="D17:H17"/>
    <mergeCell ref="D26:H26"/>
    <mergeCell ref="D31:H31"/>
    <mergeCell ref="D23:H23"/>
    <mergeCell ref="D24:H24"/>
    <mergeCell ref="D25:H25"/>
    <mergeCell ref="D29:H29"/>
    <mergeCell ref="D30:H30"/>
    <mergeCell ref="B1:E1"/>
    <mergeCell ref="C14:C15"/>
    <mergeCell ref="D5:H5"/>
    <mergeCell ref="D8:H8"/>
    <mergeCell ref="D11:H11"/>
    <mergeCell ref="D14:H15"/>
    <mergeCell ref="D7:H7"/>
    <mergeCell ref="D10:H10"/>
    <mergeCell ref="D13:H13"/>
  </mergeCells>
  <hyperlinks>
    <hyperlink ref="C33:C34" location="'Part B Coffee'!A1" display="Previous" xr:uid="{02BDF3D6-B81A-40E7-B7D2-AAFBE657D79D}"/>
    <hyperlink ref="L5" location="Start!A1" display="Start" xr:uid="{82205FAF-D247-4BAE-8D7E-039EDF430763}"/>
    <hyperlink ref="L6" location="'Product designation and net con'!A1" display="Product designation and net content" xr:uid="{F756AC61-B2F8-4572-B2B3-C7FB90B779F4}"/>
    <hyperlink ref="L7" location="'Method of food processing'!A1" display="Method af food processing" xr:uid="{CAC43662-8807-487A-96BA-9BF4CAEE5CB9}"/>
    <hyperlink ref="L8" location="Recipe!A1" display="Recipe" xr:uid="{A008BED0-F505-472B-BFF9-F060168278FC}"/>
    <hyperlink ref="L9" location="Additives!A1" display="Additives" xr:uid="{AB611575-15B0-4901-9DE3-C42CF665E9A7}"/>
    <hyperlink ref="L10" location="'Ingredient specifications'!A1" display="Ingredient specifications" xr:uid="{8A607512-6B36-4064-B56C-03787433B4A0}"/>
    <hyperlink ref="L11" location="'Nutritional labelling'!A1" display="Nutritional labelling" xr:uid="{DC8A034A-6E4F-403D-8D8C-1D402EA3C7ED}"/>
    <hyperlink ref="L12" location="'Shelf-life and storage'!A1" display="Shelf-life and storage" xr:uid="{0D15D22C-01CA-4AD3-ACF9-0A0DC7D6B6A4}"/>
    <hyperlink ref="L13" location="'Packaging method and cooking in'!A1" display="Packaging method and cooking instructions" xr:uid="{320790B2-562D-4BCD-B3F7-93AEEB8CB385}"/>
    <hyperlink ref="L14" location="Claims!A1" display="Claims" xr:uid="{863F3961-B7E1-495F-97CE-961F7037D70D}"/>
    <hyperlink ref="L16" location="'Packaging (Secondary)'!A1" display="Packaging (Secondary)" xr:uid="{0DBF69A0-7906-415D-9391-C6F007E92266}"/>
    <hyperlink ref="L17" location="'Appendix 1'!A1" display="Appendix 1: Supplementary nutrition labelling" xr:uid="{9C96A90A-87F3-45DC-8D43-B472711CCEEC}"/>
    <hyperlink ref="L20" location="'Part B Meat'!A1" display="Meat: Beef pork, poultry, sheep, goat" xr:uid="{5F8D5BC7-2FA9-458D-808C-28D2006ED6E8}"/>
    <hyperlink ref="L21" location="'Part B Milk and cheese'!A1" display="Milk and cheese" xr:uid="{FF90295D-6399-4D06-B695-C70B2ABF2BDA}"/>
    <hyperlink ref="L22" location="'Part B Egg and egg products'!A1" display="Egg and egg products" xr:uid="{9AEDA803-A3FA-48A3-A15D-7A756ABE2567}"/>
    <hyperlink ref="L23" location="'Part B Chocolate'!A1" display="Chocolate" xr:uid="{79EEA9B0-A336-4010-B7C9-3A8247BC53C3}"/>
    <hyperlink ref="L24" location="'Part B Fish and fish products'!A1" display="Fish and fishproducts" xr:uid="{BAC8EB6A-321D-4FCA-A5BD-F1449A2A4631}"/>
    <hyperlink ref="L25" location="'Part B Juice'!A1" display="Fruit juice" xr:uid="{2B67F434-6E01-4D55-99CE-9C7E81FAF474}"/>
    <hyperlink ref="L26" location="'Part B Coffee'!A1" display="Coffee" xr:uid="{71BF0BA7-9730-406F-AC9E-13016C182634}"/>
    <hyperlink ref="L27" location="'Part B Tea'!A1" display="Tea" xr:uid="{5E33493C-4583-4A6D-8046-4FE6D0BDC704}"/>
    <hyperlink ref="L15" location="'Packaging (Primary)'!Print_Area" display="Packaging (Primary)" xr:uid="{95C6BCF5-EC6F-4843-9DE7-99F9287B7DF6}"/>
  </hyperlinks>
  <pageMargins left="0.7" right="0.7" top="0.75" bottom="0.75" header="0.3" footer="0.3"/>
  <pageSetup paperSize="9" scale="6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2" id="{00000000-000E-0000-1800-000020000000}">
            <xm:f>D14&lt;&gt;'Drop down'!$P$7</xm:f>
            <x14:dxf>
              <font>
                <b val="0"/>
                <i val="0"/>
                <color rgb="FFFF0000"/>
              </font>
              <fill>
                <patternFill patternType="solid">
                  <bgColor theme="0"/>
                </patternFill>
              </fill>
            </x14:dxf>
          </x14:cfRule>
          <x14:cfRule type="expression" priority="31" id="{00000000-000E-0000-1800-00001F000000}">
            <xm:f>OR(D14="",D14='Drop down'!$P$7)</xm:f>
            <x14:dxf>
              <font>
                <b/>
                <i val="0"/>
              </font>
              <fill>
                <patternFill>
                  <bgColor theme="2" tint="-0.14996795556505021"/>
                </patternFill>
              </fill>
            </x14:dxf>
          </x14:cfRule>
          <xm:sqref>D14</xm:sqref>
        </x14:conditionalFormatting>
        <x14:conditionalFormatting xmlns:xm="http://schemas.microsoft.com/office/excel/2006/main">
          <x14:cfRule type="expression" priority="38" id="{00000000-000E-0000-1800-000026000000}">
            <xm:f>D5&lt;&gt;'Drop down'!$P$7</xm:f>
            <x14:dxf>
              <font>
                <b val="0"/>
                <i val="0"/>
                <color rgb="FFFF0000"/>
              </font>
              <fill>
                <patternFill patternType="solid">
                  <bgColor theme="0"/>
                </patternFill>
              </fill>
            </x14:dxf>
          </x14:cfRule>
          <x14:cfRule type="expression" priority="37" id="{00000000-000E-0000-1800-000025000000}">
            <xm:f>OR(D5="",D5='Drop down'!$P$7)</xm:f>
            <x14:dxf>
              <font>
                <b/>
                <i val="0"/>
              </font>
              <fill>
                <patternFill>
                  <bgColor theme="2" tint="-0.14996795556505021"/>
                </patternFill>
              </fill>
            </x14:dxf>
          </x14:cfRule>
          <xm:sqref>D5:H5</xm:sqref>
        </x14:conditionalFormatting>
        <x14:conditionalFormatting xmlns:xm="http://schemas.microsoft.com/office/excel/2006/main">
          <x14:cfRule type="expression" priority="23" id="{00000000-000E-0000-1800-000017000000}">
            <xm:f>$D$7='Drop down'!$P$6</xm:f>
            <x14:dxf>
              <font>
                <b/>
                <i val="0"/>
              </font>
              <fill>
                <patternFill>
                  <bgColor theme="2" tint="-0.14996795556505021"/>
                </patternFill>
              </fill>
            </x14:dxf>
          </x14:cfRule>
          <x14:cfRule type="expression" priority="24" id="{00000000-000E-0000-1800-000018000000}">
            <xm:f>$D$7&lt;&gt;'Drop down'!$P$6</xm:f>
            <x14:dxf>
              <font>
                <b val="0"/>
                <i val="0"/>
                <color rgb="FFFF0000"/>
              </font>
              <fill>
                <patternFill>
                  <bgColor theme="0"/>
                </patternFill>
              </fill>
            </x14:dxf>
          </x14:cfRule>
          <xm:sqref>D7:H7</xm:sqref>
        </x14:conditionalFormatting>
        <x14:conditionalFormatting xmlns:xm="http://schemas.microsoft.com/office/excel/2006/main">
          <x14:cfRule type="expression" priority="36" id="{00000000-000E-0000-1800-000024000000}">
            <xm:f>D8&lt;&gt;'Drop down'!$P$7</xm:f>
            <x14:dxf>
              <font>
                <b val="0"/>
                <i val="0"/>
                <color rgb="FFFF0000"/>
              </font>
              <fill>
                <patternFill patternType="solid">
                  <bgColor theme="0"/>
                </patternFill>
              </fill>
            </x14:dxf>
          </x14:cfRule>
          <x14:cfRule type="expression" priority="35" id="{00000000-000E-0000-1800-000023000000}">
            <xm:f>OR(D8="",D8='Drop down'!$P$7)</xm:f>
            <x14:dxf>
              <font>
                <b/>
                <i val="0"/>
              </font>
              <fill>
                <patternFill>
                  <bgColor theme="2" tint="-0.14996795556505021"/>
                </patternFill>
              </fill>
            </x14:dxf>
          </x14:cfRule>
          <xm:sqref>D8:H8</xm:sqref>
        </x14:conditionalFormatting>
        <x14:conditionalFormatting xmlns:xm="http://schemas.microsoft.com/office/excel/2006/main">
          <x14:cfRule type="expression" priority="21" id="{00000000-000E-0000-1800-000015000000}">
            <xm:f>$D$10='Drop down'!$P$6</xm:f>
            <x14:dxf>
              <font>
                <b/>
                <i val="0"/>
              </font>
              <fill>
                <patternFill>
                  <bgColor theme="2" tint="-0.14996795556505021"/>
                </patternFill>
              </fill>
            </x14:dxf>
          </x14:cfRule>
          <x14:cfRule type="expression" priority="22" id="{00000000-000E-0000-1800-000016000000}">
            <xm:f>$D$10&lt;&gt;'Drop down'!$P$6</xm:f>
            <x14:dxf>
              <font>
                <b val="0"/>
                <i val="0"/>
                <color rgb="FFFF0000"/>
              </font>
              <fill>
                <patternFill>
                  <bgColor theme="0"/>
                </patternFill>
              </fill>
            </x14:dxf>
          </x14:cfRule>
          <xm:sqref>D10:H10</xm:sqref>
        </x14:conditionalFormatting>
        <x14:conditionalFormatting xmlns:xm="http://schemas.microsoft.com/office/excel/2006/main">
          <x14:cfRule type="expression" priority="33" id="{00000000-000E-0000-1800-000021000000}">
            <xm:f>OR(D11="",D11='Drop down'!$P$7)</xm:f>
            <x14:dxf>
              <font>
                <b/>
                <i val="0"/>
              </font>
              <fill>
                <patternFill>
                  <bgColor theme="2" tint="-0.14996795556505021"/>
                </patternFill>
              </fill>
            </x14:dxf>
          </x14:cfRule>
          <x14:cfRule type="expression" priority="34" id="{00000000-000E-0000-1800-000022000000}">
            <xm:f>D11&lt;&gt;'Drop down'!$P$7</xm:f>
            <x14:dxf>
              <font>
                <b val="0"/>
                <i val="0"/>
                <color rgb="FFFF0000"/>
              </font>
              <fill>
                <patternFill patternType="solid">
                  <bgColor theme="0"/>
                </patternFill>
              </fill>
            </x14:dxf>
          </x14:cfRule>
          <xm:sqref>D11:H11</xm:sqref>
        </x14:conditionalFormatting>
        <x14:conditionalFormatting xmlns:xm="http://schemas.microsoft.com/office/excel/2006/main">
          <x14:cfRule type="expression" priority="20" id="{00000000-000E-0000-1800-000014000000}">
            <xm:f>$D$13&lt;&gt;'Drop down'!$P$6</xm:f>
            <x14:dxf>
              <font>
                <b val="0"/>
                <i val="0"/>
                <color rgb="FFFF0000"/>
              </font>
              <fill>
                <patternFill>
                  <bgColor theme="0"/>
                </patternFill>
              </fill>
            </x14:dxf>
          </x14:cfRule>
          <x14:cfRule type="expression" priority="19" id="{00000000-000E-0000-1800-000013000000}">
            <xm:f>$D$13='Drop down'!$P$6</xm:f>
            <x14:dxf>
              <font>
                <b/>
                <i val="0"/>
              </font>
              <fill>
                <patternFill>
                  <bgColor theme="2" tint="-0.14996795556505021"/>
                </patternFill>
              </fill>
            </x14:dxf>
          </x14:cfRule>
          <xm:sqref>D13:H13</xm:sqref>
        </x14:conditionalFormatting>
        <x14:conditionalFormatting xmlns:xm="http://schemas.microsoft.com/office/excel/2006/main">
          <x14:cfRule type="expression" priority="29" id="{00000000-000E-0000-1800-00001D000000}">
            <xm:f>OR(D17="",D17='Drop down'!$P$7)</xm:f>
            <x14:dxf>
              <font>
                <b/>
                <i val="0"/>
              </font>
              <fill>
                <patternFill>
                  <bgColor theme="2" tint="-0.14996795556505021"/>
                </patternFill>
              </fill>
            </x14:dxf>
          </x14:cfRule>
          <x14:cfRule type="expression" priority="30" id="{00000000-000E-0000-1800-00001E000000}">
            <xm:f>D17&lt;&gt;'Drop down'!$P$7</xm:f>
            <x14:dxf>
              <font>
                <b val="0"/>
                <i val="0"/>
                <color rgb="FFFF0000"/>
              </font>
              <fill>
                <patternFill patternType="solid">
                  <bgColor theme="0"/>
                </patternFill>
              </fill>
            </x14:dxf>
          </x14:cfRule>
          <xm:sqref>D17:H17</xm:sqref>
        </x14:conditionalFormatting>
        <x14:conditionalFormatting xmlns:xm="http://schemas.microsoft.com/office/excel/2006/main">
          <x14:cfRule type="expression" priority="18" id="{00000000-000E-0000-1800-000012000000}">
            <xm:f>$D$19&lt;&gt;'Drop down'!$P$6</xm:f>
            <x14:dxf>
              <font>
                <b val="0"/>
                <i val="0"/>
                <color rgb="FFFF0000"/>
              </font>
              <fill>
                <patternFill>
                  <bgColor theme="0"/>
                </patternFill>
              </fill>
            </x14:dxf>
          </x14:cfRule>
          <x14:cfRule type="expression" priority="17" id="{00000000-000E-0000-1800-000011000000}">
            <xm:f>$D$19='Drop down'!$P$6</xm:f>
            <x14:dxf>
              <font>
                <b/>
                <i val="0"/>
              </font>
              <fill>
                <patternFill>
                  <bgColor theme="2" tint="-0.14996795556505021"/>
                </patternFill>
              </fill>
            </x14:dxf>
          </x14:cfRule>
          <xm:sqref>D19:H19</xm:sqref>
        </x14:conditionalFormatting>
        <x14:conditionalFormatting xmlns:xm="http://schemas.microsoft.com/office/excel/2006/main">
          <x14:cfRule type="expression" priority="14" id="{00000000-000E-0000-1800-00000E000000}">
            <xm:f>$D$22&lt;&gt;'Drop down'!$P$6</xm:f>
            <x14:dxf>
              <font>
                <b val="0"/>
                <i val="0"/>
                <color rgb="FFFF0000"/>
              </font>
              <fill>
                <patternFill>
                  <bgColor theme="0"/>
                </patternFill>
              </fill>
            </x14:dxf>
          </x14:cfRule>
          <x14:cfRule type="expression" priority="13" id="{00000000-000E-0000-1800-00000D000000}">
            <xm:f>$D$22='Drop down'!$P$6</xm:f>
            <x14:dxf>
              <font>
                <b/>
                <i val="0"/>
              </font>
              <fill>
                <patternFill>
                  <bgColor theme="2" tint="-0.14996795556505021"/>
                </patternFill>
              </fill>
            </x14:dxf>
          </x14:cfRule>
          <xm:sqref>D22:H22</xm:sqref>
        </x14:conditionalFormatting>
        <x14:conditionalFormatting xmlns:xm="http://schemas.microsoft.com/office/excel/2006/main">
          <x14:cfRule type="expression" priority="11" id="{00000000-000E-0000-1800-00000B000000}">
            <xm:f>$D$23='Drop down'!$P$6</xm:f>
            <x14:dxf>
              <font>
                <b/>
                <i val="0"/>
              </font>
              <fill>
                <patternFill>
                  <bgColor theme="2" tint="-0.14996795556505021"/>
                </patternFill>
              </fill>
            </x14:dxf>
          </x14:cfRule>
          <x14:cfRule type="expression" priority="12" id="{00000000-000E-0000-1800-00000C000000}">
            <xm:f>$D$23&lt;&gt;'Drop down'!$P$6</xm:f>
            <x14:dxf>
              <font>
                <b val="0"/>
                <i val="0"/>
                <color rgb="FFFF0000"/>
              </font>
              <fill>
                <patternFill>
                  <bgColor theme="0"/>
                </patternFill>
              </fill>
            </x14:dxf>
          </x14:cfRule>
          <xm:sqref>D23:H23</xm:sqref>
        </x14:conditionalFormatting>
        <x14:conditionalFormatting xmlns:xm="http://schemas.microsoft.com/office/excel/2006/main">
          <x14:cfRule type="expression" priority="9" id="{00000000-000E-0000-1800-000009000000}">
            <xm:f>$D$24='Drop down'!$P$6</xm:f>
            <x14:dxf>
              <font>
                <b/>
                <i val="0"/>
              </font>
              <fill>
                <patternFill>
                  <bgColor theme="2" tint="-0.14996795556505021"/>
                </patternFill>
              </fill>
            </x14:dxf>
          </x14:cfRule>
          <x14:cfRule type="expression" priority="10" id="{00000000-000E-0000-1800-00000A000000}">
            <xm:f>$D$24&lt;&gt;'Drop down'!$P$6</xm:f>
            <x14:dxf>
              <font>
                <b val="0"/>
                <i val="0"/>
                <color rgb="FFFF0000"/>
              </font>
              <fill>
                <patternFill>
                  <bgColor theme="0"/>
                </patternFill>
              </fill>
            </x14:dxf>
          </x14:cfRule>
          <xm:sqref>D24:H24</xm:sqref>
        </x14:conditionalFormatting>
        <x14:conditionalFormatting xmlns:xm="http://schemas.microsoft.com/office/excel/2006/main">
          <x14:cfRule type="expression" priority="7" id="{00000000-000E-0000-1800-000007000000}">
            <xm:f>$D$25='Drop down'!$P$6</xm:f>
            <x14:dxf>
              <font>
                <b/>
                <i val="0"/>
              </font>
              <fill>
                <patternFill>
                  <bgColor theme="2" tint="-0.14996795556505021"/>
                </patternFill>
              </fill>
            </x14:dxf>
          </x14:cfRule>
          <x14:cfRule type="expression" priority="8" id="{00000000-000E-0000-1800-000008000000}">
            <xm:f>$D$25&lt;&gt;'Drop down'!$P$6</xm:f>
            <x14:dxf>
              <font>
                <b val="0"/>
                <i val="0"/>
                <color rgb="FFFF0000"/>
              </font>
              <fill>
                <patternFill>
                  <bgColor theme="0"/>
                </patternFill>
              </fill>
            </x14:dxf>
          </x14:cfRule>
          <xm:sqref>D25:H25</xm:sqref>
        </x14:conditionalFormatting>
        <x14:conditionalFormatting xmlns:xm="http://schemas.microsoft.com/office/excel/2006/main">
          <x14:cfRule type="expression" priority="27" id="{00000000-000E-0000-1800-00001B000000}">
            <xm:f>OR(D26="",D26='Drop down'!$P$7)</xm:f>
            <x14:dxf>
              <font>
                <b/>
                <i val="0"/>
              </font>
              <fill>
                <patternFill>
                  <bgColor theme="2" tint="-0.14996795556505021"/>
                </patternFill>
              </fill>
            </x14:dxf>
          </x14:cfRule>
          <x14:cfRule type="expression" priority="28" id="{00000000-000E-0000-1800-00001C000000}">
            <xm:f>D26&lt;&gt;'Drop down'!$P$7</xm:f>
            <x14:dxf>
              <font>
                <b val="0"/>
                <i val="0"/>
                <color rgb="FFFF0000"/>
              </font>
              <fill>
                <patternFill patternType="solid">
                  <bgColor theme="0"/>
                </patternFill>
              </fill>
            </x14:dxf>
          </x14:cfRule>
          <xm:sqref>D26:H26</xm:sqref>
        </x14:conditionalFormatting>
        <x14:conditionalFormatting xmlns:xm="http://schemas.microsoft.com/office/excel/2006/main">
          <x14:cfRule type="expression" priority="3" id="{00000000-000E-0000-1800-000003000000}">
            <xm:f>$D$29='Drop down'!$P$6</xm:f>
            <x14:dxf>
              <font>
                <b/>
                <i val="0"/>
              </font>
              <fill>
                <patternFill>
                  <bgColor theme="2" tint="-0.14996795556505021"/>
                </patternFill>
              </fill>
            </x14:dxf>
          </x14:cfRule>
          <x14:cfRule type="expression" priority="4" id="{00000000-000E-0000-1800-000004000000}">
            <xm:f>$D29&lt;&gt;'Drop down'!$P$6</xm:f>
            <x14:dxf>
              <font>
                <b val="0"/>
                <i val="0"/>
                <color rgb="FFFF0000"/>
              </font>
              <fill>
                <patternFill>
                  <bgColor theme="0"/>
                </patternFill>
              </fill>
            </x14:dxf>
          </x14:cfRule>
          <xm:sqref>D29:H29</xm:sqref>
        </x14:conditionalFormatting>
        <x14:conditionalFormatting xmlns:xm="http://schemas.microsoft.com/office/excel/2006/main">
          <x14:cfRule type="expression" priority="2" id="{00000000-000E-0000-1800-000002000000}">
            <xm:f>$D$30&lt;&gt;'Drop down'!$P$6</xm:f>
            <x14:dxf>
              <font>
                <b val="0"/>
                <i val="0"/>
                <color rgb="FFFF0000"/>
              </font>
              <fill>
                <patternFill>
                  <bgColor theme="0"/>
                </patternFill>
              </fill>
            </x14:dxf>
          </x14:cfRule>
          <x14:cfRule type="expression" priority="1" id="{00000000-000E-0000-1800-000001000000}">
            <xm:f>$D$30='Drop down'!$P$6</xm:f>
            <x14:dxf>
              <font>
                <b/>
                <i val="0"/>
              </font>
              <fill>
                <patternFill>
                  <bgColor theme="2" tint="-0.14996795556505021"/>
                </patternFill>
              </fill>
            </x14:dxf>
          </x14:cfRule>
          <xm:sqref>D30:H30</xm:sqref>
        </x14:conditionalFormatting>
        <x14:conditionalFormatting xmlns:xm="http://schemas.microsoft.com/office/excel/2006/main">
          <x14:cfRule type="expression" priority="25" id="{00000000-000E-0000-1800-000019000000}">
            <xm:f>OR(D31="",D31='Drop down'!$P$7)</xm:f>
            <x14:dxf>
              <font>
                <b/>
                <i val="0"/>
              </font>
              <fill>
                <patternFill>
                  <bgColor theme="2" tint="-0.14996795556505021"/>
                </patternFill>
              </fill>
            </x14:dxf>
          </x14:cfRule>
          <x14:cfRule type="expression" priority="26" id="{00000000-000E-0000-1800-00001A000000}">
            <xm:f>D31&lt;&gt;'Drop down'!$P$7</xm:f>
            <x14:dxf>
              <font>
                <b val="0"/>
                <i val="0"/>
                <color rgb="FFFF0000"/>
              </font>
              <fill>
                <patternFill patternType="solid">
                  <bgColor theme="0"/>
                </patternFill>
              </fill>
            </x14:dxf>
          </x14:cfRule>
          <xm:sqref>D31:H31</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r:uid="{797156FB-F16E-4DF7-85EE-1CBDB9AFB91C}">
          <x14:formula1>
            <xm:f>'Drop down'!$B$5:$B$7</xm:f>
          </x14:formula1>
          <xm:sqref>D29:H30 D7:H7 D10:H10 D13:H13 D22:H25</xm:sqref>
        </x14:dataValidation>
        <x14:dataValidation type="list" showInputMessage="1" showErrorMessage="1" xr:uid="{A411A51B-E5BE-479B-B0BD-472F6F7783CD}">
          <x14:formula1>
            <xm:f>'Drop down'!$B$185:$B$188</xm:f>
          </x14:formula1>
          <xm:sqref>D19:H19</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2C054-A9D4-4FDD-8E14-99D2CE96C8B7}">
  <sheetPr codeName="Sheet1"/>
  <dimension ref="A1:Y130"/>
  <sheetViews>
    <sheetView workbookViewId="0"/>
  </sheetViews>
  <sheetFormatPr defaultRowHeight="14.5" x14ac:dyDescent="0.35"/>
  <cols>
    <col min="1" max="1" width="2.81640625" customWidth="1"/>
    <col min="2" max="2" width="3.453125" customWidth="1"/>
    <col min="3" max="3" width="34.453125" customWidth="1"/>
    <col min="4" max="4" width="17.7265625" customWidth="1"/>
    <col min="5" max="5" width="13.54296875" customWidth="1"/>
    <col min="6" max="6" width="13.81640625" customWidth="1"/>
    <col min="9" max="9" width="2.54296875" customWidth="1"/>
    <col min="10" max="10" width="3.1796875" customWidth="1"/>
    <col min="11" max="11" width="3.453125" customWidth="1"/>
  </cols>
  <sheetData>
    <row r="1" spans="1:25" ht="41" customHeight="1" x14ac:dyDescent="0.35">
      <c r="A1" s="3"/>
      <c r="B1" s="178" t="str">
        <f>'Drop down'!P14</f>
        <v>All rights to this document belong to Varefakta, and the document may not be copied, reproduced, passed on and / or used without prior written permission from Varefakta. (version 23.1).</v>
      </c>
      <c r="C1" s="178"/>
      <c r="D1" s="178"/>
      <c r="E1" s="178"/>
      <c r="F1" s="11"/>
      <c r="G1" s="11"/>
      <c r="H1" s="2"/>
      <c r="I1" s="2"/>
      <c r="J1" s="4"/>
      <c r="K1" s="1"/>
      <c r="L1" s="1"/>
      <c r="M1" s="1"/>
      <c r="N1" s="1"/>
      <c r="O1" s="1"/>
      <c r="P1" s="1"/>
      <c r="Q1" s="1"/>
      <c r="R1" s="1"/>
      <c r="S1" s="1"/>
      <c r="T1" s="1"/>
      <c r="U1" s="1"/>
      <c r="V1" s="1"/>
      <c r="W1" s="1"/>
      <c r="X1" s="1"/>
      <c r="Y1" s="1"/>
    </row>
    <row r="2" spans="1:25" ht="15" thickBot="1" x14ac:dyDescent="0.4">
      <c r="A2" s="3"/>
      <c r="B2" s="5"/>
      <c r="C2" s="6"/>
      <c r="D2" s="6"/>
      <c r="E2" s="6"/>
      <c r="F2" s="6"/>
      <c r="G2" s="6"/>
      <c r="H2" s="6"/>
      <c r="I2" s="7"/>
      <c r="J2" s="4"/>
      <c r="K2" s="1"/>
      <c r="L2" s="1"/>
      <c r="M2" s="1"/>
      <c r="N2" s="1"/>
      <c r="O2" s="1"/>
      <c r="P2" s="1"/>
      <c r="Q2" s="1"/>
      <c r="R2" s="1"/>
      <c r="S2" s="1"/>
      <c r="T2" s="1"/>
      <c r="U2" s="1"/>
      <c r="V2" s="1"/>
      <c r="W2" s="1"/>
      <c r="X2" s="1"/>
      <c r="Y2" s="1"/>
    </row>
    <row r="3" spans="1:25" ht="26.5" customHeight="1" thickBot="1" x14ac:dyDescent="0.55000000000000004">
      <c r="A3" s="3"/>
      <c r="B3" s="5"/>
      <c r="C3" s="8" t="s">
        <v>5041</v>
      </c>
      <c r="D3" s="6"/>
      <c r="E3" s="6"/>
      <c r="F3" s="6"/>
      <c r="G3" s="263" t="s">
        <v>5051</v>
      </c>
      <c r="H3" s="264"/>
      <c r="I3" s="167"/>
      <c r="J3" s="4"/>
      <c r="K3" s="1"/>
      <c r="L3" s="1"/>
      <c r="M3" s="1"/>
      <c r="N3" s="1"/>
      <c r="O3" s="1"/>
      <c r="P3" s="1"/>
      <c r="Q3" s="1"/>
      <c r="R3" s="1"/>
      <c r="S3" s="1"/>
      <c r="T3" s="1"/>
      <c r="U3" s="1"/>
      <c r="V3" s="1"/>
      <c r="W3" s="1"/>
      <c r="X3" s="1"/>
      <c r="Y3" s="1"/>
    </row>
    <row r="4" spans="1:25" x14ac:dyDescent="0.35">
      <c r="A4" s="3"/>
      <c r="B4" s="5"/>
      <c r="C4" s="6"/>
      <c r="D4" s="6"/>
      <c r="E4" s="6"/>
      <c r="F4" s="6"/>
      <c r="G4" s="6"/>
      <c r="H4" s="6"/>
      <c r="I4" s="7"/>
      <c r="J4" s="4"/>
      <c r="K4" s="1"/>
      <c r="L4" s="1"/>
      <c r="M4" s="1"/>
      <c r="N4" s="1"/>
      <c r="O4" s="1"/>
      <c r="P4" s="1"/>
      <c r="Q4" s="1"/>
      <c r="R4" s="1"/>
      <c r="S4" s="1"/>
      <c r="T4" s="1"/>
      <c r="U4" s="1"/>
      <c r="V4" s="1"/>
      <c r="W4" s="1"/>
      <c r="X4" s="1"/>
      <c r="Y4" s="1"/>
    </row>
    <row r="5" spans="1:25" x14ac:dyDescent="0.35">
      <c r="A5" s="3"/>
      <c r="B5" s="5"/>
      <c r="C5" s="319" t="s">
        <v>5042</v>
      </c>
      <c r="D5" s="319"/>
      <c r="E5" s="319"/>
      <c r="F5" s="319"/>
      <c r="G5" s="319"/>
      <c r="H5" s="319"/>
      <c r="I5" s="7"/>
      <c r="J5" s="4"/>
      <c r="K5" s="1"/>
      <c r="L5" s="1"/>
      <c r="M5" s="1"/>
      <c r="N5" s="1"/>
      <c r="O5" s="1"/>
      <c r="P5" s="1"/>
      <c r="Q5" s="1"/>
      <c r="R5" s="1"/>
      <c r="S5" s="1"/>
      <c r="T5" s="1"/>
      <c r="U5" s="1"/>
      <c r="V5" s="1"/>
      <c r="W5" s="1"/>
      <c r="X5" s="1"/>
      <c r="Y5" s="1"/>
    </row>
    <row r="6" spans="1:25" x14ac:dyDescent="0.35">
      <c r="A6" s="3"/>
      <c r="B6" s="5"/>
      <c r="C6" s="319"/>
      <c r="D6" s="319"/>
      <c r="E6" s="319"/>
      <c r="F6" s="319"/>
      <c r="G6" s="319"/>
      <c r="H6" s="319"/>
      <c r="I6" s="7"/>
      <c r="J6" s="4"/>
      <c r="K6" s="1"/>
      <c r="L6" s="1"/>
      <c r="M6" s="1"/>
      <c r="N6" s="1"/>
      <c r="O6" s="1"/>
      <c r="P6" s="1"/>
      <c r="Q6" s="1"/>
      <c r="R6" s="1"/>
      <c r="S6" s="1"/>
      <c r="T6" s="1"/>
      <c r="U6" s="1"/>
      <c r="V6" s="1"/>
      <c r="W6" s="1"/>
      <c r="X6" s="1"/>
      <c r="Y6" s="1"/>
    </row>
    <row r="7" spans="1:25" x14ac:dyDescent="0.35">
      <c r="A7" s="3"/>
      <c r="B7" s="5"/>
      <c r="C7" s="10"/>
      <c r="D7" s="6"/>
      <c r="E7" s="6"/>
      <c r="F7" s="6"/>
      <c r="G7" s="6"/>
      <c r="H7" s="6"/>
      <c r="I7" s="7"/>
      <c r="J7" s="4"/>
      <c r="K7" s="1"/>
      <c r="L7" s="1"/>
      <c r="M7" s="1"/>
      <c r="N7" s="1"/>
      <c r="O7" s="1"/>
      <c r="P7" s="1"/>
      <c r="Q7" s="1"/>
      <c r="R7" s="1"/>
      <c r="S7" s="1"/>
      <c r="T7" s="1"/>
      <c r="U7" s="1"/>
      <c r="V7" s="1"/>
      <c r="W7" s="1"/>
      <c r="X7" s="1"/>
      <c r="Y7" s="1"/>
    </row>
    <row r="8" spans="1:25" ht="14.5" customHeight="1" x14ac:dyDescent="0.35">
      <c r="A8" s="3"/>
      <c r="B8" s="5"/>
      <c r="C8" s="310" t="s">
        <v>5043</v>
      </c>
      <c r="D8" s="311"/>
      <c r="E8" s="311"/>
      <c r="F8" s="311"/>
      <c r="G8" s="311"/>
      <c r="H8" s="312"/>
      <c r="I8" s="7"/>
      <c r="J8" s="4"/>
      <c r="K8" s="1"/>
      <c r="L8" s="1"/>
      <c r="M8" s="1"/>
      <c r="N8" s="1"/>
      <c r="O8" s="1"/>
      <c r="P8" s="1"/>
      <c r="Q8" s="1"/>
      <c r="R8" s="1"/>
      <c r="S8" s="1"/>
      <c r="T8" s="1"/>
      <c r="U8" s="1"/>
      <c r="V8" s="1"/>
      <c r="W8" s="1"/>
      <c r="X8" s="1"/>
      <c r="Y8" s="1"/>
    </row>
    <row r="9" spans="1:25" x14ac:dyDescent="0.35">
      <c r="A9" s="3"/>
      <c r="B9" s="5"/>
      <c r="C9" s="313"/>
      <c r="D9" s="314"/>
      <c r="E9" s="314"/>
      <c r="F9" s="314"/>
      <c r="G9" s="314"/>
      <c r="H9" s="315"/>
      <c r="I9" s="7"/>
      <c r="J9" s="4"/>
      <c r="K9" s="1"/>
      <c r="L9" s="1"/>
      <c r="M9" s="1"/>
      <c r="N9" s="1"/>
      <c r="O9" s="1"/>
      <c r="P9" s="1"/>
      <c r="Q9" s="1"/>
      <c r="R9" s="1"/>
      <c r="S9" s="1"/>
      <c r="T9" s="1"/>
      <c r="U9" s="1"/>
      <c r="V9" s="1"/>
      <c r="W9" s="1"/>
      <c r="X9" s="1"/>
      <c r="Y9" s="1"/>
    </row>
    <row r="10" spans="1:25" x14ac:dyDescent="0.35">
      <c r="A10" s="3"/>
      <c r="B10" s="5"/>
      <c r="C10" s="313"/>
      <c r="D10" s="314"/>
      <c r="E10" s="314"/>
      <c r="F10" s="314"/>
      <c r="G10" s="314"/>
      <c r="H10" s="315"/>
      <c r="I10" s="7"/>
      <c r="J10" s="4"/>
      <c r="K10" s="1"/>
      <c r="L10" s="1"/>
      <c r="M10" s="1"/>
      <c r="N10" s="1"/>
      <c r="O10" s="1"/>
      <c r="P10" s="1"/>
      <c r="Q10" s="1"/>
      <c r="R10" s="1"/>
      <c r="S10" s="1"/>
      <c r="T10" s="1"/>
      <c r="U10" s="1"/>
      <c r="V10" s="1"/>
      <c r="W10" s="1"/>
      <c r="X10" s="1"/>
      <c r="Y10" s="1"/>
    </row>
    <row r="11" spans="1:25" x14ac:dyDescent="0.35">
      <c r="A11" s="3"/>
      <c r="B11" s="5"/>
      <c r="C11" s="313"/>
      <c r="D11" s="314"/>
      <c r="E11" s="314"/>
      <c r="F11" s="314"/>
      <c r="G11" s="314"/>
      <c r="H11" s="315"/>
      <c r="I11" s="7"/>
      <c r="J11" s="4"/>
      <c r="K11" s="1"/>
      <c r="L11" s="1"/>
      <c r="M11" s="1"/>
      <c r="N11" s="1"/>
      <c r="O11" s="1"/>
      <c r="P11" s="1"/>
      <c r="Q11" s="1"/>
      <c r="R11" s="1"/>
      <c r="S11" s="1"/>
      <c r="T11" s="1"/>
      <c r="U11" s="1"/>
      <c r="V11" s="1"/>
      <c r="W11" s="1"/>
      <c r="X11" s="1"/>
      <c r="Y11" s="1"/>
    </row>
    <row r="12" spans="1:25" x14ac:dyDescent="0.35">
      <c r="A12" s="3"/>
      <c r="B12" s="5"/>
      <c r="C12" s="313"/>
      <c r="D12" s="314"/>
      <c r="E12" s="314"/>
      <c r="F12" s="314"/>
      <c r="G12" s="314"/>
      <c r="H12" s="315"/>
      <c r="I12" s="7"/>
      <c r="J12" s="4"/>
      <c r="K12" s="1"/>
      <c r="L12" s="1"/>
      <c r="M12" s="1"/>
      <c r="N12" s="1"/>
      <c r="O12" s="1"/>
      <c r="P12" s="1"/>
      <c r="Q12" s="1"/>
      <c r="R12" s="1"/>
      <c r="S12" s="1"/>
      <c r="T12" s="1"/>
      <c r="U12" s="1"/>
      <c r="V12" s="1"/>
      <c r="W12" s="1"/>
      <c r="X12" s="1"/>
      <c r="Y12" s="1"/>
    </row>
    <row r="13" spans="1:25" x14ac:dyDescent="0.35">
      <c r="A13" s="3"/>
      <c r="B13" s="5"/>
      <c r="C13" s="313"/>
      <c r="D13" s="314"/>
      <c r="E13" s="314"/>
      <c r="F13" s="314"/>
      <c r="G13" s="314"/>
      <c r="H13" s="315"/>
      <c r="I13" s="7"/>
      <c r="J13" s="4"/>
      <c r="K13" s="1"/>
      <c r="L13" s="1"/>
      <c r="M13" s="1"/>
      <c r="N13" s="1"/>
      <c r="O13" s="1"/>
      <c r="P13" s="1"/>
      <c r="Q13" s="1"/>
      <c r="R13" s="1"/>
      <c r="S13" s="1"/>
      <c r="T13" s="1"/>
      <c r="U13" s="1"/>
      <c r="V13" s="1"/>
      <c r="W13" s="1"/>
      <c r="X13" s="1"/>
      <c r="Y13" s="1"/>
    </row>
    <row r="14" spans="1:25" x14ac:dyDescent="0.35">
      <c r="A14" s="3"/>
      <c r="B14" s="5"/>
      <c r="C14" s="313"/>
      <c r="D14" s="314"/>
      <c r="E14" s="314"/>
      <c r="F14" s="314"/>
      <c r="G14" s="314"/>
      <c r="H14" s="315"/>
      <c r="I14" s="7"/>
      <c r="J14" s="4"/>
      <c r="K14" s="1"/>
      <c r="L14" s="1"/>
      <c r="M14" s="1"/>
      <c r="N14" s="1"/>
      <c r="O14" s="1"/>
      <c r="P14" s="1"/>
      <c r="Q14" s="1"/>
      <c r="R14" s="1"/>
      <c r="S14" s="1"/>
      <c r="T14" s="1"/>
      <c r="U14" s="1"/>
      <c r="V14" s="1"/>
      <c r="W14" s="1"/>
      <c r="X14" s="1"/>
      <c r="Y14" s="1"/>
    </row>
    <row r="15" spans="1:25" x14ac:dyDescent="0.35">
      <c r="A15" s="3"/>
      <c r="B15" s="5"/>
      <c r="C15" s="313"/>
      <c r="D15" s="314"/>
      <c r="E15" s="314"/>
      <c r="F15" s="314"/>
      <c r="G15" s="314"/>
      <c r="H15" s="315"/>
      <c r="I15" s="7"/>
      <c r="J15" s="4"/>
      <c r="K15" s="1"/>
      <c r="L15" s="1"/>
      <c r="M15" s="1"/>
      <c r="N15" s="1"/>
      <c r="O15" s="1"/>
      <c r="P15" s="1"/>
      <c r="Q15" s="1"/>
      <c r="R15" s="1"/>
      <c r="S15" s="1"/>
      <c r="T15" s="1"/>
      <c r="U15" s="1"/>
      <c r="V15" s="1"/>
      <c r="W15" s="1"/>
      <c r="X15" s="1"/>
      <c r="Y15" s="1"/>
    </row>
    <row r="16" spans="1:25" x14ac:dyDescent="0.35">
      <c r="A16" s="3"/>
      <c r="B16" s="5"/>
      <c r="C16" s="316"/>
      <c r="D16" s="317"/>
      <c r="E16" s="317"/>
      <c r="F16" s="317"/>
      <c r="G16" s="317"/>
      <c r="H16" s="318"/>
      <c r="I16" s="7"/>
      <c r="J16" s="4"/>
      <c r="K16" s="1"/>
      <c r="L16" s="1"/>
      <c r="M16" s="1"/>
      <c r="N16" s="1"/>
      <c r="O16" s="1"/>
      <c r="P16" s="1"/>
      <c r="Q16" s="1"/>
      <c r="R16" s="1"/>
      <c r="S16" s="1"/>
      <c r="T16" s="1"/>
      <c r="U16" s="1"/>
      <c r="V16" s="1"/>
      <c r="W16" s="1"/>
      <c r="X16" s="1"/>
      <c r="Y16" s="1"/>
    </row>
    <row r="17" spans="1:25" x14ac:dyDescent="0.35">
      <c r="A17" s="3"/>
      <c r="B17" s="5"/>
      <c r="C17" s="10"/>
      <c r="D17" s="6"/>
      <c r="E17" s="6"/>
      <c r="F17" s="6"/>
      <c r="G17" s="6"/>
      <c r="H17" s="6"/>
      <c r="I17" s="7"/>
      <c r="J17" s="4"/>
      <c r="K17" s="1"/>
      <c r="L17" s="1"/>
      <c r="M17" s="1"/>
      <c r="N17" s="1"/>
      <c r="O17" s="1"/>
      <c r="P17" s="1"/>
      <c r="Q17" s="1"/>
      <c r="R17" s="1"/>
      <c r="S17" s="1"/>
      <c r="T17" s="1"/>
      <c r="U17" s="1"/>
      <c r="V17" s="1"/>
      <c r="W17" s="1"/>
      <c r="X17" s="1"/>
      <c r="Y17" s="1"/>
    </row>
    <row r="18" spans="1:25" x14ac:dyDescent="0.35">
      <c r="A18" s="3"/>
      <c r="B18" s="5"/>
      <c r="C18" s="226" t="s">
        <v>5044</v>
      </c>
      <c r="D18" s="226"/>
      <c r="E18" s="226"/>
      <c r="F18" s="226"/>
      <c r="G18" s="226"/>
      <c r="H18" s="226"/>
      <c r="I18" s="7"/>
      <c r="J18" s="4"/>
      <c r="K18" s="1"/>
      <c r="L18" s="1"/>
      <c r="M18" s="1"/>
      <c r="N18" s="1"/>
      <c r="O18" s="1"/>
      <c r="P18" s="1"/>
      <c r="Q18" s="1"/>
      <c r="R18" s="1"/>
      <c r="S18" s="1"/>
      <c r="T18" s="1"/>
      <c r="U18" s="1"/>
      <c r="V18" s="1"/>
      <c r="W18" s="1"/>
      <c r="X18" s="1"/>
      <c r="Y18" s="1"/>
    </row>
    <row r="19" spans="1:25" ht="14.5" customHeight="1" x14ac:dyDescent="0.35">
      <c r="A19" s="3"/>
      <c r="B19" s="5"/>
      <c r="C19" s="226"/>
      <c r="D19" s="226"/>
      <c r="E19" s="226"/>
      <c r="F19" s="226"/>
      <c r="G19" s="226"/>
      <c r="H19" s="226"/>
      <c r="I19" s="150"/>
      <c r="J19" s="4"/>
      <c r="K19" s="1"/>
      <c r="L19" s="1"/>
      <c r="M19" s="1"/>
      <c r="N19" s="1"/>
      <c r="O19" s="1"/>
      <c r="P19" s="1"/>
      <c r="Q19" s="1"/>
      <c r="R19" s="1"/>
      <c r="S19" s="1"/>
      <c r="T19" s="1"/>
      <c r="U19" s="1"/>
      <c r="V19" s="1"/>
      <c r="W19" s="1"/>
      <c r="X19" s="1"/>
      <c r="Y19" s="1"/>
    </row>
    <row r="20" spans="1:25" x14ac:dyDescent="0.35">
      <c r="A20" s="3"/>
      <c r="B20" s="5"/>
      <c r="C20" s="226"/>
      <c r="D20" s="226"/>
      <c r="E20" s="226"/>
      <c r="F20" s="226"/>
      <c r="G20" s="226"/>
      <c r="H20" s="226"/>
      <c r="I20" s="150"/>
      <c r="J20" s="4"/>
      <c r="K20" s="1"/>
      <c r="L20" s="1"/>
      <c r="M20" s="1"/>
      <c r="N20" s="1"/>
      <c r="O20" s="1"/>
      <c r="P20" s="1"/>
      <c r="Q20" s="1"/>
      <c r="R20" s="1"/>
      <c r="S20" s="1"/>
      <c r="T20" s="1"/>
      <c r="U20" s="1"/>
      <c r="V20" s="1"/>
      <c r="W20" s="1"/>
      <c r="X20" s="1"/>
      <c r="Y20" s="1"/>
    </row>
    <row r="21" spans="1:25" x14ac:dyDescent="0.35">
      <c r="A21" s="3"/>
      <c r="B21" s="5"/>
      <c r="C21" s="226"/>
      <c r="D21" s="226"/>
      <c r="E21" s="226"/>
      <c r="F21" s="226"/>
      <c r="G21" s="226"/>
      <c r="H21" s="226"/>
      <c r="I21" s="150"/>
      <c r="J21" s="4"/>
      <c r="K21" s="1"/>
      <c r="L21" s="1"/>
      <c r="M21" s="1"/>
      <c r="N21" s="1"/>
      <c r="O21" s="1"/>
      <c r="P21" s="1"/>
      <c r="Q21" s="1"/>
      <c r="R21" s="1"/>
      <c r="S21" s="1"/>
      <c r="T21" s="1"/>
      <c r="U21" s="1"/>
      <c r="V21" s="1"/>
      <c r="W21" s="1"/>
      <c r="X21" s="1"/>
      <c r="Y21" s="1"/>
    </row>
    <row r="22" spans="1:25" x14ac:dyDescent="0.35">
      <c r="A22" s="3"/>
      <c r="B22" s="5"/>
      <c r="C22" s="226"/>
      <c r="D22" s="226"/>
      <c r="E22" s="226"/>
      <c r="F22" s="226"/>
      <c r="G22" s="226"/>
      <c r="H22" s="226"/>
      <c r="I22" s="150"/>
      <c r="J22" s="4"/>
      <c r="K22" s="1"/>
      <c r="L22" s="1"/>
      <c r="M22" s="1"/>
      <c r="N22" s="1"/>
      <c r="O22" s="1"/>
      <c r="P22" s="1"/>
      <c r="Q22" s="1"/>
      <c r="R22" s="1"/>
      <c r="S22" s="1"/>
      <c r="T22" s="1"/>
      <c r="U22" s="1"/>
      <c r="V22" s="1"/>
      <c r="W22" s="1"/>
      <c r="X22" s="1"/>
      <c r="Y22" s="1"/>
    </row>
    <row r="23" spans="1:25" x14ac:dyDescent="0.35">
      <c r="A23" s="3"/>
      <c r="B23" s="5"/>
      <c r="C23" s="226"/>
      <c r="D23" s="226"/>
      <c r="E23" s="226"/>
      <c r="F23" s="226"/>
      <c r="G23" s="226"/>
      <c r="H23" s="226"/>
      <c r="I23" s="150"/>
      <c r="J23" s="4"/>
      <c r="K23" s="1"/>
      <c r="L23" s="1"/>
      <c r="M23" s="1"/>
      <c r="N23" s="1"/>
      <c r="O23" s="1"/>
      <c r="P23" s="1"/>
      <c r="Q23" s="1"/>
      <c r="R23" s="1"/>
      <c r="S23" s="1"/>
      <c r="T23" s="1"/>
      <c r="U23" s="1"/>
      <c r="V23" s="1"/>
      <c r="W23" s="1"/>
      <c r="X23" s="1"/>
      <c r="Y23" s="1"/>
    </row>
    <row r="24" spans="1:25" x14ac:dyDescent="0.35">
      <c r="A24" s="3"/>
      <c r="B24" s="5"/>
      <c r="C24" s="226"/>
      <c r="D24" s="226"/>
      <c r="E24" s="226"/>
      <c r="F24" s="226"/>
      <c r="G24" s="226"/>
      <c r="H24" s="226"/>
      <c r="I24" s="150"/>
      <c r="J24" s="4"/>
      <c r="K24" s="1"/>
      <c r="L24" s="1"/>
      <c r="M24" s="1"/>
      <c r="N24" s="1"/>
      <c r="O24" s="1"/>
      <c r="P24" s="1"/>
      <c r="Q24" s="1"/>
      <c r="R24" s="1"/>
      <c r="S24" s="1"/>
      <c r="T24" s="1"/>
      <c r="U24" s="1"/>
      <c r="V24" s="1"/>
      <c r="W24" s="1"/>
      <c r="X24" s="1"/>
      <c r="Y24" s="1"/>
    </row>
    <row r="25" spans="1:25" x14ac:dyDescent="0.35">
      <c r="A25" s="3"/>
      <c r="B25" s="5"/>
      <c r="C25" s="226"/>
      <c r="D25" s="226"/>
      <c r="E25" s="226"/>
      <c r="F25" s="226"/>
      <c r="G25" s="226"/>
      <c r="H25" s="226"/>
      <c r="I25" s="150"/>
      <c r="J25" s="4"/>
      <c r="K25" s="1"/>
      <c r="L25" s="1"/>
      <c r="M25" s="1"/>
      <c r="N25" s="1"/>
      <c r="O25" s="1"/>
      <c r="P25" s="1"/>
      <c r="Q25" s="1"/>
      <c r="R25" s="1"/>
      <c r="S25" s="1"/>
      <c r="T25" s="1"/>
      <c r="U25" s="1"/>
      <c r="V25" s="1"/>
      <c r="W25" s="1"/>
      <c r="X25" s="1"/>
      <c r="Y25" s="1"/>
    </row>
    <row r="26" spans="1:25" x14ac:dyDescent="0.35">
      <c r="A26" s="3"/>
      <c r="B26" s="5"/>
      <c r="C26" s="226"/>
      <c r="D26" s="226"/>
      <c r="E26" s="226"/>
      <c r="F26" s="226"/>
      <c r="G26" s="226"/>
      <c r="H26" s="226"/>
      <c r="I26" s="150"/>
      <c r="J26" s="4"/>
      <c r="K26" s="1"/>
      <c r="L26" s="1"/>
      <c r="M26" s="1"/>
      <c r="N26" s="1"/>
      <c r="O26" s="1"/>
      <c r="P26" s="1"/>
      <c r="Q26" s="1"/>
      <c r="R26" s="1"/>
      <c r="S26" s="1"/>
      <c r="T26" s="1"/>
      <c r="U26" s="1"/>
      <c r="V26" s="1"/>
      <c r="W26" s="1"/>
      <c r="X26" s="1"/>
      <c r="Y26" s="1"/>
    </row>
    <row r="27" spans="1:25" x14ac:dyDescent="0.35">
      <c r="A27" s="3"/>
      <c r="B27" s="5"/>
      <c r="C27" s="226"/>
      <c r="D27" s="226"/>
      <c r="E27" s="226"/>
      <c r="F27" s="226"/>
      <c r="G27" s="226"/>
      <c r="H27" s="226"/>
      <c r="I27" s="150"/>
      <c r="J27" s="4"/>
      <c r="K27" s="1"/>
      <c r="L27" s="1"/>
      <c r="M27" s="1"/>
      <c r="N27" s="1"/>
      <c r="O27" s="1"/>
      <c r="P27" s="1"/>
      <c r="Q27" s="1"/>
      <c r="R27" s="1"/>
      <c r="S27" s="1"/>
      <c r="T27" s="1"/>
      <c r="U27" s="1"/>
      <c r="V27" s="1"/>
      <c r="W27" s="1"/>
      <c r="X27" s="1"/>
      <c r="Y27" s="1"/>
    </row>
    <row r="28" spans="1:25" x14ac:dyDescent="0.35">
      <c r="A28" s="3"/>
      <c r="B28" s="5"/>
      <c r="C28" s="226"/>
      <c r="D28" s="226"/>
      <c r="E28" s="226"/>
      <c r="F28" s="226"/>
      <c r="G28" s="226"/>
      <c r="H28" s="226"/>
      <c r="I28" s="150"/>
      <c r="J28" s="4"/>
      <c r="K28" s="1"/>
      <c r="L28" s="1"/>
      <c r="M28" s="1"/>
      <c r="N28" s="1"/>
      <c r="O28" s="1"/>
      <c r="P28" s="1"/>
      <c r="Q28" s="1"/>
      <c r="R28" s="1"/>
      <c r="S28" s="1"/>
      <c r="T28" s="1"/>
      <c r="U28" s="1"/>
      <c r="V28" s="1"/>
      <c r="W28" s="1"/>
      <c r="X28" s="1"/>
      <c r="Y28" s="1"/>
    </row>
    <row r="29" spans="1:25" x14ac:dyDescent="0.35">
      <c r="A29" s="3"/>
      <c r="B29" s="5"/>
      <c r="C29" s="226"/>
      <c r="D29" s="226"/>
      <c r="E29" s="226"/>
      <c r="F29" s="226"/>
      <c r="G29" s="226"/>
      <c r="H29" s="226"/>
      <c r="I29" s="150"/>
      <c r="J29" s="4"/>
      <c r="K29" s="1"/>
      <c r="L29" s="1"/>
      <c r="M29" s="1"/>
      <c r="N29" s="1"/>
      <c r="O29" s="1"/>
      <c r="P29" s="1"/>
      <c r="Q29" s="1"/>
      <c r="R29" s="1"/>
      <c r="S29" s="1"/>
      <c r="T29" s="1"/>
      <c r="U29" s="1"/>
      <c r="V29" s="1"/>
      <c r="W29" s="1"/>
      <c r="X29" s="1"/>
      <c r="Y29" s="1"/>
    </row>
    <row r="30" spans="1:25" x14ac:dyDescent="0.35">
      <c r="A30" s="3"/>
      <c r="B30" s="5"/>
      <c r="C30" s="226"/>
      <c r="D30" s="226"/>
      <c r="E30" s="226"/>
      <c r="F30" s="226"/>
      <c r="G30" s="226"/>
      <c r="H30" s="226"/>
      <c r="I30" s="150"/>
      <c r="J30" s="4"/>
      <c r="K30" s="1"/>
      <c r="L30" s="1"/>
      <c r="M30" s="1"/>
      <c r="N30" s="1"/>
      <c r="O30" s="1"/>
      <c r="P30" s="1"/>
      <c r="Q30" s="1"/>
      <c r="R30" s="1"/>
      <c r="S30" s="1"/>
      <c r="T30" s="1"/>
      <c r="U30" s="1"/>
      <c r="V30" s="1"/>
      <c r="W30" s="1"/>
      <c r="X30" s="1"/>
      <c r="Y30" s="1"/>
    </row>
    <row r="31" spans="1:25" x14ac:dyDescent="0.35">
      <c r="A31" s="3"/>
      <c r="B31" s="5"/>
      <c r="C31" s="226"/>
      <c r="D31" s="226"/>
      <c r="E31" s="226"/>
      <c r="F31" s="226"/>
      <c r="G31" s="226"/>
      <c r="H31" s="226"/>
      <c r="I31" s="150"/>
      <c r="J31" s="4"/>
      <c r="K31" s="1"/>
      <c r="L31" s="1"/>
      <c r="M31" s="1"/>
      <c r="N31" s="1"/>
      <c r="O31" s="1"/>
      <c r="P31" s="1"/>
      <c r="Q31" s="1"/>
      <c r="R31" s="1"/>
      <c r="S31" s="1"/>
      <c r="T31" s="1"/>
      <c r="U31" s="1"/>
      <c r="V31" s="1"/>
      <c r="W31" s="1"/>
      <c r="X31" s="1"/>
      <c r="Y31" s="1"/>
    </row>
    <row r="32" spans="1:25" x14ac:dyDescent="0.35">
      <c r="A32" s="3"/>
      <c r="B32" s="5"/>
      <c r="C32" s="10"/>
      <c r="D32" s="6"/>
      <c r="E32" s="6"/>
      <c r="F32" s="6"/>
      <c r="G32" s="6"/>
      <c r="H32" s="6"/>
      <c r="I32" s="150"/>
      <c r="J32" s="4"/>
      <c r="K32" s="1"/>
      <c r="L32" s="1"/>
      <c r="M32" s="1"/>
      <c r="N32" s="1"/>
      <c r="O32" s="1"/>
      <c r="P32" s="1"/>
      <c r="Q32" s="1"/>
      <c r="R32" s="1"/>
      <c r="S32" s="1"/>
      <c r="T32" s="1"/>
      <c r="U32" s="1"/>
      <c r="V32" s="1"/>
      <c r="W32" s="1"/>
      <c r="X32" s="1"/>
      <c r="Y32" s="1"/>
    </row>
    <row r="33" spans="1:25" x14ac:dyDescent="0.35">
      <c r="A33" s="3"/>
      <c r="B33" s="5"/>
      <c r="C33" s="310" t="s">
        <v>5045</v>
      </c>
      <c r="D33" s="311"/>
      <c r="E33" s="311"/>
      <c r="F33" s="311"/>
      <c r="G33" s="311"/>
      <c r="H33" s="312"/>
      <c r="I33" s="7"/>
      <c r="J33" s="4"/>
      <c r="K33" s="1"/>
      <c r="L33" s="1"/>
      <c r="M33" s="1"/>
      <c r="N33" s="1"/>
      <c r="O33" s="1"/>
      <c r="P33" s="1"/>
      <c r="Q33" s="1"/>
      <c r="R33" s="1"/>
      <c r="S33" s="1"/>
      <c r="T33" s="1"/>
      <c r="U33" s="1"/>
      <c r="V33" s="1"/>
      <c r="W33" s="1"/>
      <c r="X33" s="1"/>
      <c r="Y33" s="1"/>
    </row>
    <row r="34" spans="1:25" x14ac:dyDescent="0.35">
      <c r="A34" s="3"/>
      <c r="B34" s="5"/>
      <c r="C34" s="313"/>
      <c r="D34" s="314"/>
      <c r="E34" s="314"/>
      <c r="F34" s="314"/>
      <c r="G34" s="314"/>
      <c r="H34" s="315"/>
      <c r="I34" s="7"/>
      <c r="J34" s="4"/>
      <c r="K34" s="1"/>
      <c r="L34" s="1"/>
      <c r="M34" s="1"/>
      <c r="N34" s="1"/>
      <c r="O34" s="1"/>
      <c r="P34" s="1"/>
      <c r="Q34" s="1"/>
      <c r="R34" s="1"/>
      <c r="S34" s="1"/>
      <c r="T34" s="1"/>
      <c r="U34" s="1"/>
      <c r="V34" s="1"/>
      <c r="W34" s="1"/>
      <c r="X34" s="1"/>
      <c r="Y34" s="1"/>
    </row>
    <row r="35" spans="1:25" x14ac:dyDescent="0.35">
      <c r="A35" s="3"/>
      <c r="B35" s="5"/>
      <c r="C35" s="313"/>
      <c r="D35" s="314"/>
      <c r="E35" s="314"/>
      <c r="F35" s="314"/>
      <c r="G35" s="314"/>
      <c r="H35" s="315"/>
      <c r="I35" s="7"/>
      <c r="J35" s="4"/>
      <c r="K35" s="1"/>
      <c r="L35" s="1"/>
      <c r="M35" s="1"/>
      <c r="N35" s="1"/>
      <c r="O35" s="1"/>
      <c r="P35" s="1"/>
      <c r="Q35" s="1"/>
      <c r="R35" s="1"/>
      <c r="S35" s="1"/>
      <c r="T35" s="1"/>
      <c r="U35" s="1"/>
      <c r="V35" s="1"/>
      <c r="W35" s="1"/>
      <c r="X35" s="1"/>
      <c r="Y35" s="1"/>
    </row>
    <row r="36" spans="1:25" x14ac:dyDescent="0.35">
      <c r="A36" s="3"/>
      <c r="B36" s="5"/>
      <c r="C36" s="313"/>
      <c r="D36" s="314"/>
      <c r="E36" s="314"/>
      <c r="F36" s="314"/>
      <c r="G36" s="314"/>
      <c r="H36" s="315"/>
      <c r="I36" s="7"/>
      <c r="J36" s="4"/>
      <c r="K36" s="1"/>
      <c r="L36" s="1"/>
      <c r="M36" s="1"/>
      <c r="N36" s="1"/>
      <c r="O36" s="1"/>
      <c r="P36" s="1"/>
      <c r="Q36" s="1"/>
      <c r="R36" s="1"/>
      <c r="S36" s="1"/>
      <c r="T36" s="1"/>
      <c r="U36" s="1"/>
      <c r="V36" s="1"/>
      <c r="W36" s="1"/>
      <c r="X36" s="1"/>
      <c r="Y36" s="1"/>
    </row>
    <row r="37" spans="1:25" x14ac:dyDescent="0.35">
      <c r="A37" s="3"/>
      <c r="B37" s="5"/>
      <c r="C37" s="313"/>
      <c r="D37" s="314"/>
      <c r="E37" s="314"/>
      <c r="F37" s="314"/>
      <c r="G37" s="314"/>
      <c r="H37" s="315"/>
      <c r="I37" s="7"/>
      <c r="J37" s="4"/>
      <c r="K37" s="1"/>
      <c r="L37" s="1"/>
      <c r="M37" s="1"/>
      <c r="N37" s="1"/>
      <c r="O37" s="1"/>
      <c r="P37" s="1"/>
      <c r="Q37" s="1"/>
      <c r="R37" s="1"/>
      <c r="S37" s="1"/>
      <c r="T37" s="1"/>
      <c r="U37" s="1"/>
      <c r="V37" s="1"/>
      <c r="W37" s="1"/>
      <c r="X37" s="1"/>
      <c r="Y37" s="1"/>
    </row>
    <row r="38" spans="1:25" x14ac:dyDescent="0.35">
      <c r="A38" s="3"/>
      <c r="B38" s="5"/>
      <c r="C38" s="313"/>
      <c r="D38" s="314"/>
      <c r="E38" s="314"/>
      <c r="F38" s="314"/>
      <c r="G38" s="314"/>
      <c r="H38" s="315"/>
      <c r="I38" s="7"/>
      <c r="J38" s="4"/>
      <c r="K38" s="1"/>
      <c r="L38" s="1"/>
      <c r="M38" s="1"/>
      <c r="N38" s="1"/>
      <c r="O38" s="1"/>
      <c r="P38" s="1"/>
      <c r="Q38" s="1"/>
      <c r="R38" s="1"/>
      <c r="S38" s="1"/>
      <c r="T38" s="1"/>
      <c r="U38" s="1"/>
      <c r="V38" s="1"/>
      <c r="W38" s="1"/>
      <c r="X38" s="1"/>
      <c r="Y38" s="1"/>
    </row>
    <row r="39" spans="1:25" x14ac:dyDescent="0.35">
      <c r="A39" s="3"/>
      <c r="B39" s="5"/>
      <c r="C39" s="313"/>
      <c r="D39" s="314"/>
      <c r="E39" s="314"/>
      <c r="F39" s="314"/>
      <c r="G39" s="314"/>
      <c r="H39" s="315"/>
      <c r="I39" s="7"/>
      <c r="J39" s="4"/>
      <c r="K39" s="1"/>
      <c r="L39" s="1"/>
      <c r="M39" s="1"/>
      <c r="N39" s="1"/>
      <c r="O39" s="1"/>
      <c r="P39" s="1"/>
      <c r="Q39" s="1"/>
      <c r="R39" s="1"/>
      <c r="S39" s="1"/>
      <c r="T39" s="1"/>
      <c r="U39" s="1"/>
      <c r="V39" s="1"/>
      <c r="W39" s="1"/>
      <c r="X39" s="1"/>
      <c r="Y39" s="1"/>
    </row>
    <row r="40" spans="1:25" x14ac:dyDescent="0.35">
      <c r="A40" s="3"/>
      <c r="B40" s="5"/>
      <c r="C40" s="313"/>
      <c r="D40" s="314"/>
      <c r="E40" s="314"/>
      <c r="F40" s="314"/>
      <c r="G40" s="314"/>
      <c r="H40" s="315"/>
      <c r="I40" s="7"/>
      <c r="J40" s="4"/>
      <c r="K40" s="1"/>
      <c r="L40" s="1"/>
      <c r="M40" s="1"/>
      <c r="N40" s="1"/>
      <c r="O40" s="1"/>
      <c r="P40" s="1"/>
      <c r="Q40" s="1"/>
      <c r="R40" s="1"/>
      <c r="S40" s="1"/>
      <c r="T40" s="1"/>
      <c r="U40" s="1"/>
      <c r="V40" s="1"/>
      <c r="W40" s="1"/>
      <c r="X40" s="1"/>
      <c r="Y40" s="1"/>
    </row>
    <row r="41" spans="1:25" x14ac:dyDescent="0.35">
      <c r="A41" s="3"/>
      <c r="B41" s="5"/>
      <c r="C41" s="316"/>
      <c r="D41" s="317"/>
      <c r="E41" s="317"/>
      <c r="F41" s="317"/>
      <c r="G41" s="317"/>
      <c r="H41" s="318"/>
      <c r="I41" s="7"/>
      <c r="J41" s="4"/>
      <c r="K41" s="1"/>
      <c r="L41" s="1"/>
      <c r="M41" s="1"/>
      <c r="N41" s="1"/>
      <c r="O41" s="1"/>
      <c r="P41" s="1"/>
      <c r="Q41" s="1"/>
      <c r="R41" s="1"/>
      <c r="S41" s="1"/>
      <c r="T41" s="1"/>
      <c r="U41" s="1"/>
      <c r="V41" s="1"/>
      <c r="W41" s="1"/>
      <c r="X41" s="1"/>
      <c r="Y41" s="1"/>
    </row>
    <row r="42" spans="1:25" x14ac:dyDescent="0.35">
      <c r="A42" s="3"/>
      <c r="B42" s="5"/>
      <c r="C42" s="10"/>
      <c r="D42" s="6"/>
      <c r="E42" s="6"/>
      <c r="F42" s="6"/>
      <c r="G42" s="6"/>
      <c r="H42" s="6"/>
      <c r="I42" s="7"/>
      <c r="J42" s="4"/>
      <c r="K42" s="1"/>
      <c r="L42" s="1"/>
      <c r="M42" s="1"/>
      <c r="N42" s="1"/>
      <c r="O42" s="1"/>
      <c r="P42" s="1"/>
      <c r="Q42" s="1"/>
      <c r="R42" s="1"/>
      <c r="S42" s="1"/>
      <c r="T42" s="1"/>
      <c r="U42" s="1"/>
      <c r="V42" s="1"/>
      <c r="W42" s="1"/>
      <c r="X42" s="1"/>
      <c r="Y42" s="1"/>
    </row>
    <row r="43" spans="1:25" x14ac:dyDescent="0.35">
      <c r="A43" s="3"/>
      <c r="B43" s="5"/>
      <c r="C43" s="310" t="s">
        <v>5046</v>
      </c>
      <c r="D43" s="311"/>
      <c r="E43" s="311"/>
      <c r="F43" s="311"/>
      <c r="G43" s="311"/>
      <c r="H43" s="312"/>
      <c r="I43" s="7"/>
      <c r="J43" s="4"/>
      <c r="K43" s="1"/>
      <c r="L43" s="1"/>
      <c r="M43" s="1"/>
      <c r="N43" s="1"/>
      <c r="O43" s="1"/>
      <c r="P43" s="1"/>
      <c r="Q43" s="1"/>
      <c r="R43" s="1"/>
      <c r="S43" s="1"/>
      <c r="T43" s="1"/>
      <c r="U43" s="1"/>
      <c r="V43" s="1"/>
      <c r="W43" s="1"/>
      <c r="X43" s="1"/>
      <c r="Y43" s="1"/>
    </row>
    <row r="44" spans="1:25" x14ac:dyDescent="0.35">
      <c r="A44" s="3"/>
      <c r="B44" s="5"/>
      <c r="C44" s="313"/>
      <c r="D44" s="314"/>
      <c r="E44" s="314"/>
      <c r="F44" s="314"/>
      <c r="G44" s="314"/>
      <c r="H44" s="315"/>
      <c r="I44" s="7"/>
      <c r="J44" s="4"/>
      <c r="K44" s="1"/>
      <c r="L44" s="1"/>
      <c r="M44" s="1"/>
      <c r="N44" s="1"/>
      <c r="O44" s="1"/>
      <c r="P44" s="1"/>
      <c r="Q44" s="1"/>
      <c r="R44" s="1"/>
      <c r="S44" s="1"/>
      <c r="T44" s="1"/>
      <c r="U44" s="1"/>
      <c r="V44" s="1"/>
      <c r="W44" s="1"/>
      <c r="X44" s="1"/>
      <c r="Y44" s="1"/>
    </row>
    <row r="45" spans="1:25" x14ac:dyDescent="0.35">
      <c r="A45" s="3"/>
      <c r="B45" s="5"/>
      <c r="C45" s="313"/>
      <c r="D45" s="314"/>
      <c r="E45" s="314"/>
      <c r="F45" s="314"/>
      <c r="G45" s="314"/>
      <c r="H45" s="315"/>
      <c r="I45" s="7"/>
      <c r="J45" s="4"/>
      <c r="K45" s="1"/>
      <c r="L45" s="1"/>
      <c r="M45" s="1"/>
      <c r="N45" s="1"/>
      <c r="O45" s="1"/>
      <c r="P45" s="1"/>
      <c r="Q45" s="1"/>
      <c r="R45" s="1"/>
      <c r="S45" s="1"/>
      <c r="T45" s="1"/>
      <c r="U45" s="1"/>
      <c r="V45" s="1"/>
      <c r="W45" s="1"/>
      <c r="X45" s="1"/>
      <c r="Y45" s="1"/>
    </row>
    <row r="46" spans="1:25" x14ac:dyDescent="0.35">
      <c r="A46" s="3"/>
      <c r="B46" s="5"/>
      <c r="C46" s="313"/>
      <c r="D46" s="314"/>
      <c r="E46" s="314"/>
      <c r="F46" s="314"/>
      <c r="G46" s="314"/>
      <c r="H46" s="315"/>
      <c r="I46" s="7"/>
      <c r="J46" s="4"/>
      <c r="K46" s="1"/>
      <c r="L46" s="1"/>
      <c r="M46" s="1"/>
      <c r="N46" s="1"/>
      <c r="O46" s="1"/>
      <c r="P46" s="1"/>
      <c r="Q46" s="1"/>
      <c r="R46" s="1"/>
      <c r="S46" s="1"/>
      <c r="T46" s="1"/>
      <c r="U46" s="1"/>
      <c r="V46" s="1"/>
      <c r="W46" s="1"/>
      <c r="X46" s="1"/>
      <c r="Y46" s="1"/>
    </row>
    <row r="47" spans="1:25" x14ac:dyDescent="0.35">
      <c r="A47" s="3"/>
      <c r="B47" s="5"/>
      <c r="C47" s="313"/>
      <c r="D47" s="314"/>
      <c r="E47" s="314"/>
      <c r="F47" s="314"/>
      <c r="G47" s="314"/>
      <c r="H47" s="315"/>
      <c r="I47" s="7"/>
      <c r="J47" s="4"/>
      <c r="K47" s="1"/>
      <c r="L47" s="1"/>
      <c r="M47" s="1"/>
      <c r="N47" s="1"/>
      <c r="O47" s="1"/>
      <c r="P47" s="1"/>
      <c r="Q47" s="1"/>
      <c r="R47" s="1"/>
      <c r="S47" s="1"/>
      <c r="T47" s="1"/>
      <c r="U47" s="1"/>
      <c r="V47" s="1"/>
      <c r="W47" s="1"/>
      <c r="X47" s="1"/>
      <c r="Y47" s="1"/>
    </row>
    <row r="48" spans="1:25" x14ac:dyDescent="0.35">
      <c r="A48" s="3"/>
      <c r="B48" s="5"/>
      <c r="C48" s="313"/>
      <c r="D48" s="314"/>
      <c r="E48" s="314"/>
      <c r="F48" s="314"/>
      <c r="G48" s="314"/>
      <c r="H48" s="315"/>
      <c r="I48" s="7"/>
      <c r="J48" s="4"/>
      <c r="K48" s="1"/>
      <c r="L48" s="1"/>
      <c r="M48" s="1"/>
      <c r="N48" s="1"/>
      <c r="O48" s="1"/>
      <c r="P48" s="1"/>
      <c r="Q48" s="1"/>
      <c r="R48" s="1"/>
      <c r="S48" s="1"/>
      <c r="T48" s="1"/>
      <c r="U48" s="1"/>
      <c r="V48" s="1"/>
      <c r="W48" s="1"/>
      <c r="X48" s="1"/>
      <c r="Y48" s="1"/>
    </row>
    <row r="49" spans="1:25" x14ac:dyDescent="0.35">
      <c r="A49" s="3"/>
      <c r="B49" s="5"/>
      <c r="C49" s="313"/>
      <c r="D49" s="314"/>
      <c r="E49" s="314"/>
      <c r="F49" s="314"/>
      <c r="G49" s="314"/>
      <c r="H49" s="315"/>
      <c r="I49" s="7"/>
      <c r="J49" s="4"/>
      <c r="K49" s="1"/>
      <c r="L49" s="1"/>
      <c r="M49" s="1"/>
      <c r="N49" s="1"/>
      <c r="O49" s="1"/>
      <c r="P49" s="1"/>
      <c r="Q49" s="1"/>
      <c r="R49" s="1"/>
      <c r="S49" s="1"/>
      <c r="T49" s="1"/>
      <c r="U49" s="1"/>
      <c r="V49" s="1"/>
      <c r="W49" s="1"/>
      <c r="X49" s="1"/>
      <c r="Y49" s="1"/>
    </row>
    <row r="50" spans="1:25" x14ac:dyDescent="0.35">
      <c r="A50" s="3"/>
      <c r="B50" s="5"/>
      <c r="C50" s="313"/>
      <c r="D50" s="314"/>
      <c r="E50" s="314"/>
      <c r="F50" s="314"/>
      <c r="G50" s="314"/>
      <c r="H50" s="315"/>
      <c r="I50" s="7"/>
      <c r="J50" s="4"/>
      <c r="K50" s="1"/>
      <c r="L50" s="1"/>
      <c r="M50" s="1"/>
      <c r="N50" s="1"/>
      <c r="O50" s="1"/>
      <c r="P50" s="1"/>
      <c r="Q50" s="1"/>
      <c r="R50" s="1"/>
      <c r="S50" s="1"/>
      <c r="T50" s="1"/>
      <c r="U50" s="1"/>
      <c r="V50" s="1"/>
      <c r="W50" s="1"/>
      <c r="X50" s="1"/>
      <c r="Y50" s="1"/>
    </row>
    <row r="51" spans="1:25" x14ac:dyDescent="0.35">
      <c r="A51" s="3"/>
      <c r="B51" s="5"/>
      <c r="C51" s="316"/>
      <c r="D51" s="317"/>
      <c r="E51" s="317"/>
      <c r="F51" s="317"/>
      <c r="G51" s="317"/>
      <c r="H51" s="318"/>
      <c r="I51" s="7"/>
      <c r="J51" s="4"/>
      <c r="K51" s="1"/>
      <c r="L51" s="1"/>
      <c r="M51" s="1"/>
      <c r="N51" s="1"/>
      <c r="O51" s="1"/>
      <c r="P51" s="1"/>
      <c r="Q51" s="1"/>
      <c r="R51" s="1"/>
      <c r="S51" s="1"/>
      <c r="T51" s="1"/>
      <c r="U51" s="1"/>
      <c r="V51" s="1"/>
      <c r="W51" s="1"/>
      <c r="X51" s="1"/>
      <c r="Y51" s="1"/>
    </row>
    <row r="52" spans="1:25" x14ac:dyDescent="0.35">
      <c r="A52" s="3"/>
      <c r="B52" s="5"/>
      <c r="C52" s="10"/>
      <c r="D52" s="6"/>
      <c r="E52" s="6"/>
      <c r="F52" s="6"/>
      <c r="G52" s="6"/>
      <c r="H52" s="6"/>
      <c r="I52" s="7"/>
      <c r="J52" s="4"/>
      <c r="K52" s="1"/>
      <c r="L52" s="1"/>
      <c r="M52" s="1"/>
      <c r="N52" s="1"/>
      <c r="O52" s="1"/>
      <c r="P52" s="1"/>
      <c r="Q52" s="1"/>
      <c r="R52" s="1"/>
      <c r="S52" s="1"/>
      <c r="T52" s="1"/>
      <c r="U52" s="1"/>
      <c r="V52" s="1"/>
      <c r="W52" s="1"/>
      <c r="X52" s="1"/>
      <c r="Y52" s="1"/>
    </row>
    <row r="53" spans="1:25" x14ac:dyDescent="0.35">
      <c r="A53" s="3"/>
      <c r="B53" s="5"/>
      <c r="C53" s="310" t="s">
        <v>5047</v>
      </c>
      <c r="D53" s="311"/>
      <c r="E53" s="311"/>
      <c r="F53" s="311"/>
      <c r="G53" s="311"/>
      <c r="H53" s="312"/>
      <c r="I53" s="7"/>
      <c r="J53" s="4"/>
      <c r="K53" s="1"/>
      <c r="L53" s="1"/>
      <c r="M53" s="1"/>
      <c r="N53" s="1"/>
      <c r="O53" s="1"/>
      <c r="P53" s="1"/>
      <c r="Q53" s="1"/>
      <c r="R53" s="1"/>
      <c r="S53" s="1"/>
      <c r="T53" s="1"/>
      <c r="U53" s="1"/>
      <c r="V53" s="1"/>
      <c r="W53" s="1"/>
      <c r="X53" s="1"/>
      <c r="Y53" s="1"/>
    </row>
    <row r="54" spans="1:25" x14ac:dyDescent="0.35">
      <c r="A54" s="3"/>
      <c r="B54" s="5"/>
      <c r="C54" s="313"/>
      <c r="D54" s="314"/>
      <c r="E54" s="314"/>
      <c r="F54" s="314"/>
      <c r="G54" s="314"/>
      <c r="H54" s="315"/>
      <c r="I54" s="7"/>
      <c r="J54" s="4"/>
      <c r="K54" s="1"/>
      <c r="L54" s="1"/>
      <c r="M54" s="1"/>
      <c r="N54" s="1"/>
      <c r="O54" s="1"/>
      <c r="P54" s="1"/>
      <c r="Q54" s="1"/>
      <c r="R54" s="1"/>
      <c r="S54" s="1"/>
      <c r="T54" s="1"/>
      <c r="U54" s="1"/>
      <c r="V54" s="1"/>
      <c r="W54" s="1"/>
      <c r="X54" s="1"/>
      <c r="Y54" s="1"/>
    </row>
    <row r="55" spans="1:25" x14ac:dyDescent="0.35">
      <c r="A55" s="3"/>
      <c r="B55" s="5"/>
      <c r="C55" s="313"/>
      <c r="D55" s="314"/>
      <c r="E55" s="314"/>
      <c r="F55" s="314"/>
      <c r="G55" s="314"/>
      <c r="H55" s="315"/>
      <c r="I55" s="7"/>
      <c r="J55" s="4"/>
      <c r="K55" s="1"/>
      <c r="L55" s="1"/>
      <c r="M55" s="1"/>
      <c r="N55" s="1"/>
      <c r="O55" s="1"/>
      <c r="P55" s="1"/>
      <c r="Q55" s="1"/>
      <c r="R55" s="1"/>
      <c r="S55" s="1"/>
      <c r="T55" s="1"/>
      <c r="U55" s="1"/>
      <c r="V55" s="1"/>
      <c r="W55" s="1"/>
      <c r="X55" s="1"/>
      <c r="Y55" s="1"/>
    </row>
    <row r="56" spans="1:25" x14ac:dyDescent="0.35">
      <c r="A56" s="3"/>
      <c r="B56" s="5"/>
      <c r="C56" s="313"/>
      <c r="D56" s="314"/>
      <c r="E56" s="314"/>
      <c r="F56" s="314"/>
      <c r="G56" s="314"/>
      <c r="H56" s="315"/>
      <c r="I56" s="7"/>
      <c r="J56" s="4"/>
      <c r="K56" s="1"/>
      <c r="L56" s="1"/>
      <c r="M56" s="1"/>
      <c r="N56" s="1"/>
      <c r="O56" s="1"/>
      <c r="P56" s="1"/>
      <c r="Q56" s="1"/>
      <c r="R56" s="1"/>
      <c r="S56" s="1"/>
      <c r="T56" s="1"/>
      <c r="U56" s="1"/>
      <c r="V56" s="1"/>
      <c r="W56" s="1"/>
      <c r="X56" s="1"/>
      <c r="Y56" s="1"/>
    </row>
    <row r="57" spans="1:25" x14ac:dyDescent="0.35">
      <c r="A57" s="3"/>
      <c r="B57" s="5"/>
      <c r="C57" s="313"/>
      <c r="D57" s="314"/>
      <c r="E57" s="314"/>
      <c r="F57" s="314"/>
      <c r="G57" s="314"/>
      <c r="H57" s="315"/>
      <c r="I57" s="7"/>
      <c r="J57" s="4"/>
      <c r="K57" s="1"/>
      <c r="L57" s="1"/>
      <c r="M57" s="1"/>
      <c r="N57" s="1"/>
      <c r="O57" s="1"/>
      <c r="P57" s="1"/>
      <c r="Q57" s="1"/>
      <c r="R57" s="1"/>
      <c r="S57" s="1"/>
      <c r="T57" s="1"/>
      <c r="U57" s="1"/>
      <c r="V57" s="1"/>
      <c r="W57" s="1"/>
      <c r="X57" s="1"/>
      <c r="Y57" s="1"/>
    </row>
    <row r="58" spans="1:25" x14ac:dyDescent="0.35">
      <c r="A58" s="3"/>
      <c r="B58" s="5"/>
      <c r="C58" s="313"/>
      <c r="D58" s="314"/>
      <c r="E58" s="314"/>
      <c r="F58" s="314"/>
      <c r="G58" s="314"/>
      <c r="H58" s="315"/>
      <c r="I58" s="7"/>
      <c r="J58" s="4"/>
      <c r="K58" s="1"/>
      <c r="L58" s="1"/>
      <c r="M58" s="1"/>
      <c r="N58" s="1"/>
      <c r="O58" s="1"/>
      <c r="P58" s="1"/>
      <c r="Q58" s="1"/>
      <c r="R58" s="1"/>
      <c r="S58" s="1"/>
      <c r="T58" s="1"/>
      <c r="U58" s="1"/>
      <c r="V58" s="1"/>
      <c r="W58" s="1"/>
      <c r="X58" s="1"/>
      <c r="Y58" s="1"/>
    </row>
    <row r="59" spans="1:25" x14ac:dyDescent="0.35">
      <c r="A59" s="3"/>
      <c r="B59" s="5"/>
      <c r="C59" s="313"/>
      <c r="D59" s="314"/>
      <c r="E59" s="314"/>
      <c r="F59" s="314"/>
      <c r="G59" s="314"/>
      <c r="H59" s="315"/>
      <c r="I59" s="7"/>
      <c r="J59" s="4"/>
      <c r="K59" s="1"/>
      <c r="L59" s="1"/>
      <c r="M59" s="1"/>
      <c r="N59" s="1"/>
      <c r="O59" s="1"/>
      <c r="P59" s="1"/>
      <c r="Q59" s="1"/>
      <c r="R59" s="1"/>
      <c r="S59" s="1"/>
      <c r="T59" s="1"/>
      <c r="U59" s="1"/>
      <c r="V59" s="1"/>
      <c r="W59" s="1"/>
      <c r="X59" s="1"/>
      <c r="Y59" s="1"/>
    </row>
    <row r="60" spans="1:25" x14ac:dyDescent="0.35">
      <c r="A60" s="3"/>
      <c r="B60" s="5"/>
      <c r="C60" s="313"/>
      <c r="D60" s="314"/>
      <c r="E60" s="314"/>
      <c r="F60" s="314"/>
      <c r="G60" s="314"/>
      <c r="H60" s="315"/>
      <c r="I60" s="7"/>
      <c r="J60" s="4"/>
      <c r="K60" s="1"/>
      <c r="L60" s="1"/>
      <c r="M60" s="1"/>
      <c r="N60" s="1"/>
      <c r="O60" s="1"/>
      <c r="P60" s="1"/>
      <c r="Q60" s="1"/>
      <c r="R60" s="1"/>
      <c r="S60" s="1"/>
      <c r="T60" s="1"/>
      <c r="U60" s="1"/>
      <c r="V60" s="1"/>
      <c r="W60" s="1"/>
      <c r="X60" s="1"/>
      <c r="Y60" s="1"/>
    </row>
    <row r="61" spans="1:25" x14ac:dyDescent="0.35">
      <c r="A61" s="3"/>
      <c r="B61" s="5"/>
      <c r="C61" s="316"/>
      <c r="D61" s="317"/>
      <c r="E61" s="317"/>
      <c r="F61" s="317"/>
      <c r="G61" s="317"/>
      <c r="H61" s="318"/>
      <c r="I61" s="7"/>
      <c r="J61" s="4"/>
      <c r="K61" s="1"/>
      <c r="L61" s="1"/>
      <c r="M61" s="1"/>
      <c r="N61" s="1"/>
      <c r="O61" s="1"/>
      <c r="P61" s="1"/>
      <c r="Q61" s="1"/>
      <c r="R61" s="1"/>
      <c r="S61" s="1"/>
      <c r="T61" s="1"/>
      <c r="U61" s="1"/>
      <c r="V61" s="1"/>
      <c r="W61" s="1"/>
      <c r="X61" s="1"/>
      <c r="Y61" s="1"/>
    </row>
    <row r="62" spans="1:25" x14ac:dyDescent="0.35">
      <c r="A62" s="3"/>
      <c r="B62" s="5"/>
      <c r="C62" s="10"/>
      <c r="D62" s="6"/>
      <c r="E62" s="6"/>
      <c r="F62" s="6"/>
      <c r="G62" s="6"/>
      <c r="H62" s="6"/>
      <c r="I62" s="7"/>
      <c r="J62" s="4"/>
      <c r="K62" s="1"/>
      <c r="L62" s="1"/>
      <c r="M62" s="1"/>
      <c r="N62" s="1"/>
      <c r="O62" s="1"/>
      <c r="P62" s="1"/>
      <c r="Q62" s="1"/>
      <c r="R62" s="1"/>
      <c r="S62" s="1"/>
      <c r="T62" s="1"/>
      <c r="U62" s="1"/>
      <c r="V62" s="1"/>
      <c r="W62" s="1"/>
      <c r="X62" s="1"/>
      <c r="Y62" s="1"/>
    </row>
    <row r="63" spans="1:25" x14ac:dyDescent="0.35">
      <c r="A63" s="3"/>
      <c r="B63" s="5"/>
      <c r="C63" s="310" t="s">
        <v>5048</v>
      </c>
      <c r="D63" s="311"/>
      <c r="E63" s="311"/>
      <c r="F63" s="311"/>
      <c r="G63" s="311"/>
      <c r="H63" s="312"/>
      <c r="I63" s="7"/>
      <c r="J63" s="4"/>
      <c r="K63" s="1"/>
      <c r="L63" s="1"/>
      <c r="M63" s="1"/>
      <c r="N63" s="1"/>
      <c r="O63" s="1"/>
      <c r="P63" s="1"/>
      <c r="Q63" s="1"/>
      <c r="R63" s="1"/>
      <c r="S63" s="1"/>
      <c r="T63" s="1"/>
      <c r="U63" s="1"/>
      <c r="V63" s="1"/>
      <c r="W63" s="1"/>
      <c r="X63" s="1"/>
      <c r="Y63" s="1"/>
    </row>
    <row r="64" spans="1:25" x14ac:dyDescent="0.35">
      <c r="A64" s="3"/>
      <c r="B64" s="5"/>
      <c r="C64" s="313"/>
      <c r="D64" s="314"/>
      <c r="E64" s="314"/>
      <c r="F64" s="314"/>
      <c r="G64" s="314"/>
      <c r="H64" s="315"/>
      <c r="I64" s="7"/>
      <c r="J64" s="4"/>
      <c r="K64" s="1"/>
      <c r="L64" s="1"/>
      <c r="M64" s="1"/>
      <c r="N64" s="1"/>
      <c r="O64" s="1"/>
      <c r="P64" s="1"/>
      <c r="Q64" s="1"/>
      <c r="R64" s="1"/>
      <c r="S64" s="1"/>
      <c r="T64" s="1"/>
      <c r="U64" s="1"/>
      <c r="V64" s="1"/>
      <c r="W64" s="1"/>
      <c r="X64" s="1"/>
      <c r="Y64" s="1"/>
    </row>
    <row r="65" spans="1:25" x14ac:dyDescent="0.35">
      <c r="A65" s="3"/>
      <c r="B65" s="5"/>
      <c r="C65" s="313"/>
      <c r="D65" s="314"/>
      <c r="E65" s="314"/>
      <c r="F65" s="314"/>
      <c r="G65" s="314"/>
      <c r="H65" s="315"/>
      <c r="I65" s="7"/>
      <c r="J65" s="4"/>
      <c r="K65" s="1"/>
      <c r="L65" s="1"/>
      <c r="M65" s="1"/>
      <c r="N65" s="1"/>
      <c r="O65" s="1"/>
      <c r="P65" s="1"/>
      <c r="Q65" s="1"/>
      <c r="R65" s="1"/>
      <c r="S65" s="1"/>
      <c r="T65" s="1"/>
      <c r="U65" s="1"/>
      <c r="V65" s="1"/>
      <c r="W65" s="1"/>
      <c r="X65" s="1"/>
      <c r="Y65" s="1"/>
    </row>
    <row r="66" spans="1:25" x14ac:dyDescent="0.35">
      <c r="A66" s="3"/>
      <c r="B66" s="5"/>
      <c r="C66" s="313"/>
      <c r="D66" s="314"/>
      <c r="E66" s="314"/>
      <c r="F66" s="314"/>
      <c r="G66" s="314"/>
      <c r="H66" s="315"/>
      <c r="I66" s="7"/>
      <c r="J66" s="4"/>
      <c r="K66" s="1"/>
      <c r="L66" s="1"/>
      <c r="M66" s="1"/>
      <c r="N66" s="1"/>
      <c r="O66" s="1"/>
      <c r="P66" s="1"/>
      <c r="Q66" s="1"/>
      <c r="R66" s="1"/>
      <c r="S66" s="1"/>
      <c r="T66" s="1"/>
      <c r="U66" s="1"/>
      <c r="V66" s="1"/>
      <c r="W66" s="1"/>
      <c r="X66" s="1"/>
      <c r="Y66" s="1"/>
    </row>
    <row r="67" spans="1:25" x14ac:dyDescent="0.35">
      <c r="A67" s="3"/>
      <c r="B67" s="5"/>
      <c r="C67" s="313"/>
      <c r="D67" s="314"/>
      <c r="E67" s="314"/>
      <c r="F67" s="314"/>
      <c r="G67" s="314"/>
      <c r="H67" s="315"/>
      <c r="I67" s="7"/>
      <c r="J67" s="4"/>
      <c r="K67" s="1"/>
      <c r="L67" s="1"/>
      <c r="M67" s="1"/>
      <c r="N67" s="1"/>
      <c r="O67" s="1"/>
      <c r="P67" s="1"/>
      <c r="Q67" s="1"/>
      <c r="R67" s="1"/>
      <c r="S67" s="1"/>
      <c r="T67" s="1"/>
      <c r="U67" s="1"/>
      <c r="V67" s="1"/>
      <c r="W67" s="1"/>
      <c r="X67" s="1"/>
      <c r="Y67" s="1"/>
    </row>
    <row r="68" spans="1:25" x14ac:dyDescent="0.35">
      <c r="A68" s="3"/>
      <c r="B68" s="5"/>
      <c r="C68" s="313"/>
      <c r="D68" s="314"/>
      <c r="E68" s="314"/>
      <c r="F68" s="314"/>
      <c r="G68" s="314"/>
      <c r="H68" s="315"/>
      <c r="I68" s="7"/>
      <c r="J68" s="4"/>
      <c r="K68" s="1"/>
      <c r="L68" s="1"/>
      <c r="M68" s="1"/>
      <c r="N68" s="1"/>
      <c r="O68" s="1"/>
      <c r="P68" s="1"/>
      <c r="Q68" s="1"/>
      <c r="R68" s="1"/>
      <c r="S68" s="1"/>
      <c r="T68" s="1"/>
      <c r="U68" s="1"/>
      <c r="V68" s="1"/>
      <c r="W68" s="1"/>
      <c r="X68" s="1"/>
      <c r="Y68" s="1"/>
    </row>
    <row r="69" spans="1:25" x14ac:dyDescent="0.35">
      <c r="A69" s="3"/>
      <c r="B69" s="5"/>
      <c r="C69" s="313"/>
      <c r="D69" s="314"/>
      <c r="E69" s="314"/>
      <c r="F69" s="314"/>
      <c r="G69" s="314"/>
      <c r="H69" s="315"/>
      <c r="I69" s="7"/>
      <c r="J69" s="4"/>
      <c r="K69" s="1"/>
      <c r="L69" s="1"/>
      <c r="M69" s="1"/>
      <c r="N69" s="1"/>
      <c r="O69" s="1"/>
      <c r="P69" s="1"/>
      <c r="Q69" s="1"/>
      <c r="R69" s="1"/>
      <c r="S69" s="1"/>
      <c r="T69" s="1"/>
      <c r="U69" s="1"/>
      <c r="V69" s="1"/>
      <c r="W69" s="1"/>
      <c r="X69" s="1"/>
      <c r="Y69" s="1"/>
    </row>
    <row r="70" spans="1:25" x14ac:dyDescent="0.35">
      <c r="A70" s="3"/>
      <c r="B70" s="5"/>
      <c r="C70" s="313"/>
      <c r="D70" s="314"/>
      <c r="E70" s="314"/>
      <c r="F70" s="314"/>
      <c r="G70" s="314"/>
      <c r="H70" s="315"/>
      <c r="I70" s="7"/>
      <c r="J70" s="4"/>
      <c r="K70" s="1"/>
      <c r="L70" s="1"/>
      <c r="M70" s="1"/>
      <c r="N70" s="1"/>
      <c r="O70" s="1"/>
      <c r="P70" s="1"/>
      <c r="Q70" s="1"/>
      <c r="R70" s="1"/>
      <c r="S70" s="1"/>
      <c r="T70" s="1"/>
      <c r="U70" s="1"/>
      <c r="V70" s="1"/>
      <c r="W70" s="1"/>
      <c r="X70" s="1"/>
      <c r="Y70" s="1"/>
    </row>
    <row r="71" spans="1:25" x14ac:dyDescent="0.35">
      <c r="A71" s="3"/>
      <c r="B71" s="5"/>
      <c r="C71" s="316"/>
      <c r="D71" s="317"/>
      <c r="E71" s="317"/>
      <c r="F71" s="317"/>
      <c r="G71" s="317"/>
      <c r="H71" s="318"/>
      <c r="I71" s="7"/>
      <c r="J71" s="4"/>
      <c r="K71" s="1"/>
      <c r="L71" s="1"/>
      <c r="M71" s="1"/>
      <c r="N71" s="1"/>
      <c r="O71" s="1"/>
      <c r="P71" s="1"/>
      <c r="Q71" s="1"/>
      <c r="R71" s="1"/>
      <c r="S71" s="1"/>
      <c r="T71" s="1"/>
      <c r="U71" s="1"/>
      <c r="V71" s="1"/>
      <c r="W71" s="1"/>
      <c r="X71" s="1"/>
      <c r="Y71" s="1"/>
    </row>
    <row r="72" spans="1:25" x14ac:dyDescent="0.35">
      <c r="A72" s="3"/>
      <c r="B72" s="5"/>
      <c r="C72" s="10"/>
      <c r="D72" s="6"/>
      <c r="E72" s="6"/>
      <c r="F72" s="6"/>
      <c r="G72" s="6"/>
      <c r="H72" s="6"/>
      <c r="I72" s="7"/>
      <c r="J72" s="4"/>
      <c r="K72" s="1"/>
      <c r="L72" s="1"/>
      <c r="M72" s="1"/>
      <c r="N72" s="1"/>
      <c r="O72" s="1"/>
      <c r="P72" s="1"/>
      <c r="Q72" s="1"/>
      <c r="R72" s="1"/>
      <c r="S72" s="1"/>
      <c r="T72" s="1"/>
      <c r="U72" s="1"/>
      <c r="V72" s="1"/>
      <c r="W72" s="1"/>
      <c r="X72" s="1"/>
      <c r="Y72" s="1"/>
    </row>
    <row r="73" spans="1:25" x14ac:dyDescent="0.35">
      <c r="A73" s="3"/>
      <c r="B73" s="5"/>
      <c r="C73" s="310" t="s">
        <v>5049</v>
      </c>
      <c r="D73" s="311"/>
      <c r="E73" s="311"/>
      <c r="F73" s="311"/>
      <c r="G73" s="311"/>
      <c r="H73" s="312"/>
      <c r="I73" s="7"/>
      <c r="J73" s="4"/>
      <c r="K73" s="1"/>
      <c r="L73" s="1"/>
      <c r="M73" s="1"/>
      <c r="N73" s="1"/>
      <c r="O73" s="1"/>
      <c r="P73" s="1"/>
      <c r="Q73" s="1"/>
      <c r="R73" s="1"/>
      <c r="S73" s="1"/>
      <c r="T73" s="1"/>
      <c r="U73" s="1"/>
      <c r="V73" s="1"/>
      <c r="W73" s="1"/>
      <c r="X73" s="1"/>
      <c r="Y73" s="1"/>
    </row>
    <row r="74" spans="1:25" x14ac:dyDescent="0.35">
      <c r="A74" s="3"/>
      <c r="B74" s="5"/>
      <c r="C74" s="313"/>
      <c r="D74" s="314"/>
      <c r="E74" s="314"/>
      <c r="F74" s="314"/>
      <c r="G74" s="314"/>
      <c r="H74" s="315"/>
      <c r="I74" s="7"/>
      <c r="J74" s="4"/>
      <c r="K74" s="1"/>
      <c r="L74" s="1"/>
      <c r="M74" s="1"/>
      <c r="N74" s="1"/>
      <c r="O74" s="1"/>
      <c r="P74" s="1"/>
      <c r="Q74" s="1"/>
      <c r="R74" s="1"/>
      <c r="S74" s="1"/>
      <c r="T74" s="1"/>
      <c r="U74" s="1"/>
      <c r="V74" s="1"/>
      <c r="W74" s="1"/>
      <c r="X74" s="1"/>
      <c r="Y74" s="1"/>
    </row>
    <row r="75" spans="1:25" x14ac:dyDescent="0.35">
      <c r="A75" s="3"/>
      <c r="B75" s="5"/>
      <c r="C75" s="313"/>
      <c r="D75" s="314"/>
      <c r="E75" s="314"/>
      <c r="F75" s="314"/>
      <c r="G75" s="314"/>
      <c r="H75" s="315"/>
      <c r="I75" s="7"/>
      <c r="J75" s="4"/>
      <c r="K75" s="1"/>
      <c r="L75" s="1"/>
      <c r="M75" s="1"/>
      <c r="N75" s="1"/>
      <c r="O75" s="1"/>
      <c r="P75" s="1"/>
      <c r="Q75" s="1"/>
      <c r="R75" s="1"/>
      <c r="S75" s="1"/>
      <c r="T75" s="1"/>
      <c r="U75" s="1"/>
      <c r="V75" s="1"/>
      <c r="W75" s="1"/>
      <c r="X75" s="1"/>
      <c r="Y75" s="1"/>
    </row>
    <row r="76" spans="1:25" x14ac:dyDescent="0.35">
      <c r="A76" s="3"/>
      <c r="B76" s="5"/>
      <c r="C76" s="313"/>
      <c r="D76" s="314"/>
      <c r="E76" s="314"/>
      <c r="F76" s="314"/>
      <c r="G76" s="314"/>
      <c r="H76" s="315"/>
      <c r="I76" s="7"/>
      <c r="J76" s="4"/>
      <c r="K76" s="1"/>
      <c r="L76" s="1"/>
      <c r="M76" s="1"/>
      <c r="N76" s="1"/>
      <c r="O76" s="1"/>
      <c r="P76" s="1"/>
      <c r="Q76" s="1"/>
      <c r="R76" s="1"/>
      <c r="S76" s="1"/>
      <c r="T76" s="1"/>
      <c r="U76" s="1"/>
      <c r="V76" s="1"/>
      <c r="W76" s="1"/>
      <c r="X76" s="1"/>
      <c r="Y76" s="1"/>
    </row>
    <row r="77" spans="1:25" x14ac:dyDescent="0.35">
      <c r="A77" s="3"/>
      <c r="B77" s="5"/>
      <c r="C77" s="313"/>
      <c r="D77" s="314"/>
      <c r="E77" s="314"/>
      <c r="F77" s="314"/>
      <c r="G77" s="314"/>
      <c r="H77" s="315"/>
      <c r="I77" s="7"/>
      <c r="J77" s="4"/>
      <c r="K77" s="1"/>
      <c r="L77" s="1"/>
      <c r="M77" s="1"/>
      <c r="N77" s="1"/>
      <c r="O77" s="1"/>
      <c r="P77" s="1"/>
      <c r="Q77" s="1"/>
      <c r="R77" s="1"/>
      <c r="S77" s="1"/>
      <c r="T77" s="1"/>
      <c r="U77" s="1"/>
      <c r="V77" s="1"/>
      <c r="W77" s="1"/>
      <c r="X77" s="1"/>
      <c r="Y77" s="1"/>
    </row>
    <row r="78" spans="1:25" x14ac:dyDescent="0.35">
      <c r="A78" s="3"/>
      <c r="B78" s="5"/>
      <c r="C78" s="313"/>
      <c r="D78" s="314"/>
      <c r="E78" s="314"/>
      <c r="F78" s="314"/>
      <c r="G78" s="314"/>
      <c r="H78" s="315"/>
      <c r="I78" s="7"/>
      <c r="J78" s="4"/>
      <c r="K78" s="1"/>
      <c r="L78" s="1"/>
      <c r="M78" s="1"/>
      <c r="N78" s="1"/>
      <c r="O78" s="1"/>
      <c r="P78" s="1"/>
      <c r="Q78" s="1"/>
      <c r="R78" s="1"/>
      <c r="S78" s="1"/>
      <c r="T78" s="1"/>
      <c r="U78" s="1"/>
      <c r="V78" s="1"/>
      <c r="W78" s="1"/>
      <c r="X78" s="1"/>
      <c r="Y78" s="1"/>
    </row>
    <row r="79" spans="1:25" x14ac:dyDescent="0.35">
      <c r="A79" s="3"/>
      <c r="B79" s="5"/>
      <c r="C79" s="313"/>
      <c r="D79" s="314"/>
      <c r="E79" s="314"/>
      <c r="F79" s="314"/>
      <c r="G79" s="314"/>
      <c r="H79" s="315"/>
      <c r="I79" s="7"/>
      <c r="J79" s="4"/>
      <c r="K79" s="1"/>
      <c r="L79" s="1"/>
      <c r="M79" s="1"/>
      <c r="N79" s="1"/>
      <c r="O79" s="1"/>
      <c r="P79" s="1"/>
      <c r="Q79" s="1"/>
      <c r="R79" s="1"/>
      <c r="S79" s="1"/>
      <c r="T79" s="1"/>
      <c r="U79" s="1"/>
      <c r="V79" s="1"/>
      <c r="W79" s="1"/>
      <c r="X79" s="1"/>
      <c r="Y79" s="1"/>
    </row>
    <row r="80" spans="1:25" x14ac:dyDescent="0.35">
      <c r="A80" s="3"/>
      <c r="B80" s="5"/>
      <c r="C80" s="313"/>
      <c r="D80" s="314"/>
      <c r="E80" s="314"/>
      <c r="F80" s="314"/>
      <c r="G80" s="314"/>
      <c r="H80" s="315"/>
      <c r="I80" s="7"/>
      <c r="J80" s="4"/>
      <c r="K80" s="1"/>
      <c r="L80" s="1"/>
      <c r="M80" s="1"/>
      <c r="N80" s="1"/>
      <c r="O80" s="1"/>
      <c r="P80" s="1"/>
      <c r="Q80" s="1"/>
      <c r="R80" s="1"/>
      <c r="S80" s="1"/>
      <c r="T80" s="1"/>
      <c r="U80" s="1"/>
      <c r="V80" s="1"/>
      <c r="W80" s="1"/>
      <c r="X80" s="1"/>
      <c r="Y80" s="1"/>
    </row>
    <row r="81" spans="1:25" x14ac:dyDescent="0.35">
      <c r="A81" s="3"/>
      <c r="B81" s="5"/>
      <c r="C81" s="316"/>
      <c r="D81" s="317"/>
      <c r="E81" s="317"/>
      <c r="F81" s="317"/>
      <c r="G81" s="317"/>
      <c r="H81" s="318"/>
      <c r="I81" s="7"/>
      <c r="J81" s="4"/>
      <c r="K81" s="1"/>
      <c r="L81" s="1"/>
      <c r="M81" s="1"/>
      <c r="N81" s="1"/>
      <c r="O81" s="1"/>
      <c r="P81" s="1"/>
      <c r="Q81" s="1"/>
      <c r="R81" s="1"/>
      <c r="S81" s="1"/>
      <c r="T81" s="1"/>
      <c r="U81" s="1"/>
      <c r="V81" s="1"/>
      <c r="W81" s="1"/>
      <c r="X81" s="1"/>
      <c r="Y81" s="1"/>
    </row>
    <row r="82" spans="1:25" x14ac:dyDescent="0.35">
      <c r="A82" s="3"/>
      <c r="B82" s="20"/>
      <c r="C82" s="21"/>
      <c r="D82" s="21"/>
      <c r="E82" s="21"/>
      <c r="F82" s="21"/>
      <c r="G82" s="21"/>
      <c r="H82" s="21"/>
      <c r="I82" s="22"/>
      <c r="J82" s="4"/>
      <c r="K82" s="1"/>
      <c r="L82" s="1"/>
      <c r="M82" s="1"/>
      <c r="N82" s="1"/>
      <c r="O82" s="1"/>
      <c r="P82" s="1"/>
      <c r="Q82" s="1"/>
      <c r="R82" s="1"/>
      <c r="S82" s="1"/>
      <c r="T82" s="1"/>
      <c r="U82" s="1"/>
      <c r="V82" s="1"/>
      <c r="W82" s="1"/>
      <c r="X82" s="1"/>
      <c r="Y82" s="1"/>
    </row>
    <row r="83" spans="1:25" x14ac:dyDescent="0.35">
      <c r="A83" s="2"/>
      <c r="B83" s="18"/>
      <c r="C83" s="18"/>
      <c r="D83" s="18"/>
      <c r="E83" s="18"/>
      <c r="F83" s="18"/>
      <c r="G83" s="18"/>
      <c r="H83" s="18"/>
      <c r="I83" s="18"/>
      <c r="J83" s="19"/>
      <c r="K83" s="1"/>
      <c r="L83" s="1"/>
      <c r="M83" s="1"/>
      <c r="N83" s="1"/>
      <c r="O83" s="1"/>
      <c r="P83" s="1"/>
      <c r="Q83" s="1"/>
      <c r="R83" s="1"/>
      <c r="S83" s="1"/>
      <c r="T83" s="1"/>
      <c r="U83" s="1"/>
      <c r="V83" s="1"/>
      <c r="W83" s="1"/>
      <c r="X83" s="1"/>
      <c r="Y83" s="1"/>
    </row>
    <row r="84" spans="1:25" x14ac:dyDescent="0.35">
      <c r="A84" s="1"/>
      <c r="B84" s="1"/>
      <c r="C84" s="1"/>
      <c r="D84" s="1"/>
      <c r="E84" s="1"/>
      <c r="F84" s="1"/>
      <c r="G84" s="1"/>
      <c r="H84" s="1"/>
      <c r="I84" s="1"/>
      <c r="J84" s="1"/>
      <c r="K84" s="1"/>
      <c r="L84" s="1"/>
      <c r="M84" s="1"/>
      <c r="N84" s="1"/>
      <c r="O84" s="1"/>
      <c r="P84" s="1"/>
      <c r="Q84" s="1"/>
      <c r="R84" s="1"/>
      <c r="S84" s="1"/>
      <c r="T84" s="1"/>
      <c r="U84" s="1"/>
      <c r="V84" s="1"/>
      <c r="W84" s="1"/>
      <c r="X84" s="1"/>
      <c r="Y84" s="1"/>
    </row>
    <row r="85" spans="1:25" x14ac:dyDescent="0.35">
      <c r="A85" s="1"/>
      <c r="B85" s="1"/>
      <c r="C85" s="1"/>
      <c r="D85" s="1"/>
      <c r="E85" s="1"/>
      <c r="F85" s="1"/>
      <c r="G85" s="1"/>
      <c r="H85" s="1"/>
      <c r="I85" s="1"/>
      <c r="J85" s="1"/>
      <c r="K85" s="1"/>
      <c r="L85" s="1"/>
      <c r="M85" s="1"/>
      <c r="N85" s="1"/>
      <c r="O85" s="1"/>
      <c r="P85" s="1"/>
      <c r="Q85" s="1"/>
      <c r="R85" s="1"/>
      <c r="S85" s="1"/>
      <c r="T85" s="1"/>
      <c r="U85" s="1"/>
      <c r="V85" s="1"/>
      <c r="W85" s="1"/>
      <c r="X85" s="1"/>
      <c r="Y85" s="1"/>
    </row>
    <row r="86" spans="1:25" x14ac:dyDescent="0.35">
      <c r="A86" s="1"/>
      <c r="B86" s="1"/>
      <c r="C86" s="1"/>
      <c r="D86" s="1"/>
      <c r="E86" s="1"/>
      <c r="F86" s="1"/>
      <c r="G86" s="1"/>
      <c r="H86" s="1"/>
      <c r="I86" s="1"/>
      <c r="J86" s="1"/>
      <c r="K86" s="1"/>
      <c r="L86" s="1"/>
      <c r="M86" s="1"/>
      <c r="N86" s="1"/>
      <c r="O86" s="1"/>
      <c r="P86" s="1"/>
      <c r="Q86" s="1"/>
      <c r="R86" s="1"/>
      <c r="S86" s="1"/>
      <c r="T86" s="1"/>
      <c r="U86" s="1"/>
      <c r="V86" s="1"/>
      <c r="W86" s="1"/>
      <c r="X86" s="1"/>
      <c r="Y86" s="1"/>
    </row>
    <row r="87" spans="1:25" x14ac:dyDescent="0.35">
      <c r="A87" s="1"/>
      <c r="B87" s="1"/>
      <c r="C87" s="1"/>
      <c r="D87" s="1"/>
      <c r="E87" s="1"/>
      <c r="F87" s="1"/>
      <c r="G87" s="1"/>
      <c r="H87" s="1"/>
      <c r="I87" s="1"/>
      <c r="J87" s="1"/>
      <c r="K87" s="1"/>
      <c r="L87" s="1"/>
      <c r="M87" s="1"/>
      <c r="N87" s="1"/>
      <c r="O87" s="1"/>
      <c r="P87" s="1"/>
      <c r="Q87" s="1"/>
      <c r="R87" s="1"/>
      <c r="S87" s="1"/>
      <c r="T87" s="1"/>
      <c r="U87" s="1"/>
      <c r="V87" s="1"/>
      <c r="W87" s="1"/>
      <c r="X87" s="1"/>
      <c r="Y87" s="1"/>
    </row>
    <row r="88" spans="1:25" x14ac:dyDescent="0.35">
      <c r="A88" s="1"/>
      <c r="B88" s="1"/>
      <c r="C88" s="1"/>
      <c r="D88" s="1"/>
      <c r="E88" s="1"/>
      <c r="F88" s="1"/>
      <c r="G88" s="1"/>
      <c r="H88" s="1"/>
      <c r="I88" s="1"/>
      <c r="J88" s="1"/>
      <c r="K88" s="1"/>
      <c r="L88" s="1"/>
      <c r="M88" s="1"/>
      <c r="N88" s="1"/>
      <c r="O88" s="1"/>
      <c r="P88" s="1"/>
      <c r="Q88" s="1"/>
      <c r="R88" s="1"/>
      <c r="S88" s="1"/>
      <c r="T88" s="1"/>
      <c r="U88" s="1"/>
      <c r="V88" s="1"/>
      <c r="W88" s="1"/>
      <c r="X88" s="1"/>
      <c r="Y88" s="1"/>
    </row>
    <row r="89" spans="1:25" x14ac:dyDescent="0.35">
      <c r="A89" s="1"/>
      <c r="B89" s="1"/>
      <c r="C89" s="1"/>
      <c r="D89" s="1"/>
      <c r="E89" s="1"/>
      <c r="F89" s="1"/>
      <c r="G89" s="1"/>
      <c r="H89" s="1"/>
      <c r="I89" s="1"/>
      <c r="J89" s="1"/>
      <c r="K89" s="1"/>
      <c r="L89" s="1"/>
      <c r="M89" s="1"/>
      <c r="N89" s="1"/>
      <c r="O89" s="1"/>
      <c r="P89" s="1"/>
      <c r="Q89" s="1"/>
      <c r="R89" s="1"/>
      <c r="S89" s="1"/>
      <c r="T89" s="1"/>
      <c r="U89" s="1"/>
      <c r="V89" s="1"/>
      <c r="W89" s="1"/>
      <c r="X89" s="1"/>
      <c r="Y89" s="1"/>
    </row>
    <row r="90" spans="1:25" x14ac:dyDescent="0.35">
      <c r="A90" s="1"/>
      <c r="B90" s="1"/>
      <c r="C90" s="1"/>
      <c r="D90" s="1"/>
      <c r="E90" s="1"/>
      <c r="F90" s="1"/>
      <c r="G90" s="1"/>
      <c r="H90" s="1"/>
      <c r="I90" s="1"/>
      <c r="J90" s="1"/>
      <c r="K90" s="1"/>
      <c r="L90" s="1"/>
      <c r="M90" s="1"/>
      <c r="N90" s="1"/>
      <c r="O90" s="1"/>
      <c r="P90" s="1"/>
      <c r="Q90" s="1"/>
      <c r="R90" s="1"/>
      <c r="S90" s="1"/>
      <c r="T90" s="1"/>
      <c r="U90" s="1"/>
      <c r="V90" s="1"/>
      <c r="W90" s="1"/>
      <c r="X90" s="1"/>
      <c r="Y90" s="1"/>
    </row>
    <row r="91" spans="1:25" x14ac:dyDescent="0.35">
      <c r="A91" s="1"/>
      <c r="B91" s="1"/>
      <c r="C91" s="1"/>
      <c r="D91" s="1"/>
      <c r="E91" s="1"/>
      <c r="F91" s="1"/>
      <c r="G91" s="1"/>
      <c r="H91" s="1"/>
      <c r="I91" s="1"/>
      <c r="J91" s="1"/>
      <c r="K91" s="1"/>
      <c r="L91" s="1"/>
      <c r="M91" s="1"/>
      <c r="N91" s="1"/>
      <c r="O91" s="1"/>
      <c r="P91" s="1"/>
      <c r="Q91" s="1"/>
      <c r="R91" s="1"/>
      <c r="S91" s="1"/>
      <c r="T91" s="1"/>
      <c r="U91" s="1"/>
      <c r="V91" s="1"/>
      <c r="W91" s="1"/>
      <c r="X91" s="1"/>
      <c r="Y91" s="1"/>
    </row>
    <row r="92" spans="1:25" x14ac:dyDescent="0.35">
      <c r="A92" s="1"/>
      <c r="B92" s="1"/>
      <c r="C92" s="1"/>
      <c r="D92" s="1"/>
      <c r="E92" s="1"/>
      <c r="F92" s="1"/>
      <c r="G92" s="1"/>
      <c r="H92" s="1"/>
      <c r="I92" s="1"/>
      <c r="J92" s="1"/>
      <c r="K92" s="1"/>
      <c r="L92" s="1"/>
      <c r="M92" s="1"/>
      <c r="N92" s="1"/>
      <c r="O92" s="1"/>
      <c r="P92" s="1"/>
      <c r="Q92" s="1"/>
      <c r="R92" s="1"/>
      <c r="S92" s="1"/>
      <c r="T92" s="1"/>
      <c r="U92" s="1"/>
      <c r="V92" s="1"/>
      <c r="W92" s="1"/>
      <c r="X92" s="1"/>
      <c r="Y92" s="1"/>
    </row>
    <row r="93" spans="1:25" x14ac:dyDescent="0.35">
      <c r="A93" s="1"/>
      <c r="B93" s="1"/>
      <c r="C93" s="1"/>
      <c r="D93" s="1"/>
      <c r="E93" s="1"/>
      <c r="F93" s="1"/>
      <c r="G93" s="1"/>
      <c r="H93" s="1"/>
      <c r="I93" s="1"/>
      <c r="J93" s="1"/>
      <c r="K93" s="1"/>
      <c r="L93" s="1"/>
      <c r="M93" s="1"/>
      <c r="N93" s="1"/>
      <c r="O93" s="1"/>
      <c r="P93" s="1"/>
      <c r="Q93" s="1"/>
      <c r="R93" s="1"/>
      <c r="S93" s="1"/>
      <c r="T93" s="1"/>
      <c r="U93" s="1"/>
      <c r="V93" s="1"/>
      <c r="W93" s="1"/>
      <c r="X93" s="1"/>
      <c r="Y93" s="1"/>
    </row>
    <row r="94" spans="1:25" x14ac:dyDescent="0.35">
      <c r="A94" s="1"/>
      <c r="B94" s="1"/>
      <c r="C94" s="1"/>
      <c r="D94" s="1"/>
      <c r="E94" s="1"/>
      <c r="F94" s="1"/>
      <c r="G94" s="1"/>
      <c r="H94" s="1"/>
      <c r="I94" s="1"/>
      <c r="J94" s="1"/>
      <c r="K94" s="1"/>
      <c r="L94" s="1"/>
      <c r="M94" s="1"/>
      <c r="N94" s="1"/>
      <c r="O94" s="1"/>
      <c r="P94" s="1"/>
      <c r="Q94" s="1"/>
      <c r="R94" s="1"/>
      <c r="S94" s="1"/>
      <c r="T94" s="1"/>
      <c r="U94" s="1"/>
      <c r="V94" s="1"/>
      <c r="W94" s="1"/>
      <c r="X94" s="1"/>
      <c r="Y94" s="1"/>
    </row>
    <row r="95" spans="1:25" x14ac:dyDescent="0.35">
      <c r="A95" s="1"/>
      <c r="B95" s="1"/>
      <c r="C95" s="1"/>
      <c r="D95" s="1"/>
      <c r="E95" s="1"/>
      <c r="F95" s="1"/>
      <c r="G95" s="1"/>
      <c r="H95" s="1"/>
      <c r="I95" s="1"/>
      <c r="J95" s="1"/>
      <c r="K95" s="1"/>
      <c r="L95" s="1"/>
      <c r="M95" s="1"/>
      <c r="N95" s="1"/>
      <c r="O95" s="1"/>
      <c r="P95" s="1"/>
      <c r="Q95" s="1"/>
      <c r="R95" s="1"/>
      <c r="S95" s="1"/>
      <c r="T95" s="1"/>
      <c r="U95" s="1"/>
      <c r="V95" s="1"/>
      <c r="W95" s="1"/>
      <c r="X95" s="1"/>
      <c r="Y95" s="1"/>
    </row>
    <row r="96" spans="1:25" x14ac:dyDescent="0.35">
      <c r="A96" s="1"/>
      <c r="B96" s="1"/>
      <c r="C96" s="1"/>
      <c r="D96" s="1"/>
      <c r="E96" s="1"/>
      <c r="F96" s="1"/>
      <c r="G96" s="1"/>
      <c r="H96" s="1"/>
      <c r="I96" s="1"/>
      <c r="J96" s="1"/>
      <c r="K96" s="1"/>
      <c r="L96" s="1"/>
      <c r="M96" s="1"/>
      <c r="N96" s="1"/>
      <c r="O96" s="1"/>
      <c r="P96" s="1"/>
      <c r="Q96" s="1"/>
      <c r="R96" s="1"/>
      <c r="S96" s="1"/>
      <c r="T96" s="1"/>
      <c r="U96" s="1"/>
      <c r="V96" s="1"/>
      <c r="W96" s="1"/>
      <c r="X96" s="1"/>
      <c r="Y96" s="1"/>
    </row>
    <row r="97" spans="1:25" x14ac:dyDescent="0.35">
      <c r="A97" s="1"/>
      <c r="B97" s="1"/>
      <c r="C97" s="1"/>
      <c r="D97" s="1"/>
      <c r="E97" s="1"/>
      <c r="F97" s="1"/>
      <c r="G97" s="1"/>
      <c r="H97" s="1"/>
      <c r="I97" s="1"/>
      <c r="J97" s="1"/>
      <c r="K97" s="1"/>
      <c r="L97" s="1"/>
      <c r="M97" s="1"/>
      <c r="N97" s="1"/>
      <c r="O97" s="1"/>
      <c r="P97" s="1"/>
      <c r="Q97" s="1"/>
      <c r="R97" s="1"/>
      <c r="S97" s="1"/>
      <c r="T97" s="1"/>
      <c r="U97" s="1"/>
      <c r="V97" s="1"/>
      <c r="W97" s="1"/>
      <c r="X97" s="1"/>
      <c r="Y97" s="1"/>
    </row>
    <row r="98" spans="1:25" x14ac:dyDescent="0.35">
      <c r="A98" s="1"/>
      <c r="B98" s="1"/>
      <c r="C98" s="1"/>
      <c r="D98" s="1"/>
      <c r="E98" s="1"/>
      <c r="F98" s="1"/>
      <c r="G98" s="1"/>
      <c r="H98" s="1"/>
      <c r="I98" s="1"/>
      <c r="J98" s="1"/>
      <c r="K98" s="1"/>
      <c r="L98" s="1"/>
      <c r="M98" s="1"/>
      <c r="N98" s="1"/>
      <c r="O98" s="1"/>
      <c r="P98" s="1"/>
      <c r="Q98" s="1"/>
      <c r="R98" s="1"/>
      <c r="S98" s="1"/>
      <c r="T98" s="1"/>
      <c r="U98" s="1"/>
      <c r="V98" s="1"/>
      <c r="W98" s="1"/>
      <c r="X98" s="1"/>
      <c r="Y98" s="1"/>
    </row>
    <row r="99" spans="1:25" x14ac:dyDescent="0.35">
      <c r="A99" s="1"/>
      <c r="B99" s="1"/>
      <c r="C99" s="1"/>
      <c r="D99" s="1"/>
      <c r="E99" s="1"/>
      <c r="F99" s="1"/>
      <c r="G99" s="1"/>
      <c r="H99" s="1"/>
      <c r="I99" s="1"/>
      <c r="J99" s="1"/>
      <c r="K99" s="1"/>
      <c r="L99" s="1"/>
      <c r="M99" s="1"/>
      <c r="N99" s="1"/>
      <c r="O99" s="1"/>
      <c r="P99" s="1"/>
      <c r="Q99" s="1"/>
      <c r="R99" s="1"/>
      <c r="S99" s="1"/>
      <c r="T99" s="1"/>
      <c r="U99" s="1"/>
      <c r="V99" s="1"/>
      <c r="W99" s="1"/>
      <c r="X99" s="1"/>
      <c r="Y99" s="1"/>
    </row>
    <row r="100" spans="1:25"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sheetData>
  <sheetProtection algorithmName="SHA-512" hashValue="BHYjOBlce2yik1rcXZtavPMoooA6fQVHumdw/JWz0FzpnibhCtqnot+Se+o6F+xxJiqJ5kLklKlr7WDGCdvpVg==" saltValue="hO1FeDDBhB0qfOpHa7bxjQ==" spinCount="100000" sheet="1" scenarios="1"/>
  <mergeCells count="10">
    <mergeCell ref="C53:H61"/>
    <mergeCell ref="C63:H71"/>
    <mergeCell ref="C73:H81"/>
    <mergeCell ref="B1:E1"/>
    <mergeCell ref="C5:H6"/>
    <mergeCell ref="C8:H16"/>
    <mergeCell ref="C18:H31"/>
    <mergeCell ref="C33:H41"/>
    <mergeCell ref="C43:H51"/>
    <mergeCell ref="G3:H3"/>
  </mergeCells>
  <hyperlinks>
    <hyperlink ref="G3:H3" location="'Packaging (Primary)'!A1" display="Get back" xr:uid="{C89D71FD-D2D7-48BA-A89F-C61E6C588EC6}"/>
  </hyperlink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92DF-B366-44B7-8A5C-621D9123D7A5}">
  <sheetPr codeName="Sheet2">
    <tabColor theme="4"/>
  </sheetPr>
  <dimension ref="A1:Z499"/>
  <sheetViews>
    <sheetView workbookViewId="0">
      <selection activeCell="O31" sqref="O31"/>
    </sheetView>
  </sheetViews>
  <sheetFormatPr defaultRowHeight="13.5" customHeight="1" x14ac:dyDescent="0.35"/>
  <cols>
    <col min="1" max="2" width="60.54296875" bestFit="1" customWidth="1"/>
    <col min="4" max="4" width="22.54296875" bestFit="1" customWidth="1"/>
    <col min="5" max="5" width="14.81640625" bestFit="1" customWidth="1"/>
    <col min="6" max="6" width="16.54296875" bestFit="1" customWidth="1"/>
    <col min="7" max="7" width="12" bestFit="1" customWidth="1"/>
    <col min="9" max="9" width="16.08984375" customWidth="1"/>
    <col min="10" max="10" width="14.6328125" customWidth="1"/>
    <col min="11" max="11" width="14.36328125" customWidth="1"/>
    <col min="12" max="12" width="11.6328125" customWidth="1"/>
    <col min="16" max="16" width="81.90625" bestFit="1" customWidth="1"/>
  </cols>
  <sheetData>
    <row r="1" spans="1:26" ht="21" x14ac:dyDescent="0.5">
      <c r="A1" s="15" t="s">
        <v>12</v>
      </c>
      <c r="B1" s="15" t="s">
        <v>1060</v>
      </c>
      <c r="C1" s="15"/>
      <c r="D1" s="15" t="s">
        <v>16</v>
      </c>
      <c r="E1" s="15"/>
      <c r="F1" s="15"/>
      <c r="I1" s="15" t="s">
        <v>16</v>
      </c>
      <c r="J1" s="15"/>
      <c r="K1" s="15"/>
      <c r="P1" s="15" t="s">
        <v>5035</v>
      </c>
      <c r="R1" s="15" t="s">
        <v>5040</v>
      </c>
    </row>
    <row r="2" spans="1:26" ht="21" x14ac:dyDescent="0.5">
      <c r="A2" s="15"/>
      <c r="B2" s="15"/>
      <c r="D2" s="157" t="s">
        <v>1742</v>
      </c>
      <c r="E2" s="157" t="s">
        <v>1741</v>
      </c>
      <c r="F2" s="157" t="s">
        <v>5038</v>
      </c>
      <c r="I2" s="157" t="s">
        <v>1742</v>
      </c>
      <c r="J2" s="157" t="s">
        <v>1741</v>
      </c>
      <c r="K2" s="157" t="s">
        <v>5038</v>
      </c>
      <c r="P2" s="15"/>
      <c r="R2" s="157" t="s">
        <v>1741</v>
      </c>
      <c r="S2" s="157" t="s">
        <v>1742</v>
      </c>
      <c r="V2" t="s">
        <v>960</v>
      </c>
      <c r="X2" t="s">
        <v>961</v>
      </c>
      <c r="Z2" t="s">
        <v>5407</v>
      </c>
    </row>
    <row r="3" spans="1:26" ht="13.5" customHeight="1" x14ac:dyDescent="0.35">
      <c r="D3" s="14" t="s">
        <v>463</v>
      </c>
      <c r="E3" s="14" t="s">
        <v>207</v>
      </c>
      <c r="F3" s="14" t="s">
        <v>462</v>
      </c>
      <c r="G3" s="14" t="s">
        <v>1259</v>
      </c>
      <c r="I3" s="14" t="s">
        <v>463</v>
      </c>
      <c r="J3" s="14" t="s">
        <v>207</v>
      </c>
      <c r="K3" s="14" t="s">
        <v>462</v>
      </c>
      <c r="L3" s="14" t="s">
        <v>1259</v>
      </c>
      <c r="P3" s="157" t="s">
        <v>5037</v>
      </c>
      <c r="R3" t="s">
        <v>15</v>
      </c>
      <c r="S3" t="s">
        <v>1007</v>
      </c>
      <c r="V3" t="s">
        <v>5184</v>
      </c>
      <c r="X3" s="168" t="s">
        <v>5210</v>
      </c>
      <c r="Z3" t="s">
        <v>5269</v>
      </c>
    </row>
    <row r="4" spans="1:26" ht="13.5" customHeight="1" x14ac:dyDescent="0.35">
      <c r="A4" s="157" t="s">
        <v>1741</v>
      </c>
      <c r="B4" s="157" t="s">
        <v>1742</v>
      </c>
      <c r="D4" s="16" t="s">
        <v>17</v>
      </c>
      <c r="E4" s="16" t="s">
        <v>17</v>
      </c>
      <c r="F4" s="16" t="s">
        <v>17</v>
      </c>
      <c r="G4" s="16" t="s">
        <v>1066</v>
      </c>
      <c r="I4" s="16" t="s">
        <v>17</v>
      </c>
      <c r="J4" s="16" t="s">
        <v>17</v>
      </c>
      <c r="K4" s="16" t="s">
        <v>17</v>
      </c>
      <c r="L4" s="16" t="s">
        <v>1066</v>
      </c>
      <c r="P4" t="s">
        <v>1742</v>
      </c>
      <c r="V4" t="s">
        <v>5185</v>
      </c>
      <c r="X4" s="169" t="s">
        <v>5211</v>
      </c>
      <c r="Z4" t="s">
        <v>5270</v>
      </c>
    </row>
    <row r="5" spans="1:26" ht="13.5" customHeight="1" x14ac:dyDescent="0.35">
      <c r="A5" t="s">
        <v>15</v>
      </c>
      <c r="B5" t="s">
        <v>1007</v>
      </c>
      <c r="D5" s="16" t="s">
        <v>464</v>
      </c>
      <c r="E5" s="16" t="s">
        <v>18</v>
      </c>
      <c r="F5" s="16" t="s">
        <v>464</v>
      </c>
      <c r="G5" s="16" t="s">
        <v>1067</v>
      </c>
      <c r="I5" s="16" t="s">
        <v>464</v>
      </c>
      <c r="J5" s="16" t="s">
        <v>18</v>
      </c>
      <c r="K5" s="16" t="s">
        <v>464</v>
      </c>
      <c r="L5" s="16" t="s">
        <v>1067</v>
      </c>
      <c r="V5" t="s">
        <v>5186</v>
      </c>
      <c r="X5" s="168" t="s">
        <v>5212</v>
      </c>
      <c r="Z5" t="s">
        <v>5271</v>
      </c>
    </row>
    <row r="6" spans="1:26" ht="13.5" customHeight="1" x14ac:dyDescent="0.35">
      <c r="A6" t="s">
        <v>13</v>
      </c>
      <c r="B6" t="s">
        <v>1008</v>
      </c>
      <c r="D6" s="16" t="s">
        <v>532</v>
      </c>
      <c r="E6" s="16" t="s">
        <v>19</v>
      </c>
      <c r="F6" s="16" t="s">
        <v>465</v>
      </c>
      <c r="G6" s="16" t="s">
        <v>1077</v>
      </c>
      <c r="I6" s="16" t="s">
        <v>532</v>
      </c>
      <c r="J6" s="16" t="s">
        <v>19</v>
      </c>
      <c r="K6" s="16" t="s">
        <v>465</v>
      </c>
      <c r="L6" s="16" t="s">
        <v>1077</v>
      </c>
      <c r="P6" s="37" t="str">
        <f>IF($P$4="Engelsk","Select","Vælg")</f>
        <v>Select</v>
      </c>
      <c r="V6" t="s">
        <v>5187</v>
      </c>
      <c r="X6" s="169" t="s">
        <v>5213</v>
      </c>
      <c r="Z6" t="s">
        <v>5272</v>
      </c>
    </row>
    <row r="7" spans="1:26" ht="13.5" customHeight="1" x14ac:dyDescent="0.35">
      <c r="A7" t="s">
        <v>14</v>
      </c>
      <c r="B7" t="s">
        <v>1009</v>
      </c>
      <c r="D7" s="16" t="s">
        <v>20</v>
      </c>
      <c r="E7" s="16" t="s">
        <v>20</v>
      </c>
      <c r="F7" s="16" t="s">
        <v>20</v>
      </c>
      <c r="G7" s="16" t="s">
        <v>1068</v>
      </c>
      <c r="I7" s="16" t="s">
        <v>20</v>
      </c>
      <c r="J7" s="16" t="s">
        <v>20</v>
      </c>
      <c r="K7" s="16" t="s">
        <v>20</v>
      </c>
      <c r="L7" s="16" t="s">
        <v>1068</v>
      </c>
      <c r="P7" s="37" t="str">
        <f>IF($P$4="Engelsk","Insert","Indsæt")</f>
        <v>Insert</v>
      </c>
      <c r="V7" t="s">
        <v>5188</v>
      </c>
      <c r="X7" s="168" t="s">
        <v>5214</v>
      </c>
      <c r="Z7" t="s">
        <v>5273</v>
      </c>
    </row>
    <row r="8" spans="1:26" ht="13.5" customHeight="1" x14ac:dyDescent="0.35">
      <c r="D8" s="16" t="s">
        <v>21</v>
      </c>
      <c r="E8" s="16" t="s">
        <v>21</v>
      </c>
      <c r="F8" s="16" t="s">
        <v>21</v>
      </c>
      <c r="G8" s="16" t="s">
        <v>1078</v>
      </c>
      <c r="I8" s="16" t="s">
        <v>21</v>
      </c>
      <c r="J8" s="16" t="s">
        <v>21</v>
      </c>
      <c r="K8" s="16" t="s">
        <v>21</v>
      </c>
      <c r="L8" s="16" t="s">
        <v>1078</v>
      </c>
      <c r="P8" s="37" t="str">
        <f>IF($P$4="Engelsk","Packaging part not selected","Emballagedel ikke valgt")</f>
        <v>Packaging part not selected</v>
      </c>
      <c r="V8" t="s">
        <v>5189</v>
      </c>
      <c r="X8" s="169" t="s">
        <v>5215</v>
      </c>
      <c r="Z8" t="s">
        <v>5274</v>
      </c>
    </row>
    <row r="9" spans="1:26" ht="13.5" customHeight="1" x14ac:dyDescent="0.35">
      <c r="D9" s="16" t="s">
        <v>533</v>
      </c>
      <c r="E9" s="16" t="s">
        <v>22</v>
      </c>
      <c r="F9" s="16" t="s">
        <v>466</v>
      </c>
      <c r="G9" s="16" t="s">
        <v>1079</v>
      </c>
      <c r="I9" s="16" t="s">
        <v>533</v>
      </c>
      <c r="J9" s="16" t="s">
        <v>22</v>
      </c>
      <c r="K9" s="16" t="s">
        <v>466</v>
      </c>
      <c r="L9" s="16" t="s">
        <v>1079</v>
      </c>
      <c r="P9" s="37" t="str">
        <f>IF($P$4="Engelsk","Calculated","Beregnes")</f>
        <v>Calculated</v>
      </c>
      <c r="V9" t="s">
        <v>5190</v>
      </c>
      <c r="X9" s="168" t="s">
        <v>5216</v>
      </c>
      <c r="Z9" t="s">
        <v>5275</v>
      </c>
    </row>
    <row r="10" spans="1:26" ht="21" x14ac:dyDescent="0.5">
      <c r="A10" s="15" t="s">
        <v>228</v>
      </c>
      <c r="B10" s="15"/>
      <c r="D10" s="16" t="s">
        <v>23</v>
      </c>
      <c r="E10" s="16" t="s">
        <v>23</v>
      </c>
      <c r="F10" s="16" t="s">
        <v>23</v>
      </c>
      <c r="G10" s="16" t="s">
        <v>1069</v>
      </c>
      <c r="I10" s="16" t="s">
        <v>23</v>
      </c>
      <c r="J10" s="16" t="s">
        <v>23</v>
      </c>
      <c r="K10" s="16" t="s">
        <v>23</v>
      </c>
      <c r="L10" s="16" t="s">
        <v>1069</v>
      </c>
      <c r="P10" s="37" t="str">
        <f>IF($P$4="Engelsk","Yes","Ja")</f>
        <v>Yes</v>
      </c>
      <c r="V10" t="s">
        <v>5191</v>
      </c>
      <c r="X10" s="169" t="s">
        <v>5217</v>
      </c>
      <c r="Z10" t="s">
        <v>5276</v>
      </c>
    </row>
    <row r="11" spans="1:26" ht="13.5" customHeight="1" x14ac:dyDescent="0.35">
      <c r="A11" s="157" t="s">
        <v>1741</v>
      </c>
      <c r="B11" s="157" t="s">
        <v>1742</v>
      </c>
      <c r="D11" s="16" t="s">
        <v>467</v>
      </c>
      <c r="E11" s="16" t="s">
        <v>24</v>
      </c>
      <c r="F11" s="16" t="s">
        <v>467</v>
      </c>
      <c r="G11" s="16" t="s">
        <v>1070</v>
      </c>
      <c r="I11" s="16" t="s">
        <v>467</v>
      </c>
      <c r="J11" s="16" t="s">
        <v>24</v>
      </c>
      <c r="K11" s="16" t="s">
        <v>467</v>
      </c>
      <c r="L11" s="16" t="s">
        <v>1070</v>
      </c>
      <c r="P11" s="37" t="str">
        <f>IF($P$4="Engelsk","No","Nej")</f>
        <v>No</v>
      </c>
      <c r="V11" t="s">
        <v>5192</v>
      </c>
      <c r="X11" s="168" t="s">
        <v>5218</v>
      </c>
      <c r="Z11" t="s">
        <v>5277</v>
      </c>
    </row>
    <row r="12" spans="1:26" ht="13.5" customHeight="1" x14ac:dyDescent="0.35">
      <c r="A12" t="s">
        <v>15</v>
      </c>
      <c r="B12" t="s">
        <v>1007</v>
      </c>
      <c r="D12" s="16" t="s">
        <v>468</v>
      </c>
      <c r="E12" s="16" t="s">
        <v>26</v>
      </c>
      <c r="F12" s="16" t="s">
        <v>468</v>
      </c>
      <c r="G12" s="16" t="s">
        <v>1071</v>
      </c>
      <c r="I12" s="16" t="s">
        <v>468</v>
      </c>
      <c r="J12" s="16" t="s">
        <v>26</v>
      </c>
      <c r="K12" s="16" t="s">
        <v>468</v>
      </c>
      <c r="L12" s="16" t="s">
        <v>1071</v>
      </c>
      <c r="P12" s="37" t="str">
        <f>IF($P$4="Engelsk","Next","Næste")</f>
        <v>Next</v>
      </c>
      <c r="V12" t="s">
        <v>5193</v>
      </c>
      <c r="X12" s="169" t="s">
        <v>5219</v>
      </c>
      <c r="Z12" t="s">
        <v>5278</v>
      </c>
    </row>
    <row r="13" spans="1:26" ht="14.5" x14ac:dyDescent="0.35">
      <c r="A13" t="s">
        <v>229</v>
      </c>
      <c r="B13" t="s">
        <v>229</v>
      </c>
      <c r="D13" s="16" t="s">
        <v>597</v>
      </c>
      <c r="E13" s="16" t="s">
        <v>205</v>
      </c>
      <c r="F13" s="16" t="s">
        <v>530</v>
      </c>
      <c r="G13" s="16" t="s">
        <v>1256</v>
      </c>
      <c r="I13" s="16" t="s">
        <v>597</v>
      </c>
      <c r="J13" s="16" t="s">
        <v>205</v>
      </c>
      <c r="K13" s="16" t="s">
        <v>530</v>
      </c>
      <c r="L13" s="16" t="s">
        <v>1256</v>
      </c>
      <c r="P13" s="37" t="str">
        <f>IF($P$4="Engelsk","Previous","Forrige")</f>
        <v>Previous</v>
      </c>
      <c r="V13" t="s">
        <v>5194</v>
      </c>
      <c r="X13" s="168" t="s">
        <v>5220</v>
      </c>
      <c r="Z13" t="s">
        <v>5279</v>
      </c>
    </row>
    <row r="14" spans="1:26" ht="14.5" x14ac:dyDescent="0.35">
      <c r="A14" t="s">
        <v>230</v>
      </c>
      <c r="B14" t="s">
        <v>230</v>
      </c>
      <c r="D14" s="16" t="s">
        <v>534</v>
      </c>
      <c r="E14" s="16" t="s">
        <v>25</v>
      </c>
      <c r="F14" s="16" t="s">
        <v>25</v>
      </c>
      <c r="G14" s="16" t="s">
        <v>1080</v>
      </c>
      <c r="I14" s="16" t="s">
        <v>534</v>
      </c>
      <c r="J14" s="16" t="s">
        <v>25</v>
      </c>
      <c r="K14" s="16" t="s">
        <v>25</v>
      </c>
      <c r="L14" s="16" t="s">
        <v>1080</v>
      </c>
      <c r="P14" s="37" t="str">
        <f>IF($P$4="Engelsk","All rights to this document belong to Varefakta, and the document may not be copied, reproduced, passed on and / or used without prior written permission from Varefakta. (version 23.1).","Alle rettigheder til dette dokument tilhører Varefakta, og dokumentet må ikke kopieres, gengives, videregives og/eller benyttes uden forudgående skriftlig tilladelse fra Varefakta (Version 23.1).")</f>
        <v>All rights to this document belong to Varefakta, and the document may not be copied, reproduced, passed on and / or used without prior written permission from Varefakta. (version 23.1).</v>
      </c>
      <c r="V14" t="s">
        <v>5195</v>
      </c>
      <c r="X14" s="169" t="s">
        <v>5221</v>
      </c>
      <c r="Z14" t="s">
        <v>5280</v>
      </c>
    </row>
    <row r="15" spans="1:26" ht="13.5" customHeight="1" x14ac:dyDescent="0.35">
      <c r="A15" t="s">
        <v>231</v>
      </c>
      <c r="B15" t="s">
        <v>1729</v>
      </c>
      <c r="D15" s="16" t="s">
        <v>27</v>
      </c>
      <c r="E15" s="16" t="s">
        <v>27</v>
      </c>
      <c r="F15" s="16" t="s">
        <v>27</v>
      </c>
      <c r="G15" s="16" t="s">
        <v>1081</v>
      </c>
      <c r="I15" s="16" t="s">
        <v>27</v>
      </c>
      <c r="J15" s="16" t="s">
        <v>27</v>
      </c>
      <c r="K15" s="16" t="s">
        <v>27</v>
      </c>
      <c r="L15" s="16" t="s">
        <v>1081</v>
      </c>
      <c r="V15" t="s">
        <v>5196</v>
      </c>
      <c r="X15" s="168" t="s">
        <v>5222</v>
      </c>
      <c r="Z15" t="s">
        <v>5281</v>
      </c>
    </row>
    <row r="16" spans="1:26" ht="13.5" customHeight="1" x14ac:dyDescent="0.35">
      <c r="D16" s="16" t="s">
        <v>28</v>
      </c>
      <c r="E16" s="16" t="s">
        <v>28</v>
      </c>
      <c r="F16" s="16" t="s">
        <v>28</v>
      </c>
      <c r="G16" s="16" t="s">
        <v>1082</v>
      </c>
      <c r="I16" s="16" t="s">
        <v>28</v>
      </c>
      <c r="J16" s="16" t="s">
        <v>28</v>
      </c>
      <c r="K16" s="16" t="s">
        <v>28</v>
      </c>
      <c r="L16" s="16" t="s">
        <v>1082</v>
      </c>
      <c r="V16" t="s">
        <v>5197</v>
      </c>
      <c r="X16" s="169" t="s">
        <v>5223</v>
      </c>
      <c r="Z16" t="s">
        <v>5282</v>
      </c>
    </row>
    <row r="17" spans="1:26" ht="13.5" customHeight="1" x14ac:dyDescent="0.5">
      <c r="A17" s="15" t="s">
        <v>660</v>
      </c>
      <c r="B17" s="15"/>
      <c r="D17" s="16" t="s">
        <v>29</v>
      </c>
      <c r="E17" s="16" t="s">
        <v>29</v>
      </c>
      <c r="F17" s="16" t="s">
        <v>29</v>
      </c>
      <c r="G17" s="16" t="s">
        <v>1083</v>
      </c>
      <c r="I17" s="16" t="s">
        <v>29</v>
      </c>
      <c r="J17" s="16" t="s">
        <v>29</v>
      </c>
      <c r="K17" s="16" t="s">
        <v>29</v>
      </c>
      <c r="L17" s="16" t="s">
        <v>1083</v>
      </c>
      <c r="V17" t="s">
        <v>5198</v>
      </c>
      <c r="X17" s="168" t="s">
        <v>5224</v>
      </c>
      <c r="Z17" t="s">
        <v>5283</v>
      </c>
    </row>
    <row r="18" spans="1:26" ht="13.5" customHeight="1" x14ac:dyDescent="0.35">
      <c r="D18" s="16" t="s">
        <v>30</v>
      </c>
      <c r="E18" s="16" t="s">
        <v>30</v>
      </c>
      <c r="F18" s="16" t="s">
        <v>30</v>
      </c>
      <c r="G18" s="16" t="s">
        <v>1084</v>
      </c>
      <c r="I18" s="16" t="s">
        <v>30</v>
      </c>
      <c r="J18" s="16" t="s">
        <v>30</v>
      </c>
      <c r="K18" s="16" t="s">
        <v>30</v>
      </c>
      <c r="L18" s="16" t="s">
        <v>1084</v>
      </c>
      <c r="V18" t="s">
        <v>5199</v>
      </c>
      <c r="X18" s="169" t="s">
        <v>5225</v>
      </c>
      <c r="Z18" t="s">
        <v>5284</v>
      </c>
    </row>
    <row r="19" spans="1:26" ht="13.5" customHeight="1" x14ac:dyDescent="0.35">
      <c r="A19" s="157" t="s">
        <v>1741</v>
      </c>
      <c r="B19" s="157" t="s">
        <v>1742</v>
      </c>
      <c r="D19" s="16" t="s">
        <v>554</v>
      </c>
      <c r="E19" s="16" t="s">
        <v>554</v>
      </c>
      <c r="F19" s="16" t="s">
        <v>554</v>
      </c>
      <c r="G19" s="16" t="s">
        <v>1135</v>
      </c>
      <c r="I19" s="16" t="s">
        <v>554</v>
      </c>
      <c r="J19" s="16" t="s">
        <v>554</v>
      </c>
      <c r="K19" s="16" t="s">
        <v>554</v>
      </c>
      <c r="L19" s="16" t="s">
        <v>1135</v>
      </c>
      <c r="V19" t="s">
        <v>5200</v>
      </c>
      <c r="X19" s="168" t="s">
        <v>5226</v>
      </c>
      <c r="Z19" t="s">
        <v>5285</v>
      </c>
    </row>
    <row r="20" spans="1:26" ht="13.5" customHeight="1" x14ac:dyDescent="0.35">
      <c r="A20" t="s">
        <v>15</v>
      </c>
      <c r="B20" t="s">
        <v>1007</v>
      </c>
      <c r="D20" s="16" t="s">
        <v>535</v>
      </c>
      <c r="E20" s="16" t="s">
        <v>31</v>
      </c>
      <c r="F20" s="16" t="s">
        <v>469</v>
      </c>
      <c r="G20" s="16" t="s">
        <v>1072</v>
      </c>
      <c r="I20" s="16" t="s">
        <v>535</v>
      </c>
      <c r="J20" s="16" t="s">
        <v>31</v>
      </c>
      <c r="K20" s="16" t="s">
        <v>469</v>
      </c>
      <c r="L20" s="16" t="s">
        <v>1072</v>
      </c>
      <c r="V20" t="s">
        <v>5201</v>
      </c>
      <c r="X20" s="169" t="s">
        <v>5227</v>
      </c>
      <c r="Z20" t="s">
        <v>5286</v>
      </c>
    </row>
    <row r="21" spans="1:26" ht="13.5" customHeight="1" x14ac:dyDescent="0.35">
      <c r="A21" t="s">
        <v>661</v>
      </c>
      <c r="B21" t="s">
        <v>1010</v>
      </c>
      <c r="D21" s="16" t="s">
        <v>32</v>
      </c>
      <c r="E21" s="16" t="s">
        <v>32</v>
      </c>
      <c r="F21" s="16" t="s">
        <v>32</v>
      </c>
      <c r="G21" s="16" t="s">
        <v>1085</v>
      </c>
      <c r="I21" s="16" t="s">
        <v>32</v>
      </c>
      <c r="J21" s="16" t="s">
        <v>32</v>
      </c>
      <c r="K21" s="16" t="s">
        <v>32</v>
      </c>
      <c r="L21" s="16" t="s">
        <v>1085</v>
      </c>
      <c r="V21" t="s">
        <v>5202</v>
      </c>
      <c r="X21" s="168" t="s">
        <v>5228</v>
      </c>
      <c r="Z21" t="s">
        <v>5287</v>
      </c>
    </row>
    <row r="22" spans="1:26" ht="13.5" customHeight="1" x14ac:dyDescent="0.35">
      <c r="A22" t="s">
        <v>662</v>
      </c>
      <c r="B22" t="s">
        <v>1011</v>
      </c>
      <c r="D22" s="16" t="s">
        <v>33</v>
      </c>
      <c r="E22" s="16" t="s">
        <v>33</v>
      </c>
      <c r="F22" s="16" t="s">
        <v>33</v>
      </c>
      <c r="G22" s="16" t="s">
        <v>1073</v>
      </c>
      <c r="I22" s="16" t="s">
        <v>33</v>
      </c>
      <c r="J22" s="16" t="s">
        <v>33</v>
      </c>
      <c r="K22" s="16" t="s">
        <v>33</v>
      </c>
      <c r="L22" s="16" t="s">
        <v>1073</v>
      </c>
      <c r="V22" t="s">
        <v>5203</v>
      </c>
      <c r="X22" s="169" t="s">
        <v>5229</v>
      </c>
      <c r="Z22" t="s">
        <v>5288</v>
      </c>
    </row>
    <row r="23" spans="1:26" ht="13.5" customHeight="1" x14ac:dyDescent="0.35">
      <c r="A23" t="s">
        <v>663</v>
      </c>
      <c r="B23" t="s">
        <v>1012</v>
      </c>
      <c r="D23" s="16" t="s">
        <v>34</v>
      </c>
      <c r="E23" s="16" t="s">
        <v>34</v>
      </c>
      <c r="F23" s="16" t="s">
        <v>34</v>
      </c>
      <c r="G23" s="16" t="s">
        <v>1086</v>
      </c>
      <c r="I23" s="16" t="s">
        <v>34</v>
      </c>
      <c r="J23" s="16" t="s">
        <v>34</v>
      </c>
      <c r="K23" s="16" t="s">
        <v>34</v>
      </c>
      <c r="L23" s="16" t="s">
        <v>1086</v>
      </c>
      <c r="V23" t="s">
        <v>5204</v>
      </c>
      <c r="X23" s="168" t="s">
        <v>5230</v>
      </c>
      <c r="Z23" t="s">
        <v>5289</v>
      </c>
    </row>
    <row r="24" spans="1:26" ht="13.5" customHeight="1" x14ac:dyDescent="0.35">
      <c r="A24" t="s">
        <v>664</v>
      </c>
      <c r="B24" t="s">
        <v>1013</v>
      </c>
      <c r="D24" s="16" t="s">
        <v>35</v>
      </c>
      <c r="E24" s="16" t="s">
        <v>35</v>
      </c>
      <c r="F24" s="16" t="s">
        <v>35</v>
      </c>
      <c r="G24" s="16" t="s">
        <v>1074</v>
      </c>
      <c r="I24" s="16" t="s">
        <v>35</v>
      </c>
      <c r="J24" s="16" t="s">
        <v>35</v>
      </c>
      <c r="K24" s="16" t="s">
        <v>35</v>
      </c>
      <c r="L24" s="16" t="s">
        <v>1074</v>
      </c>
      <c r="V24" t="s">
        <v>5205</v>
      </c>
      <c r="X24" s="169" t="s">
        <v>5231</v>
      </c>
      <c r="Z24" t="s">
        <v>5290</v>
      </c>
    </row>
    <row r="25" spans="1:26" ht="13.5" customHeight="1" x14ac:dyDescent="0.35">
      <c r="D25" s="16" t="s">
        <v>536</v>
      </c>
      <c r="E25" s="16" t="s">
        <v>36</v>
      </c>
      <c r="F25" s="16" t="s">
        <v>470</v>
      </c>
      <c r="G25" s="16" t="s">
        <v>1087</v>
      </c>
      <c r="I25" s="16" t="s">
        <v>536</v>
      </c>
      <c r="J25" s="16" t="s">
        <v>36</v>
      </c>
      <c r="K25" s="16" t="s">
        <v>470</v>
      </c>
      <c r="L25" s="16" t="s">
        <v>1087</v>
      </c>
      <c r="V25" t="s">
        <v>5206</v>
      </c>
      <c r="X25" s="168" t="s">
        <v>5232</v>
      </c>
      <c r="Z25" t="s">
        <v>5291</v>
      </c>
    </row>
    <row r="26" spans="1:26" ht="13.5" customHeight="1" x14ac:dyDescent="0.5">
      <c r="A26" s="15" t="s">
        <v>668</v>
      </c>
      <c r="B26" s="15"/>
      <c r="D26" s="16" t="s">
        <v>37</v>
      </c>
      <c r="E26" s="16" t="s">
        <v>37</v>
      </c>
      <c r="F26" s="16" t="s">
        <v>37</v>
      </c>
      <c r="G26" s="16" t="s">
        <v>1088</v>
      </c>
      <c r="I26" s="16" t="s">
        <v>37</v>
      </c>
      <c r="J26" s="16" t="s">
        <v>37</v>
      </c>
      <c r="K26" s="16" t="s">
        <v>37</v>
      </c>
      <c r="L26" s="16" t="s">
        <v>1088</v>
      </c>
      <c r="V26" t="s">
        <v>5207</v>
      </c>
      <c r="X26" s="169" t="s">
        <v>5233</v>
      </c>
      <c r="Z26" t="s">
        <v>5292</v>
      </c>
    </row>
    <row r="27" spans="1:26" ht="13.5" customHeight="1" x14ac:dyDescent="0.35">
      <c r="D27" s="16" t="s">
        <v>537</v>
      </c>
      <c r="E27" s="16" t="s">
        <v>38</v>
      </c>
      <c r="F27" s="16" t="s">
        <v>471</v>
      </c>
      <c r="G27" s="16" t="s">
        <v>1075</v>
      </c>
      <c r="I27" s="16" t="s">
        <v>537</v>
      </c>
      <c r="J27" s="16" t="s">
        <v>38</v>
      </c>
      <c r="K27" s="16" t="s">
        <v>471</v>
      </c>
      <c r="L27" s="16" t="s">
        <v>1075</v>
      </c>
      <c r="V27" t="s">
        <v>5208</v>
      </c>
      <c r="X27" s="168" t="s">
        <v>5234</v>
      </c>
      <c r="Z27" t="s">
        <v>5293</v>
      </c>
    </row>
    <row r="28" spans="1:26" ht="13.5" customHeight="1" x14ac:dyDescent="0.35">
      <c r="A28" s="157" t="s">
        <v>1741</v>
      </c>
      <c r="B28" s="157" t="s">
        <v>1742</v>
      </c>
      <c r="D28" s="16" t="s">
        <v>39</v>
      </c>
      <c r="E28" s="16" t="s">
        <v>39</v>
      </c>
      <c r="F28" s="16" t="s">
        <v>39</v>
      </c>
      <c r="G28" s="16" t="s">
        <v>1089</v>
      </c>
      <c r="I28" s="16" t="s">
        <v>39</v>
      </c>
      <c r="J28" s="16" t="s">
        <v>39</v>
      </c>
      <c r="K28" s="16" t="s">
        <v>39</v>
      </c>
      <c r="L28" s="16" t="s">
        <v>1089</v>
      </c>
      <c r="V28" t="s">
        <v>5209</v>
      </c>
      <c r="X28" s="169" t="s">
        <v>5235</v>
      </c>
      <c r="Z28" t="s">
        <v>5294</v>
      </c>
    </row>
    <row r="29" spans="1:26" ht="13.5" customHeight="1" x14ac:dyDescent="0.35">
      <c r="A29" t="s">
        <v>15</v>
      </c>
      <c r="B29" t="s">
        <v>1007</v>
      </c>
      <c r="D29" s="16" t="s">
        <v>472</v>
      </c>
      <c r="E29" s="16" t="s">
        <v>40</v>
      </c>
      <c r="F29" s="16" t="s">
        <v>472</v>
      </c>
      <c r="G29" s="16" t="s">
        <v>1090</v>
      </c>
      <c r="I29" s="16" t="s">
        <v>472</v>
      </c>
      <c r="J29" s="16" t="s">
        <v>40</v>
      </c>
      <c r="K29" s="16" t="s">
        <v>472</v>
      </c>
      <c r="L29" s="16" t="s">
        <v>1090</v>
      </c>
      <c r="X29" s="168" t="s">
        <v>5236</v>
      </c>
      <c r="Z29" t="s">
        <v>5295</v>
      </c>
    </row>
    <row r="30" spans="1:26" ht="13.5" customHeight="1" x14ac:dyDescent="0.35">
      <c r="A30" t="s">
        <v>669</v>
      </c>
      <c r="B30" t="s">
        <v>1014</v>
      </c>
      <c r="D30" s="16" t="s">
        <v>41</v>
      </c>
      <c r="E30" s="16" t="s">
        <v>41</v>
      </c>
      <c r="F30" s="16" t="s">
        <v>41</v>
      </c>
      <c r="G30" s="16" t="s">
        <v>1091</v>
      </c>
      <c r="I30" s="16" t="s">
        <v>41</v>
      </c>
      <c r="J30" s="16" t="s">
        <v>41</v>
      </c>
      <c r="K30" s="16" t="s">
        <v>41</v>
      </c>
      <c r="L30" s="16" t="s">
        <v>1091</v>
      </c>
      <c r="X30" s="169" t="s">
        <v>5237</v>
      </c>
      <c r="Z30" t="s">
        <v>5296</v>
      </c>
    </row>
    <row r="31" spans="1:26" ht="13.5" customHeight="1" x14ac:dyDescent="0.35">
      <c r="A31" t="s">
        <v>670</v>
      </c>
      <c r="B31" t="s">
        <v>1015</v>
      </c>
      <c r="D31" s="16" t="s">
        <v>42</v>
      </c>
      <c r="E31" s="16" t="s">
        <v>42</v>
      </c>
      <c r="F31" s="16" t="s">
        <v>42</v>
      </c>
      <c r="G31" s="16" t="s">
        <v>1092</v>
      </c>
      <c r="I31" s="16" t="s">
        <v>42</v>
      </c>
      <c r="J31" s="16" t="s">
        <v>42</v>
      </c>
      <c r="K31" s="16" t="s">
        <v>42</v>
      </c>
      <c r="L31" s="16" t="s">
        <v>1092</v>
      </c>
      <c r="X31" s="168" t="s">
        <v>5238</v>
      </c>
      <c r="Z31" t="s">
        <v>5297</v>
      </c>
    </row>
    <row r="32" spans="1:26" ht="13.5" customHeight="1" x14ac:dyDescent="0.35">
      <c r="A32" t="s">
        <v>671</v>
      </c>
      <c r="B32" t="s">
        <v>1016</v>
      </c>
      <c r="D32" s="16" t="s">
        <v>43</v>
      </c>
      <c r="E32" s="16" t="s">
        <v>43</v>
      </c>
      <c r="F32" s="16" t="s">
        <v>43</v>
      </c>
      <c r="G32" s="16" t="s">
        <v>1093</v>
      </c>
      <c r="I32" s="16" t="s">
        <v>43</v>
      </c>
      <c r="J32" s="16" t="s">
        <v>43</v>
      </c>
      <c r="K32" s="16" t="s">
        <v>43</v>
      </c>
      <c r="L32" s="16" t="s">
        <v>1093</v>
      </c>
      <c r="X32" s="169" t="s">
        <v>5239</v>
      </c>
      <c r="Z32" t="s">
        <v>5298</v>
      </c>
    </row>
    <row r="33" spans="1:26" ht="13.5" customHeight="1" x14ac:dyDescent="0.35">
      <c r="A33" t="s">
        <v>672</v>
      </c>
      <c r="B33" t="s">
        <v>1017</v>
      </c>
      <c r="D33" s="16" t="s">
        <v>538</v>
      </c>
      <c r="E33" s="16" t="s">
        <v>44</v>
      </c>
      <c r="F33" s="16" t="s">
        <v>473</v>
      </c>
      <c r="G33" s="16" t="s">
        <v>1094</v>
      </c>
      <c r="I33" s="16" t="s">
        <v>538</v>
      </c>
      <c r="J33" s="16" t="s">
        <v>44</v>
      </c>
      <c r="K33" s="16" t="s">
        <v>473</v>
      </c>
      <c r="L33" s="16" t="s">
        <v>1094</v>
      </c>
      <c r="X33" s="168" t="s">
        <v>5240</v>
      </c>
      <c r="Z33" t="s">
        <v>5299</v>
      </c>
    </row>
    <row r="34" spans="1:26" ht="13.5" customHeight="1" x14ac:dyDescent="0.35">
      <c r="D34" s="16" t="s">
        <v>539</v>
      </c>
      <c r="E34" s="16" t="s">
        <v>45</v>
      </c>
      <c r="F34" s="16" t="s">
        <v>474</v>
      </c>
      <c r="G34" s="16" t="s">
        <v>1095</v>
      </c>
      <c r="I34" s="16" t="s">
        <v>539</v>
      </c>
      <c r="J34" s="16" t="s">
        <v>45</v>
      </c>
      <c r="K34" s="16" t="s">
        <v>474</v>
      </c>
      <c r="L34" s="16" t="s">
        <v>1095</v>
      </c>
      <c r="X34" s="169" t="s">
        <v>5241</v>
      </c>
      <c r="Z34" t="s">
        <v>5300</v>
      </c>
    </row>
    <row r="35" spans="1:26" ht="13.5" customHeight="1" x14ac:dyDescent="0.35">
      <c r="D35" s="16" t="s">
        <v>46</v>
      </c>
      <c r="E35" s="16" t="s">
        <v>46</v>
      </c>
      <c r="F35" s="16" t="s">
        <v>46</v>
      </c>
      <c r="G35" s="16" t="s">
        <v>1076</v>
      </c>
      <c r="I35" s="16" t="s">
        <v>46</v>
      </c>
      <c r="J35" s="16" t="s">
        <v>46</v>
      </c>
      <c r="K35" s="16" t="s">
        <v>46</v>
      </c>
      <c r="L35" s="16" t="s">
        <v>1076</v>
      </c>
      <c r="X35" s="168" t="s">
        <v>5242</v>
      </c>
      <c r="Z35" t="s">
        <v>5301</v>
      </c>
    </row>
    <row r="36" spans="1:26" ht="13.5" customHeight="1" x14ac:dyDescent="0.5">
      <c r="A36" s="15" t="s">
        <v>721</v>
      </c>
      <c r="B36" s="15"/>
      <c r="D36" s="16" t="s">
        <v>559</v>
      </c>
      <c r="E36" s="16" t="s">
        <v>97</v>
      </c>
      <c r="F36" s="16" t="s">
        <v>494</v>
      </c>
      <c r="G36" s="16" t="s">
        <v>1147</v>
      </c>
      <c r="I36" s="16" t="s">
        <v>559</v>
      </c>
      <c r="J36" s="16" t="s">
        <v>97</v>
      </c>
      <c r="K36" s="16" t="s">
        <v>494</v>
      </c>
      <c r="L36" s="16" t="s">
        <v>1147</v>
      </c>
      <c r="X36" s="169" t="s">
        <v>5243</v>
      </c>
      <c r="Z36" t="s">
        <v>5302</v>
      </c>
    </row>
    <row r="37" spans="1:26" ht="13.5" customHeight="1" x14ac:dyDescent="0.35">
      <c r="D37" s="16" t="s">
        <v>540</v>
      </c>
      <c r="E37" s="16" t="s">
        <v>47</v>
      </c>
      <c r="F37" s="16" t="s">
        <v>475</v>
      </c>
      <c r="G37" s="16" t="s">
        <v>1096</v>
      </c>
      <c r="I37" s="16" t="s">
        <v>540</v>
      </c>
      <c r="J37" s="16" t="s">
        <v>47</v>
      </c>
      <c r="K37" s="16" t="s">
        <v>475</v>
      </c>
      <c r="L37" s="16" t="s">
        <v>1096</v>
      </c>
      <c r="X37" s="168" t="s">
        <v>5244</v>
      </c>
      <c r="Z37" t="s">
        <v>5303</v>
      </c>
    </row>
    <row r="38" spans="1:26" ht="13.5" customHeight="1" x14ac:dyDescent="0.35">
      <c r="A38" s="157" t="s">
        <v>1741</v>
      </c>
      <c r="B38" s="157" t="s">
        <v>1742</v>
      </c>
      <c r="D38" s="16" t="s">
        <v>48</v>
      </c>
      <c r="E38" s="16" t="s">
        <v>48</v>
      </c>
      <c r="F38" s="16" t="s">
        <v>476</v>
      </c>
      <c r="G38" s="16" t="s">
        <v>1097</v>
      </c>
      <c r="I38" s="16" t="s">
        <v>48</v>
      </c>
      <c r="J38" s="16" t="s">
        <v>48</v>
      </c>
      <c r="K38" s="16" t="s">
        <v>476</v>
      </c>
      <c r="L38" s="16" t="s">
        <v>1097</v>
      </c>
      <c r="X38" s="169" t="s">
        <v>5245</v>
      </c>
      <c r="Z38" t="s">
        <v>5304</v>
      </c>
    </row>
    <row r="39" spans="1:26" ht="13.5" customHeight="1" x14ac:dyDescent="0.35">
      <c r="A39" t="s">
        <v>15</v>
      </c>
      <c r="B39" t="s">
        <v>1007</v>
      </c>
      <c r="D39" s="16" t="s">
        <v>49</v>
      </c>
      <c r="E39" s="16" t="s">
        <v>49</v>
      </c>
      <c r="F39" s="16" t="s">
        <v>49</v>
      </c>
      <c r="G39" s="16" t="s">
        <v>1098</v>
      </c>
      <c r="I39" s="16" t="s">
        <v>49</v>
      </c>
      <c r="J39" s="16" t="s">
        <v>49</v>
      </c>
      <c r="K39" s="16" t="s">
        <v>49</v>
      </c>
      <c r="L39" s="16" t="s">
        <v>1098</v>
      </c>
      <c r="X39" s="168" t="s">
        <v>5246</v>
      </c>
      <c r="Z39" t="s">
        <v>5305</v>
      </c>
    </row>
    <row r="40" spans="1:26" ht="13.5" customHeight="1" x14ac:dyDescent="0.35">
      <c r="A40" t="s">
        <v>720</v>
      </c>
      <c r="B40" t="s">
        <v>1018</v>
      </c>
      <c r="D40" s="16" t="s">
        <v>561</v>
      </c>
      <c r="E40" s="16" t="s">
        <v>100</v>
      </c>
      <c r="F40" s="16" t="s">
        <v>100</v>
      </c>
      <c r="G40" s="16" t="s">
        <v>1150</v>
      </c>
      <c r="I40" s="16" t="s">
        <v>561</v>
      </c>
      <c r="J40" s="16" t="s">
        <v>100</v>
      </c>
      <c r="K40" s="16" t="s">
        <v>100</v>
      </c>
      <c r="L40" s="16" t="s">
        <v>1150</v>
      </c>
      <c r="X40" s="169" t="s">
        <v>5247</v>
      </c>
      <c r="Z40" t="s">
        <v>5306</v>
      </c>
    </row>
    <row r="41" spans="1:26" ht="13.5" customHeight="1" x14ac:dyDescent="0.35">
      <c r="A41" t="s">
        <v>722</v>
      </c>
      <c r="B41" t="s">
        <v>1019</v>
      </c>
      <c r="D41" s="16" t="s">
        <v>50</v>
      </c>
      <c r="E41" s="16" t="s">
        <v>50</v>
      </c>
      <c r="F41" s="16" t="s">
        <v>50</v>
      </c>
      <c r="G41" s="16" t="s">
        <v>1099</v>
      </c>
      <c r="I41" s="16" t="s">
        <v>50</v>
      </c>
      <c r="J41" s="16" t="s">
        <v>50</v>
      </c>
      <c r="K41" s="16" t="s">
        <v>50</v>
      </c>
      <c r="L41" s="16" t="s">
        <v>1099</v>
      </c>
      <c r="X41" s="168" t="s">
        <v>5248</v>
      </c>
      <c r="Z41" t="s">
        <v>5307</v>
      </c>
    </row>
    <row r="42" spans="1:26" ht="13.5" customHeight="1" x14ac:dyDescent="0.35">
      <c r="A42" t="s">
        <v>723</v>
      </c>
      <c r="B42" t="s">
        <v>1020</v>
      </c>
      <c r="D42" s="16" t="s">
        <v>541</v>
      </c>
      <c r="E42" s="16" t="s">
        <v>51</v>
      </c>
      <c r="F42" s="16" t="s">
        <v>477</v>
      </c>
      <c r="G42" s="16" t="s">
        <v>1100</v>
      </c>
      <c r="I42" s="16" t="s">
        <v>541</v>
      </c>
      <c r="J42" s="16" t="s">
        <v>51</v>
      </c>
      <c r="K42" s="16" t="s">
        <v>477</v>
      </c>
      <c r="L42" s="16" t="s">
        <v>1100</v>
      </c>
      <c r="X42" s="169" t="s">
        <v>5249</v>
      </c>
      <c r="Z42" t="s">
        <v>5308</v>
      </c>
    </row>
    <row r="43" spans="1:26" ht="13.5" customHeight="1" x14ac:dyDescent="0.35">
      <c r="D43" s="16" t="s">
        <v>52</v>
      </c>
      <c r="E43" s="16" t="s">
        <v>52</v>
      </c>
      <c r="F43" s="16" t="s">
        <v>478</v>
      </c>
      <c r="G43" s="16" t="s">
        <v>1101</v>
      </c>
      <c r="I43" s="16" t="s">
        <v>52</v>
      </c>
      <c r="J43" s="16" t="s">
        <v>52</v>
      </c>
      <c r="K43" s="16" t="s">
        <v>478</v>
      </c>
      <c r="L43" s="16" t="s">
        <v>1101</v>
      </c>
      <c r="X43" s="168" t="s">
        <v>5250</v>
      </c>
      <c r="Z43" t="s">
        <v>5309</v>
      </c>
    </row>
    <row r="44" spans="1:26" ht="21" x14ac:dyDescent="0.5">
      <c r="A44" s="15" t="s">
        <v>719</v>
      </c>
      <c r="D44" s="16" t="s">
        <v>53</v>
      </c>
      <c r="E44" s="16" t="s">
        <v>53</v>
      </c>
      <c r="F44" s="16" t="s">
        <v>53</v>
      </c>
      <c r="G44" s="16" t="s">
        <v>1102</v>
      </c>
      <c r="I44" s="16" t="s">
        <v>53</v>
      </c>
      <c r="J44" s="16" t="s">
        <v>53</v>
      </c>
      <c r="K44" s="16" t="s">
        <v>53</v>
      </c>
      <c r="L44" s="16" t="s">
        <v>1102</v>
      </c>
      <c r="X44" s="169" t="s">
        <v>5251</v>
      </c>
      <c r="Z44" t="s">
        <v>5310</v>
      </c>
    </row>
    <row r="45" spans="1:26" ht="13.5" customHeight="1" x14ac:dyDescent="0.35">
      <c r="D45" s="16" t="s">
        <v>563</v>
      </c>
      <c r="E45" s="16" t="s">
        <v>103</v>
      </c>
      <c r="F45" s="16" t="s">
        <v>495</v>
      </c>
      <c r="G45" s="16" t="s">
        <v>1153</v>
      </c>
      <c r="I45" s="16" t="s">
        <v>563</v>
      </c>
      <c r="J45" s="16" t="s">
        <v>103</v>
      </c>
      <c r="K45" s="16" t="s">
        <v>495</v>
      </c>
      <c r="L45" s="16" t="s">
        <v>1153</v>
      </c>
      <c r="X45" s="168" t="s">
        <v>5252</v>
      </c>
      <c r="Z45" t="s">
        <v>5311</v>
      </c>
    </row>
    <row r="46" spans="1:26" ht="13.5" customHeight="1" x14ac:dyDescent="0.35">
      <c r="A46" s="157" t="s">
        <v>1741</v>
      </c>
      <c r="B46" s="157" t="s">
        <v>1742</v>
      </c>
      <c r="D46" s="16" t="s">
        <v>54</v>
      </c>
      <c r="E46" s="16" t="s">
        <v>54</v>
      </c>
      <c r="F46" s="16" t="s">
        <v>54</v>
      </c>
      <c r="G46" s="16" t="s">
        <v>1103</v>
      </c>
      <c r="I46" s="16" t="s">
        <v>54</v>
      </c>
      <c r="J46" s="16" t="s">
        <v>54</v>
      </c>
      <c r="K46" s="16" t="s">
        <v>54</v>
      </c>
      <c r="L46" s="16" t="s">
        <v>1103</v>
      </c>
      <c r="X46" s="169" t="s">
        <v>5253</v>
      </c>
      <c r="Z46" t="s">
        <v>5312</v>
      </c>
    </row>
    <row r="47" spans="1:26" ht="13.5" customHeight="1" x14ac:dyDescent="0.35">
      <c r="A47" t="s">
        <v>15</v>
      </c>
      <c r="B47" t="s">
        <v>1007</v>
      </c>
      <c r="D47" s="16" t="s">
        <v>542</v>
      </c>
      <c r="E47" s="16" t="s">
        <v>55</v>
      </c>
      <c r="F47" s="16" t="s">
        <v>479</v>
      </c>
      <c r="G47" s="16" t="s">
        <v>1104</v>
      </c>
      <c r="I47" s="16" t="s">
        <v>542</v>
      </c>
      <c r="J47" s="16" t="s">
        <v>55</v>
      </c>
      <c r="K47" s="16" t="s">
        <v>479</v>
      </c>
      <c r="L47" s="16" t="s">
        <v>1104</v>
      </c>
      <c r="X47" s="168" t="s">
        <v>5254</v>
      </c>
      <c r="Z47" t="s">
        <v>5313</v>
      </c>
    </row>
    <row r="48" spans="1:26" ht="13.5" customHeight="1" x14ac:dyDescent="0.35">
      <c r="A48" t="s">
        <v>724</v>
      </c>
      <c r="B48" t="s">
        <v>724</v>
      </c>
      <c r="D48" s="16" t="s">
        <v>590</v>
      </c>
      <c r="E48" s="16" t="s">
        <v>182</v>
      </c>
      <c r="F48" s="16" t="s">
        <v>523</v>
      </c>
      <c r="G48" s="16" t="s">
        <v>1234</v>
      </c>
      <c r="I48" s="16" t="s">
        <v>590</v>
      </c>
      <c r="J48" s="16" t="s">
        <v>182</v>
      </c>
      <c r="K48" s="16" t="s">
        <v>523</v>
      </c>
      <c r="L48" s="16" t="s">
        <v>1234</v>
      </c>
      <c r="X48" s="169" t="s">
        <v>5255</v>
      </c>
      <c r="Z48" t="s">
        <v>5314</v>
      </c>
    </row>
    <row r="49" spans="1:26" ht="13.5" customHeight="1" x14ac:dyDescent="0.35">
      <c r="A49" s="43" t="s">
        <v>725</v>
      </c>
      <c r="B49" s="43" t="s">
        <v>725</v>
      </c>
      <c r="D49" s="16" t="s">
        <v>56</v>
      </c>
      <c r="E49" s="16" t="s">
        <v>56</v>
      </c>
      <c r="F49" s="16" t="s">
        <v>56</v>
      </c>
      <c r="G49" s="16" t="s">
        <v>1089</v>
      </c>
      <c r="I49" s="16" t="s">
        <v>56</v>
      </c>
      <c r="J49" s="16" t="s">
        <v>56</v>
      </c>
      <c r="K49" s="16" t="s">
        <v>56</v>
      </c>
      <c r="L49" s="16" t="s">
        <v>1089</v>
      </c>
      <c r="X49" s="168" t="s">
        <v>5256</v>
      </c>
      <c r="Z49" t="s">
        <v>5315</v>
      </c>
    </row>
    <row r="50" spans="1:26" ht="13.5" customHeight="1" x14ac:dyDescent="0.35">
      <c r="D50" s="16" t="s">
        <v>544</v>
      </c>
      <c r="E50" s="16" t="s">
        <v>57</v>
      </c>
      <c r="F50" s="16" t="s">
        <v>480</v>
      </c>
      <c r="G50" s="16" t="s">
        <v>1106</v>
      </c>
      <c r="I50" s="16" t="s">
        <v>544</v>
      </c>
      <c r="J50" s="16" t="s">
        <v>57</v>
      </c>
      <c r="K50" s="16" t="s">
        <v>480</v>
      </c>
      <c r="L50" s="16" t="s">
        <v>1106</v>
      </c>
      <c r="X50" s="169" t="s">
        <v>5257</v>
      </c>
      <c r="Z50" t="s">
        <v>5316</v>
      </c>
    </row>
    <row r="51" spans="1:26" ht="13.5" customHeight="1" x14ac:dyDescent="0.35">
      <c r="D51" s="16" t="s">
        <v>543</v>
      </c>
      <c r="E51" s="16" t="s">
        <v>208</v>
      </c>
      <c r="F51" s="16" t="s">
        <v>208</v>
      </c>
      <c r="G51" s="16" t="s">
        <v>1105</v>
      </c>
      <c r="I51" s="16" t="s">
        <v>543</v>
      </c>
      <c r="J51" s="16" t="s">
        <v>208</v>
      </c>
      <c r="K51" s="16" t="s">
        <v>208</v>
      </c>
      <c r="L51" s="16" t="s">
        <v>1105</v>
      </c>
      <c r="X51" s="168" t="s">
        <v>5258</v>
      </c>
      <c r="Z51" t="s">
        <v>5317</v>
      </c>
    </row>
    <row r="52" spans="1:26" ht="13.5" customHeight="1" x14ac:dyDescent="0.5">
      <c r="A52" s="15" t="s">
        <v>741</v>
      </c>
      <c r="D52" s="16" t="s">
        <v>58</v>
      </c>
      <c r="E52" s="16" t="s">
        <v>58</v>
      </c>
      <c r="F52" s="16" t="s">
        <v>58</v>
      </c>
      <c r="G52" s="16" t="s">
        <v>1107</v>
      </c>
      <c r="I52" s="16" t="s">
        <v>58</v>
      </c>
      <c r="J52" s="16" t="s">
        <v>58</v>
      </c>
      <c r="K52" s="16" t="s">
        <v>58</v>
      </c>
      <c r="L52" s="16" t="s">
        <v>1107</v>
      </c>
      <c r="X52" s="169" t="s">
        <v>5259</v>
      </c>
      <c r="Z52" t="s">
        <v>5318</v>
      </c>
    </row>
    <row r="53" spans="1:26" ht="13.5" customHeight="1" x14ac:dyDescent="0.35">
      <c r="D53" s="16" t="s">
        <v>59</v>
      </c>
      <c r="E53" s="16" t="s">
        <v>59</v>
      </c>
      <c r="F53" s="16" t="s">
        <v>59</v>
      </c>
      <c r="G53" s="16" t="s">
        <v>1108</v>
      </c>
      <c r="I53" s="16" t="s">
        <v>59</v>
      </c>
      <c r="J53" s="16" t="s">
        <v>59</v>
      </c>
      <c r="K53" s="16" t="s">
        <v>59</v>
      </c>
      <c r="L53" s="16" t="s">
        <v>1108</v>
      </c>
      <c r="X53" s="168" t="s">
        <v>5260</v>
      </c>
      <c r="Z53" t="s">
        <v>5319</v>
      </c>
    </row>
    <row r="54" spans="1:26" ht="13.5" customHeight="1" x14ac:dyDescent="0.35">
      <c r="A54" s="157" t="s">
        <v>1741</v>
      </c>
      <c r="B54" s="157" t="s">
        <v>1742</v>
      </c>
      <c r="D54" s="16" t="s">
        <v>545</v>
      </c>
      <c r="E54" s="16" t="s">
        <v>60</v>
      </c>
      <c r="F54" s="16" t="s">
        <v>481</v>
      </c>
      <c r="G54" s="16" t="s">
        <v>1109</v>
      </c>
      <c r="I54" s="16" t="s">
        <v>545</v>
      </c>
      <c r="J54" s="16" t="s">
        <v>60</v>
      </c>
      <c r="K54" s="16" t="s">
        <v>481</v>
      </c>
      <c r="L54" s="16" t="s">
        <v>1109</v>
      </c>
      <c r="X54" s="169" t="s">
        <v>5261</v>
      </c>
      <c r="Z54" t="s">
        <v>5320</v>
      </c>
    </row>
    <row r="55" spans="1:26" ht="13.5" customHeight="1" x14ac:dyDescent="0.35">
      <c r="A55" t="s">
        <v>15</v>
      </c>
      <c r="B55" t="s">
        <v>1007</v>
      </c>
      <c r="D55" s="16" t="s">
        <v>598</v>
      </c>
      <c r="E55" s="16" t="s">
        <v>206</v>
      </c>
      <c r="F55" s="16" t="s">
        <v>531</v>
      </c>
      <c r="G55" s="16" t="s">
        <v>1257</v>
      </c>
      <c r="I55" s="16" t="s">
        <v>598</v>
      </c>
      <c r="J55" s="16" t="s">
        <v>206</v>
      </c>
      <c r="K55" s="16" t="s">
        <v>531</v>
      </c>
      <c r="L55" s="16" t="s">
        <v>1257</v>
      </c>
      <c r="X55" s="168" t="s">
        <v>5262</v>
      </c>
      <c r="Z55" t="s">
        <v>5321</v>
      </c>
    </row>
    <row r="56" spans="1:26" ht="13.5" customHeight="1" x14ac:dyDescent="0.35">
      <c r="A56" t="s">
        <v>742</v>
      </c>
      <c r="B56" t="s">
        <v>1021</v>
      </c>
      <c r="D56" s="16" t="s">
        <v>61</v>
      </c>
      <c r="E56" s="16" t="s">
        <v>61</v>
      </c>
      <c r="F56" s="16" t="s">
        <v>61</v>
      </c>
      <c r="G56" s="16" t="s">
        <v>1110</v>
      </c>
      <c r="I56" s="16" t="s">
        <v>61</v>
      </c>
      <c r="J56" s="16" t="s">
        <v>61</v>
      </c>
      <c r="K56" s="16" t="s">
        <v>61</v>
      </c>
      <c r="L56" s="16" t="s">
        <v>1110</v>
      </c>
      <c r="X56" s="169" t="s">
        <v>5263</v>
      </c>
      <c r="Z56" t="s">
        <v>5322</v>
      </c>
    </row>
    <row r="57" spans="1:26" ht="13.5" customHeight="1" x14ac:dyDescent="0.35">
      <c r="A57" t="s">
        <v>743</v>
      </c>
      <c r="B57" t="s">
        <v>1022</v>
      </c>
      <c r="D57" s="16" t="s">
        <v>482</v>
      </c>
      <c r="E57" s="16" t="s">
        <v>62</v>
      </c>
      <c r="F57" s="16" t="s">
        <v>482</v>
      </c>
      <c r="G57" s="16" t="s">
        <v>1111</v>
      </c>
      <c r="I57" s="16" t="s">
        <v>482</v>
      </c>
      <c r="J57" s="16" t="s">
        <v>62</v>
      </c>
      <c r="K57" s="16" t="s">
        <v>482</v>
      </c>
      <c r="L57" s="16" t="s">
        <v>1111</v>
      </c>
      <c r="X57" s="168" t="s">
        <v>5264</v>
      </c>
      <c r="Z57" t="s">
        <v>5323</v>
      </c>
    </row>
    <row r="58" spans="1:26" ht="13.5" customHeight="1" x14ac:dyDescent="0.35">
      <c r="A58" t="s">
        <v>744</v>
      </c>
      <c r="B58" t="s">
        <v>1023</v>
      </c>
      <c r="D58" s="16" t="s">
        <v>63</v>
      </c>
      <c r="E58" s="16" t="s">
        <v>63</v>
      </c>
      <c r="F58" s="16" t="s">
        <v>63</v>
      </c>
      <c r="G58" s="16" t="s">
        <v>1112</v>
      </c>
      <c r="I58" s="16" t="s">
        <v>63</v>
      </c>
      <c r="J58" s="16" t="s">
        <v>63</v>
      </c>
      <c r="K58" s="16" t="s">
        <v>63</v>
      </c>
      <c r="L58" s="16" t="s">
        <v>1112</v>
      </c>
      <c r="X58" s="169" t="s">
        <v>5265</v>
      </c>
      <c r="Z58" t="s">
        <v>5324</v>
      </c>
    </row>
    <row r="59" spans="1:26" ht="13.5" customHeight="1" x14ac:dyDescent="0.35">
      <c r="A59" t="s">
        <v>745</v>
      </c>
      <c r="B59" t="s">
        <v>745</v>
      </c>
      <c r="D59" s="16" t="s">
        <v>596</v>
      </c>
      <c r="E59" s="16" t="s">
        <v>204</v>
      </c>
      <c r="F59" s="16" t="s">
        <v>529</v>
      </c>
      <c r="G59" s="16" t="s">
        <v>1255</v>
      </c>
      <c r="I59" s="16" t="s">
        <v>596</v>
      </c>
      <c r="J59" s="16" t="s">
        <v>204</v>
      </c>
      <c r="K59" s="16" t="s">
        <v>529</v>
      </c>
      <c r="L59" s="16" t="s">
        <v>1255</v>
      </c>
      <c r="X59" s="168" t="s">
        <v>5266</v>
      </c>
      <c r="Z59" t="s">
        <v>5325</v>
      </c>
    </row>
    <row r="60" spans="1:26" ht="13.5" customHeight="1" x14ac:dyDescent="0.35">
      <c r="D60" s="16" t="s">
        <v>65</v>
      </c>
      <c r="E60" s="16" t="s">
        <v>65</v>
      </c>
      <c r="F60" s="16" t="s">
        <v>65</v>
      </c>
      <c r="G60" s="16" t="s">
        <v>1114</v>
      </c>
      <c r="I60" s="16" t="s">
        <v>65</v>
      </c>
      <c r="J60" s="16" t="s">
        <v>65</v>
      </c>
      <c r="K60" s="16" t="s">
        <v>65</v>
      </c>
      <c r="L60" s="16" t="s">
        <v>1114</v>
      </c>
      <c r="X60" s="169" t="s">
        <v>5267</v>
      </c>
      <c r="Z60" t="s">
        <v>5326</v>
      </c>
    </row>
    <row r="61" spans="1:26" ht="13.5" customHeight="1" x14ac:dyDescent="0.35">
      <c r="D61" s="16" t="s">
        <v>547</v>
      </c>
      <c r="E61" s="16" t="s">
        <v>66</v>
      </c>
      <c r="F61" s="16" t="s">
        <v>66</v>
      </c>
      <c r="G61" s="16" t="s">
        <v>1115</v>
      </c>
      <c r="I61" s="16" t="s">
        <v>547</v>
      </c>
      <c r="J61" s="16" t="s">
        <v>66</v>
      </c>
      <c r="K61" s="16" t="s">
        <v>66</v>
      </c>
      <c r="L61" s="16" t="s">
        <v>1115</v>
      </c>
      <c r="X61" s="170" t="s">
        <v>5268</v>
      </c>
      <c r="Z61" t="s">
        <v>5327</v>
      </c>
    </row>
    <row r="62" spans="1:26" ht="13.5" customHeight="1" x14ac:dyDescent="0.5">
      <c r="A62" s="15" t="s">
        <v>741</v>
      </c>
      <c r="D62" s="16" t="s">
        <v>548</v>
      </c>
      <c r="E62" s="16" t="s">
        <v>67</v>
      </c>
      <c r="F62" s="16" t="s">
        <v>484</v>
      </c>
      <c r="G62" s="16" t="s">
        <v>1116</v>
      </c>
      <c r="I62" s="16" t="s">
        <v>548</v>
      </c>
      <c r="J62" s="16" t="s">
        <v>67</v>
      </c>
      <c r="K62" s="16" t="s">
        <v>484</v>
      </c>
      <c r="L62" s="16" t="s">
        <v>1116</v>
      </c>
      <c r="Z62" t="s">
        <v>5328</v>
      </c>
    </row>
    <row r="63" spans="1:26" ht="13.5" customHeight="1" x14ac:dyDescent="0.35">
      <c r="D63" s="16" t="s">
        <v>68</v>
      </c>
      <c r="E63" s="16" t="s">
        <v>68</v>
      </c>
      <c r="F63" s="16" t="s">
        <v>68</v>
      </c>
      <c r="G63" s="16" t="s">
        <v>1117</v>
      </c>
      <c r="I63" s="16" t="s">
        <v>68</v>
      </c>
      <c r="J63" s="16" t="s">
        <v>68</v>
      </c>
      <c r="K63" s="16" t="s">
        <v>68</v>
      </c>
      <c r="L63" s="16" t="s">
        <v>1117</v>
      </c>
      <c r="Z63" t="s">
        <v>5329</v>
      </c>
    </row>
    <row r="64" spans="1:26" ht="13.5" customHeight="1" x14ac:dyDescent="0.35">
      <c r="A64" s="157" t="s">
        <v>1741</v>
      </c>
      <c r="B64" s="157" t="s">
        <v>1742</v>
      </c>
      <c r="D64" s="16" t="s">
        <v>70</v>
      </c>
      <c r="E64" s="16" t="s">
        <v>70</v>
      </c>
      <c r="F64" s="16" t="s">
        <v>70</v>
      </c>
      <c r="G64" s="16" t="s">
        <v>1119</v>
      </c>
      <c r="I64" s="16" t="s">
        <v>70</v>
      </c>
      <c r="J64" s="16" t="s">
        <v>70</v>
      </c>
      <c r="K64" s="16" t="s">
        <v>70</v>
      </c>
      <c r="L64" s="16" t="s">
        <v>1119</v>
      </c>
      <c r="Z64" t="s">
        <v>5330</v>
      </c>
    </row>
    <row r="65" spans="1:26" ht="13.5" customHeight="1" x14ac:dyDescent="0.35">
      <c r="A65" t="s">
        <v>15</v>
      </c>
      <c r="B65" t="s">
        <v>1007</v>
      </c>
      <c r="D65" s="16" t="s">
        <v>551</v>
      </c>
      <c r="E65" s="16" t="s">
        <v>72</v>
      </c>
      <c r="F65" s="16" t="s">
        <v>487</v>
      </c>
      <c r="G65" s="16" t="s">
        <v>1121</v>
      </c>
      <c r="I65" s="16" t="s">
        <v>551</v>
      </c>
      <c r="J65" s="16" t="s">
        <v>72</v>
      </c>
      <c r="K65" s="16" t="s">
        <v>487</v>
      </c>
      <c r="L65" s="16" t="s">
        <v>1121</v>
      </c>
      <c r="Z65" t="s">
        <v>5331</v>
      </c>
    </row>
    <row r="66" spans="1:26" ht="13.5" customHeight="1" x14ac:dyDescent="0.35">
      <c r="A66" t="s">
        <v>742</v>
      </c>
      <c r="B66" t="s">
        <v>1021</v>
      </c>
      <c r="D66" s="16" t="s">
        <v>73</v>
      </c>
      <c r="E66" s="16" t="s">
        <v>73</v>
      </c>
      <c r="F66" s="16" t="s">
        <v>73</v>
      </c>
      <c r="G66" s="16" t="s">
        <v>1122</v>
      </c>
      <c r="I66" s="16" t="s">
        <v>73</v>
      </c>
      <c r="J66" s="16" t="s">
        <v>73</v>
      </c>
      <c r="K66" s="16" t="s">
        <v>73</v>
      </c>
      <c r="L66" s="16" t="s">
        <v>1122</v>
      </c>
      <c r="Z66" t="s">
        <v>5332</v>
      </c>
    </row>
    <row r="67" spans="1:26" ht="13.5" customHeight="1" x14ac:dyDescent="0.35">
      <c r="A67" t="s">
        <v>743</v>
      </c>
      <c r="B67" t="s">
        <v>1022</v>
      </c>
      <c r="D67" s="16" t="s">
        <v>74</v>
      </c>
      <c r="E67" s="16" t="s">
        <v>74</v>
      </c>
      <c r="F67" s="16" t="s">
        <v>74</v>
      </c>
      <c r="G67" s="16" t="s">
        <v>1123</v>
      </c>
      <c r="I67" s="16" t="s">
        <v>74</v>
      </c>
      <c r="J67" s="16" t="s">
        <v>74</v>
      </c>
      <c r="K67" s="16" t="s">
        <v>74</v>
      </c>
      <c r="L67" s="16" t="s">
        <v>1123</v>
      </c>
      <c r="Z67" t="s">
        <v>5333</v>
      </c>
    </row>
    <row r="68" spans="1:26" ht="13.5" customHeight="1" x14ac:dyDescent="0.35">
      <c r="D68" s="16" t="s">
        <v>488</v>
      </c>
      <c r="E68" s="16" t="s">
        <v>75</v>
      </c>
      <c r="F68" s="16" t="s">
        <v>488</v>
      </c>
      <c r="G68" s="16" t="s">
        <v>1124</v>
      </c>
      <c r="I68" s="16" t="s">
        <v>488</v>
      </c>
      <c r="J68" s="16" t="s">
        <v>75</v>
      </c>
      <c r="K68" s="16" t="s">
        <v>488</v>
      </c>
      <c r="L68" s="16" t="s">
        <v>1124</v>
      </c>
      <c r="Z68" t="s">
        <v>5334</v>
      </c>
    </row>
    <row r="69" spans="1:26" ht="13.5" customHeight="1" x14ac:dyDescent="0.35">
      <c r="D69" s="16" t="s">
        <v>592</v>
      </c>
      <c r="E69" s="16" t="s">
        <v>190</v>
      </c>
      <c r="F69" s="16" t="s">
        <v>190</v>
      </c>
      <c r="G69" s="16" t="s">
        <v>1242</v>
      </c>
      <c r="I69" s="16" t="s">
        <v>592</v>
      </c>
      <c r="J69" s="16" t="s">
        <v>190</v>
      </c>
      <c r="K69" s="16" t="s">
        <v>190</v>
      </c>
      <c r="L69" s="16" t="s">
        <v>1242</v>
      </c>
      <c r="Z69" t="s">
        <v>5335</v>
      </c>
    </row>
    <row r="70" spans="1:26" ht="13.5" customHeight="1" x14ac:dyDescent="0.5">
      <c r="A70" s="15" t="s">
        <v>746</v>
      </c>
      <c r="D70" s="16" t="s">
        <v>76</v>
      </c>
      <c r="E70" s="16" t="s">
        <v>76</v>
      </c>
      <c r="F70" s="16" t="s">
        <v>76</v>
      </c>
      <c r="G70" s="16" t="s">
        <v>1125</v>
      </c>
      <c r="I70" s="16" t="s">
        <v>76</v>
      </c>
      <c r="J70" s="16" t="s">
        <v>76</v>
      </c>
      <c r="K70" s="16" t="s">
        <v>76</v>
      </c>
      <c r="L70" s="16" t="s">
        <v>1125</v>
      </c>
      <c r="Z70" t="s">
        <v>5336</v>
      </c>
    </row>
    <row r="71" spans="1:26" ht="13.5" customHeight="1" x14ac:dyDescent="0.35">
      <c r="D71" s="16" t="s">
        <v>553</v>
      </c>
      <c r="E71" s="16" t="s">
        <v>79</v>
      </c>
      <c r="F71" s="16" t="s">
        <v>490</v>
      </c>
      <c r="G71" s="16" t="s">
        <v>1128</v>
      </c>
      <c r="I71" s="16" t="s">
        <v>553</v>
      </c>
      <c r="J71" s="16" t="s">
        <v>79</v>
      </c>
      <c r="K71" s="16" t="s">
        <v>490</v>
      </c>
      <c r="L71" s="16" t="s">
        <v>1128</v>
      </c>
      <c r="Z71" t="s">
        <v>5337</v>
      </c>
    </row>
    <row r="72" spans="1:26" ht="13.5" customHeight="1" x14ac:dyDescent="0.35">
      <c r="A72" s="157" t="s">
        <v>1741</v>
      </c>
      <c r="B72" s="157" t="s">
        <v>1742</v>
      </c>
      <c r="D72" s="16" t="s">
        <v>77</v>
      </c>
      <c r="E72" s="16" t="s">
        <v>77</v>
      </c>
      <c r="F72" s="16" t="s">
        <v>77</v>
      </c>
      <c r="G72" s="16" t="s">
        <v>1126</v>
      </c>
      <c r="I72" s="16" t="s">
        <v>77</v>
      </c>
      <c r="J72" s="16" t="s">
        <v>77</v>
      </c>
      <c r="K72" s="16" t="s">
        <v>77</v>
      </c>
      <c r="L72" s="16" t="s">
        <v>1126</v>
      </c>
      <c r="Z72" t="s">
        <v>5338</v>
      </c>
    </row>
    <row r="73" spans="1:26" ht="13.5" customHeight="1" x14ac:dyDescent="0.35">
      <c r="A73" t="s">
        <v>15</v>
      </c>
      <c r="B73" t="s">
        <v>1007</v>
      </c>
      <c r="D73" s="16" t="s">
        <v>80</v>
      </c>
      <c r="E73" s="16" t="s">
        <v>80</v>
      </c>
      <c r="F73" s="16" t="s">
        <v>80</v>
      </c>
      <c r="G73" s="16" t="s">
        <v>1129</v>
      </c>
      <c r="I73" s="16" t="s">
        <v>80</v>
      </c>
      <c r="J73" s="16" t="s">
        <v>80</v>
      </c>
      <c r="K73" s="16" t="s">
        <v>80</v>
      </c>
      <c r="L73" s="16" t="s">
        <v>1129</v>
      </c>
      <c r="Z73" t="s">
        <v>5339</v>
      </c>
    </row>
    <row r="74" spans="1:26" ht="13.5" customHeight="1" x14ac:dyDescent="0.35">
      <c r="A74" t="s">
        <v>747</v>
      </c>
      <c r="B74" t="s">
        <v>1024</v>
      </c>
      <c r="D74" s="16" t="s">
        <v>81</v>
      </c>
      <c r="E74" s="16" t="s">
        <v>81</v>
      </c>
      <c r="F74" s="16" t="s">
        <v>81</v>
      </c>
      <c r="G74" s="16" t="s">
        <v>1130</v>
      </c>
      <c r="I74" s="16" t="s">
        <v>81</v>
      </c>
      <c r="J74" s="16" t="s">
        <v>81</v>
      </c>
      <c r="K74" s="16" t="s">
        <v>81</v>
      </c>
      <c r="L74" s="16" t="s">
        <v>1130</v>
      </c>
      <c r="Z74" t="s">
        <v>5340</v>
      </c>
    </row>
    <row r="75" spans="1:26" ht="13.5" customHeight="1" x14ac:dyDescent="0.35">
      <c r="A75" t="s">
        <v>748</v>
      </c>
      <c r="B75" t="s">
        <v>1025</v>
      </c>
      <c r="D75" s="16" t="s">
        <v>82</v>
      </c>
      <c r="E75" s="16" t="s">
        <v>82</v>
      </c>
      <c r="F75" s="16" t="s">
        <v>82</v>
      </c>
      <c r="G75" s="16" t="s">
        <v>1131</v>
      </c>
      <c r="I75" s="16" t="s">
        <v>82</v>
      </c>
      <c r="J75" s="16" t="s">
        <v>82</v>
      </c>
      <c r="K75" s="16" t="s">
        <v>82</v>
      </c>
      <c r="L75" s="16" t="s">
        <v>1131</v>
      </c>
      <c r="Z75" t="s">
        <v>5341</v>
      </c>
    </row>
    <row r="76" spans="1:26" ht="13.5" customHeight="1" x14ac:dyDescent="0.35">
      <c r="A76" t="s">
        <v>749</v>
      </c>
      <c r="B76" t="s">
        <v>1026</v>
      </c>
      <c r="D76" s="16" t="s">
        <v>83</v>
      </c>
      <c r="E76" s="16" t="s">
        <v>83</v>
      </c>
      <c r="F76" s="16" t="s">
        <v>83</v>
      </c>
      <c r="G76" s="16" t="s">
        <v>1132</v>
      </c>
      <c r="I76" s="16" t="s">
        <v>83</v>
      </c>
      <c r="J76" s="16" t="s">
        <v>83</v>
      </c>
      <c r="K76" s="16" t="s">
        <v>83</v>
      </c>
      <c r="L76" s="16" t="s">
        <v>1132</v>
      </c>
      <c r="Z76" t="s">
        <v>5342</v>
      </c>
    </row>
    <row r="77" spans="1:26" ht="13.5" customHeight="1" x14ac:dyDescent="0.35">
      <c r="A77" t="s">
        <v>750</v>
      </c>
      <c r="B77" t="s">
        <v>1027</v>
      </c>
      <c r="D77" s="16" t="s">
        <v>84</v>
      </c>
      <c r="E77" s="16" t="s">
        <v>84</v>
      </c>
      <c r="F77" s="16" t="s">
        <v>84</v>
      </c>
      <c r="G77" s="16" t="s">
        <v>1133</v>
      </c>
      <c r="I77" s="16" t="s">
        <v>84</v>
      </c>
      <c r="J77" s="16" t="s">
        <v>84</v>
      </c>
      <c r="K77" s="16" t="s">
        <v>84</v>
      </c>
      <c r="L77" s="16" t="s">
        <v>1133</v>
      </c>
      <c r="Z77" t="s">
        <v>5343</v>
      </c>
    </row>
    <row r="78" spans="1:26" ht="13.5" customHeight="1" x14ac:dyDescent="0.35">
      <c r="D78" s="16" t="s">
        <v>85</v>
      </c>
      <c r="E78" s="16" t="s">
        <v>85</v>
      </c>
      <c r="F78" s="16" t="s">
        <v>85</v>
      </c>
      <c r="G78" s="16" t="s">
        <v>1134</v>
      </c>
      <c r="I78" s="16" t="s">
        <v>85</v>
      </c>
      <c r="J78" s="16" t="s">
        <v>85</v>
      </c>
      <c r="K78" s="16" t="s">
        <v>85</v>
      </c>
      <c r="L78" s="16" t="s">
        <v>1134</v>
      </c>
      <c r="Z78" t="s">
        <v>5344</v>
      </c>
    </row>
    <row r="79" spans="1:26" ht="13.5" customHeight="1" x14ac:dyDescent="0.35">
      <c r="D79" s="16" t="s">
        <v>593</v>
      </c>
      <c r="E79" s="16" t="s">
        <v>193</v>
      </c>
      <c r="F79" s="16" t="s">
        <v>193</v>
      </c>
      <c r="G79" s="16" t="s">
        <v>1245</v>
      </c>
      <c r="I79" s="16" t="s">
        <v>593</v>
      </c>
      <c r="J79" s="16" t="s">
        <v>193</v>
      </c>
      <c r="K79" s="16" t="s">
        <v>193</v>
      </c>
      <c r="L79" s="16" t="s">
        <v>1245</v>
      </c>
      <c r="Z79" t="s">
        <v>5345</v>
      </c>
    </row>
    <row r="80" spans="1:26" ht="13.5" customHeight="1" x14ac:dyDescent="0.5">
      <c r="A80" s="15" t="s">
        <v>792</v>
      </c>
      <c r="D80" s="16" t="s">
        <v>557</v>
      </c>
      <c r="E80" s="16" t="s">
        <v>91</v>
      </c>
      <c r="F80" s="16" t="s">
        <v>91</v>
      </c>
      <c r="G80" s="16" t="s">
        <v>1141</v>
      </c>
      <c r="I80" s="16" t="s">
        <v>557</v>
      </c>
      <c r="J80" s="16" t="s">
        <v>91</v>
      </c>
      <c r="K80" s="16" t="s">
        <v>91</v>
      </c>
      <c r="L80" s="16" t="s">
        <v>1141</v>
      </c>
      <c r="Z80" t="s">
        <v>5346</v>
      </c>
    </row>
    <row r="81" spans="1:26" ht="13.5" customHeight="1" x14ac:dyDescent="0.35">
      <c r="D81" s="16" t="s">
        <v>491</v>
      </c>
      <c r="E81" s="16" t="s">
        <v>86</v>
      </c>
      <c r="F81" s="16" t="s">
        <v>491</v>
      </c>
      <c r="G81" s="16" t="s">
        <v>1136</v>
      </c>
      <c r="I81" s="16" t="s">
        <v>491</v>
      </c>
      <c r="J81" s="16" t="s">
        <v>86</v>
      </c>
      <c r="K81" s="16" t="s">
        <v>491</v>
      </c>
      <c r="L81" s="16" t="s">
        <v>1136</v>
      </c>
      <c r="Z81" t="s">
        <v>5347</v>
      </c>
    </row>
    <row r="82" spans="1:26" ht="13.5" customHeight="1" x14ac:dyDescent="0.35">
      <c r="A82" s="157" t="s">
        <v>1741</v>
      </c>
      <c r="B82" s="157" t="s">
        <v>1742</v>
      </c>
      <c r="D82" s="16" t="s">
        <v>492</v>
      </c>
      <c r="E82" s="16" t="s">
        <v>87</v>
      </c>
      <c r="F82" s="16" t="s">
        <v>492</v>
      </c>
      <c r="G82" s="16" t="s">
        <v>1137</v>
      </c>
      <c r="I82" s="16" t="s">
        <v>492</v>
      </c>
      <c r="J82" s="16" t="s">
        <v>87</v>
      </c>
      <c r="K82" s="16" t="s">
        <v>492</v>
      </c>
      <c r="L82" s="16" t="s">
        <v>1137</v>
      </c>
      <c r="Z82" t="s">
        <v>5348</v>
      </c>
    </row>
    <row r="83" spans="1:26" ht="14.5" x14ac:dyDescent="0.35">
      <c r="A83" t="s">
        <v>15</v>
      </c>
      <c r="B83" t="s">
        <v>1007</v>
      </c>
      <c r="D83" s="16" t="s">
        <v>89</v>
      </c>
      <c r="E83" s="16" t="s">
        <v>89</v>
      </c>
      <c r="F83" s="16" t="s">
        <v>89</v>
      </c>
      <c r="G83" s="16" t="s">
        <v>1139</v>
      </c>
      <c r="I83" s="16" t="s">
        <v>89</v>
      </c>
      <c r="J83" s="16" t="s">
        <v>89</v>
      </c>
      <c r="K83" s="16" t="s">
        <v>89</v>
      </c>
      <c r="L83" s="16" t="s">
        <v>1139</v>
      </c>
      <c r="Z83" t="s">
        <v>5349</v>
      </c>
    </row>
    <row r="84" spans="1:26" ht="13.5" customHeight="1" x14ac:dyDescent="0.35">
      <c r="A84" t="s">
        <v>793</v>
      </c>
      <c r="B84" t="s">
        <v>793</v>
      </c>
      <c r="D84" s="16" t="s">
        <v>555</v>
      </c>
      <c r="E84" s="16" t="s">
        <v>88</v>
      </c>
      <c r="F84" s="16" t="s">
        <v>88</v>
      </c>
      <c r="G84" s="16" t="s">
        <v>1138</v>
      </c>
      <c r="I84" s="16" t="s">
        <v>555</v>
      </c>
      <c r="J84" s="16" t="s">
        <v>88</v>
      </c>
      <c r="K84" s="16" t="s">
        <v>88</v>
      </c>
      <c r="L84" s="16" t="s">
        <v>1138</v>
      </c>
      <c r="Z84" t="s">
        <v>5350</v>
      </c>
    </row>
    <row r="85" spans="1:26" ht="13.5" customHeight="1" x14ac:dyDescent="0.35">
      <c r="A85" t="s">
        <v>794</v>
      </c>
      <c r="B85" t="s">
        <v>794</v>
      </c>
      <c r="D85" s="16" t="s">
        <v>556</v>
      </c>
      <c r="E85" s="16" t="s">
        <v>90</v>
      </c>
      <c r="F85" s="16" t="s">
        <v>90</v>
      </c>
      <c r="G85" s="16" t="s">
        <v>1140</v>
      </c>
      <c r="I85" s="16" t="s">
        <v>556</v>
      </c>
      <c r="J85" s="16" t="s">
        <v>90</v>
      </c>
      <c r="K85" s="16" t="s">
        <v>90</v>
      </c>
      <c r="L85" s="16" t="s">
        <v>1140</v>
      </c>
      <c r="Z85" t="s">
        <v>5351</v>
      </c>
    </row>
    <row r="86" spans="1:26" ht="13.5" customHeight="1" x14ac:dyDescent="0.35">
      <c r="A86" t="s">
        <v>795</v>
      </c>
      <c r="B86" t="s">
        <v>795</v>
      </c>
      <c r="D86" s="16" t="s">
        <v>92</v>
      </c>
      <c r="E86" s="16" t="s">
        <v>92</v>
      </c>
      <c r="F86" s="16" t="s">
        <v>92</v>
      </c>
      <c r="G86" s="16" t="s">
        <v>1142</v>
      </c>
      <c r="I86" s="16" t="s">
        <v>92</v>
      </c>
      <c r="J86" s="16" t="s">
        <v>92</v>
      </c>
      <c r="K86" s="16" t="s">
        <v>92</v>
      </c>
      <c r="L86" s="16" t="s">
        <v>1142</v>
      </c>
      <c r="Z86" t="s">
        <v>5352</v>
      </c>
    </row>
    <row r="87" spans="1:26" ht="13.5" customHeight="1" x14ac:dyDescent="0.35">
      <c r="D87" s="16" t="s">
        <v>558</v>
      </c>
      <c r="E87" s="16" t="s">
        <v>93</v>
      </c>
      <c r="F87" s="16" t="s">
        <v>493</v>
      </c>
      <c r="G87" s="16" t="s">
        <v>1143</v>
      </c>
      <c r="I87" s="16" t="s">
        <v>558</v>
      </c>
      <c r="J87" s="16" t="s">
        <v>93</v>
      </c>
      <c r="K87" s="16" t="s">
        <v>493</v>
      </c>
      <c r="L87" s="16" t="s">
        <v>1143</v>
      </c>
      <c r="Z87" t="s">
        <v>5353</v>
      </c>
    </row>
    <row r="88" spans="1:26" ht="13.5" customHeight="1" x14ac:dyDescent="0.35">
      <c r="D88" s="16" t="s">
        <v>546</v>
      </c>
      <c r="E88" s="16" t="s">
        <v>64</v>
      </c>
      <c r="F88" s="16" t="s">
        <v>483</v>
      </c>
      <c r="G88" s="16" t="s">
        <v>1113</v>
      </c>
      <c r="I88" s="16" t="s">
        <v>546</v>
      </c>
      <c r="J88" s="16" t="s">
        <v>64</v>
      </c>
      <c r="K88" s="16" t="s">
        <v>483</v>
      </c>
      <c r="L88" s="16" t="s">
        <v>1113</v>
      </c>
      <c r="Z88" t="s">
        <v>5354</v>
      </c>
    </row>
    <row r="89" spans="1:26" ht="13.5" customHeight="1" x14ac:dyDescent="0.5">
      <c r="A89" s="15" t="s">
        <v>798</v>
      </c>
      <c r="D89" s="16" t="s">
        <v>94</v>
      </c>
      <c r="E89" s="16" t="s">
        <v>94</v>
      </c>
      <c r="F89" s="16" t="s">
        <v>94</v>
      </c>
      <c r="G89" s="16" t="s">
        <v>1144</v>
      </c>
      <c r="I89" s="16" t="s">
        <v>94</v>
      </c>
      <c r="J89" s="16" t="s">
        <v>94</v>
      </c>
      <c r="K89" s="16" t="s">
        <v>94</v>
      </c>
      <c r="L89" s="16" t="s">
        <v>1144</v>
      </c>
      <c r="Z89" t="s">
        <v>5355</v>
      </c>
    </row>
    <row r="90" spans="1:26" ht="13.5" customHeight="1" x14ac:dyDescent="0.35">
      <c r="D90" s="16" t="s">
        <v>95</v>
      </c>
      <c r="E90" s="16" t="s">
        <v>95</v>
      </c>
      <c r="F90" s="16" t="s">
        <v>95</v>
      </c>
      <c r="G90" s="16" t="s">
        <v>1145</v>
      </c>
      <c r="I90" s="16" t="s">
        <v>95</v>
      </c>
      <c r="J90" s="16" t="s">
        <v>95</v>
      </c>
      <c r="K90" s="16" t="s">
        <v>95</v>
      </c>
      <c r="L90" s="16" t="s">
        <v>1145</v>
      </c>
      <c r="Z90" t="s">
        <v>5356</v>
      </c>
    </row>
    <row r="91" spans="1:26" ht="13.5" customHeight="1" x14ac:dyDescent="0.35">
      <c r="A91" s="157" t="s">
        <v>1741</v>
      </c>
      <c r="B91" s="157" t="s">
        <v>1742</v>
      </c>
      <c r="D91" s="16" t="s">
        <v>96</v>
      </c>
      <c r="E91" s="16" t="s">
        <v>96</v>
      </c>
      <c r="F91" s="16" t="s">
        <v>96</v>
      </c>
      <c r="G91" s="16" t="s">
        <v>1146</v>
      </c>
      <c r="I91" s="16" t="s">
        <v>96</v>
      </c>
      <c r="J91" s="16" t="s">
        <v>96</v>
      </c>
      <c r="K91" s="16" t="s">
        <v>96</v>
      </c>
      <c r="L91" s="16" t="s">
        <v>1146</v>
      </c>
      <c r="Z91" t="s">
        <v>5357</v>
      </c>
    </row>
    <row r="92" spans="1:26" ht="13.5" customHeight="1" x14ac:dyDescent="0.35">
      <c r="A92" t="s">
        <v>15</v>
      </c>
      <c r="B92" t="s">
        <v>1007</v>
      </c>
      <c r="D92" s="16" t="s">
        <v>560</v>
      </c>
      <c r="E92" s="16" t="s">
        <v>98</v>
      </c>
      <c r="F92" s="16" t="s">
        <v>98</v>
      </c>
      <c r="G92" s="16" t="s">
        <v>1148</v>
      </c>
      <c r="I92" s="16" t="s">
        <v>560</v>
      </c>
      <c r="J92" s="16" t="s">
        <v>98</v>
      </c>
      <c r="K92" s="16" t="s">
        <v>98</v>
      </c>
      <c r="L92" s="16" t="s">
        <v>1148</v>
      </c>
      <c r="Z92" t="s">
        <v>5358</v>
      </c>
    </row>
    <row r="93" spans="1:26" ht="13.5" customHeight="1" x14ac:dyDescent="0.35">
      <c r="A93" t="s">
        <v>799</v>
      </c>
      <c r="B93" t="s">
        <v>1028</v>
      </c>
      <c r="D93" s="16" t="s">
        <v>99</v>
      </c>
      <c r="E93" s="16" t="s">
        <v>99</v>
      </c>
      <c r="F93" s="16" t="s">
        <v>99</v>
      </c>
      <c r="G93" s="16" t="s">
        <v>1149</v>
      </c>
      <c r="I93" s="16" t="s">
        <v>99</v>
      </c>
      <c r="J93" s="16" t="s">
        <v>99</v>
      </c>
      <c r="K93" s="16" t="s">
        <v>99</v>
      </c>
      <c r="L93" s="16" t="s">
        <v>1149</v>
      </c>
      <c r="Z93" t="s">
        <v>5359</v>
      </c>
    </row>
    <row r="94" spans="1:26" ht="13.5" customHeight="1" x14ac:dyDescent="0.35">
      <c r="A94" t="s">
        <v>801</v>
      </c>
      <c r="B94" t="s">
        <v>1029</v>
      </c>
      <c r="D94" s="16" t="s">
        <v>102</v>
      </c>
      <c r="E94" s="16" t="s">
        <v>102</v>
      </c>
      <c r="F94" s="16" t="s">
        <v>102</v>
      </c>
      <c r="G94" s="16" t="s">
        <v>1152</v>
      </c>
      <c r="I94" s="16" t="s">
        <v>102</v>
      </c>
      <c r="J94" s="16" t="s">
        <v>102</v>
      </c>
      <c r="K94" s="16" t="s">
        <v>102</v>
      </c>
      <c r="L94" s="16" t="s">
        <v>1152</v>
      </c>
      <c r="Z94" t="s">
        <v>5360</v>
      </c>
    </row>
    <row r="95" spans="1:26" ht="13.5" customHeight="1" x14ac:dyDescent="0.35">
      <c r="A95" t="s">
        <v>800</v>
      </c>
      <c r="B95" t="s">
        <v>1030</v>
      </c>
      <c r="D95" s="16" t="s">
        <v>104</v>
      </c>
      <c r="E95" s="16" t="s">
        <v>104</v>
      </c>
      <c r="F95" s="16" t="s">
        <v>104</v>
      </c>
      <c r="G95" s="16" t="s">
        <v>1154</v>
      </c>
      <c r="I95" s="16" t="s">
        <v>104</v>
      </c>
      <c r="J95" s="16" t="s">
        <v>104</v>
      </c>
      <c r="K95" s="16" t="s">
        <v>104</v>
      </c>
      <c r="L95" s="16" t="s">
        <v>1154</v>
      </c>
      <c r="Z95" t="s">
        <v>5361</v>
      </c>
    </row>
    <row r="96" spans="1:26" ht="13.5" customHeight="1" x14ac:dyDescent="0.35">
      <c r="D96" s="16" t="s">
        <v>562</v>
      </c>
      <c r="E96" s="16" t="s">
        <v>101</v>
      </c>
      <c r="F96" s="16" t="s">
        <v>101</v>
      </c>
      <c r="G96" s="16" t="s">
        <v>1151</v>
      </c>
      <c r="I96" s="16" t="s">
        <v>562</v>
      </c>
      <c r="J96" s="16" t="s">
        <v>101</v>
      </c>
      <c r="K96" s="16" t="s">
        <v>101</v>
      </c>
      <c r="L96" s="16" t="s">
        <v>1151</v>
      </c>
      <c r="Z96" t="s">
        <v>5362</v>
      </c>
    </row>
    <row r="97" spans="1:26" ht="13.5" customHeight="1" x14ac:dyDescent="0.35">
      <c r="D97" s="16" t="s">
        <v>105</v>
      </c>
      <c r="E97" s="16" t="s">
        <v>105</v>
      </c>
      <c r="F97" s="16" t="s">
        <v>105</v>
      </c>
      <c r="G97" s="16" t="s">
        <v>1155</v>
      </c>
      <c r="I97" s="16" t="s">
        <v>105</v>
      </c>
      <c r="J97" s="16" t="s">
        <v>105</v>
      </c>
      <c r="K97" s="16" t="s">
        <v>105</v>
      </c>
      <c r="L97" s="16" t="s">
        <v>1155</v>
      </c>
      <c r="Z97" t="s">
        <v>5363</v>
      </c>
    </row>
    <row r="98" spans="1:26" ht="13.5" customHeight="1" x14ac:dyDescent="0.5">
      <c r="A98" s="15" t="s">
        <v>857</v>
      </c>
      <c r="D98" s="16" t="s">
        <v>496</v>
      </c>
      <c r="E98" s="16" t="s">
        <v>107</v>
      </c>
      <c r="F98" s="16" t="s">
        <v>496</v>
      </c>
      <c r="G98" s="16" t="s">
        <v>1157</v>
      </c>
      <c r="I98" s="16" t="s">
        <v>496</v>
      </c>
      <c r="J98" s="16" t="s">
        <v>107</v>
      </c>
      <c r="K98" s="16" t="s">
        <v>496</v>
      </c>
      <c r="L98" s="16" t="s">
        <v>1157</v>
      </c>
      <c r="Z98" t="s">
        <v>5364</v>
      </c>
    </row>
    <row r="99" spans="1:26" ht="13.5" customHeight="1" x14ac:dyDescent="0.35">
      <c r="D99" s="16" t="s">
        <v>564</v>
      </c>
      <c r="E99" s="16" t="s">
        <v>108</v>
      </c>
      <c r="F99" s="16" t="s">
        <v>108</v>
      </c>
      <c r="G99" s="16" t="s">
        <v>1158</v>
      </c>
      <c r="I99" s="16" t="s">
        <v>564</v>
      </c>
      <c r="J99" s="16" t="s">
        <v>108</v>
      </c>
      <c r="K99" s="16" t="s">
        <v>108</v>
      </c>
      <c r="L99" s="16" t="s">
        <v>1158</v>
      </c>
      <c r="Z99" t="s">
        <v>5365</v>
      </c>
    </row>
    <row r="100" spans="1:26" ht="13.5" customHeight="1" x14ac:dyDescent="0.35">
      <c r="A100" s="157" t="s">
        <v>1741</v>
      </c>
      <c r="B100" s="157" t="s">
        <v>1742</v>
      </c>
      <c r="D100" s="16" t="s">
        <v>106</v>
      </c>
      <c r="E100" s="16" t="s">
        <v>106</v>
      </c>
      <c r="F100" s="16" t="s">
        <v>106</v>
      </c>
      <c r="G100" s="16" t="s">
        <v>1156</v>
      </c>
      <c r="I100" s="16" t="s">
        <v>106</v>
      </c>
      <c r="J100" s="16" t="s">
        <v>106</v>
      </c>
      <c r="K100" s="16" t="s">
        <v>106</v>
      </c>
      <c r="L100" s="16" t="s">
        <v>1156</v>
      </c>
      <c r="Z100" t="s">
        <v>5366</v>
      </c>
    </row>
    <row r="101" spans="1:26" ht="13.5" customHeight="1" x14ac:dyDescent="0.35">
      <c r="A101" t="s">
        <v>15</v>
      </c>
      <c r="B101" t="s">
        <v>1007</v>
      </c>
      <c r="D101" s="16" t="s">
        <v>109</v>
      </c>
      <c r="E101" s="16" t="s">
        <v>109</v>
      </c>
      <c r="F101" s="16" t="s">
        <v>109</v>
      </c>
      <c r="G101" s="16" t="s">
        <v>1159</v>
      </c>
      <c r="I101" s="16" t="s">
        <v>109</v>
      </c>
      <c r="J101" s="16" t="s">
        <v>109</v>
      </c>
      <c r="K101" s="16" t="s">
        <v>109</v>
      </c>
      <c r="L101" s="16" t="s">
        <v>1159</v>
      </c>
      <c r="Z101" t="s">
        <v>5367</v>
      </c>
    </row>
    <row r="102" spans="1:26" ht="13.5" customHeight="1" x14ac:dyDescent="0.35">
      <c r="A102" t="s">
        <v>858</v>
      </c>
      <c r="B102" t="s">
        <v>1031</v>
      </c>
      <c r="D102" s="16" t="s">
        <v>497</v>
      </c>
      <c r="E102" s="16" t="s">
        <v>110</v>
      </c>
      <c r="F102" s="16" t="s">
        <v>497</v>
      </c>
      <c r="G102" s="16" t="s">
        <v>1160</v>
      </c>
      <c r="I102" s="16" t="s">
        <v>497</v>
      </c>
      <c r="J102" s="16" t="s">
        <v>110</v>
      </c>
      <c r="K102" s="16" t="s">
        <v>497</v>
      </c>
      <c r="L102" s="16" t="s">
        <v>1160</v>
      </c>
      <c r="Z102" t="s">
        <v>5368</v>
      </c>
    </row>
    <row r="103" spans="1:26" ht="13.5" customHeight="1" x14ac:dyDescent="0.35">
      <c r="A103" t="s">
        <v>859</v>
      </c>
      <c r="B103" t="s">
        <v>1032</v>
      </c>
      <c r="D103" s="16" t="s">
        <v>111</v>
      </c>
      <c r="E103" s="16" t="s">
        <v>111</v>
      </c>
      <c r="F103" s="16" t="s">
        <v>111</v>
      </c>
      <c r="G103" s="16" t="s">
        <v>1161</v>
      </c>
      <c r="I103" s="16" t="s">
        <v>111</v>
      </c>
      <c r="J103" s="16" t="s">
        <v>111</v>
      </c>
      <c r="K103" s="16" t="s">
        <v>111</v>
      </c>
      <c r="L103" s="16" t="s">
        <v>1161</v>
      </c>
      <c r="Z103" t="s">
        <v>5369</v>
      </c>
    </row>
    <row r="104" spans="1:26" ht="13.5" customHeight="1" x14ac:dyDescent="0.35">
      <c r="D104" s="16" t="s">
        <v>565</v>
      </c>
      <c r="E104" s="16" t="s">
        <v>112</v>
      </c>
      <c r="F104" s="16" t="s">
        <v>112</v>
      </c>
      <c r="G104" s="16" t="s">
        <v>1162</v>
      </c>
      <c r="I104" s="16" t="s">
        <v>565</v>
      </c>
      <c r="J104" s="16" t="s">
        <v>112</v>
      </c>
      <c r="K104" s="16" t="s">
        <v>112</v>
      </c>
      <c r="L104" s="16" t="s">
        <v>1162</v>
      </c>
      <c r="Z104" t="s">
        <v>5370</v>
      </c>
    </row>
    <row r="105" spans="1:26" ht="13.5" customHeight="1" x14ac:dyDescent="0.35">
      <c r="D105" s="16" t="s">
        <v>113</v>
      </c>
      <c r="E105" s="16" t="s">
        <v>113</v>
      </c>
      <c r="F105" s="16" t="s">
        <v>113</v>
      </c>
      <c r="G105" s="16" t="s">
        <v>1163</v>
      </c>
      <c r="I105" s="16" t="s">
        <v>113</v>
      </c>
      <c r="J105" s="16" t="s">
        <v>113</v>
      </c>
      <c r="K105" s="16" t="s">
        <v>113</v>
      </c>
      <c r="L105" s="16" t="s">
        <v>1163</v>
      </c>
      <c r="Z105" t="s">
        <v>5371</v>
      </c>
    </row>
    <row r="106" spans="1:26" ht="13.5" customHeight="1" x14ac:dyDescent="0.5">
      <c r="A106" s="15" t="s">
        <v>888</v>
      </c>
      <c r="D106" s="16" t="s">
        <v>567</v>
      </c>
      <c r="E106" s="16" t="s">
        <v>115</v>
      </c>
      <c r="F106" s="16" t="s">
        <v>498</v>
      </c>
      <c r="G106" s="16" t="s">
        <v>1165</v>
      </c>
      <c r="I106" s="16" t="s">
        <v>567</v>
      </c>
      <c r="J106" s="16" t="s">
        <v>115</v>
      </c>
      <c r="K106" s="16" t="s">
        <v>498</v>
      </c>
      <c r="L106" s="16" t="s">
        <v>1165</v>
      </c>
      <c r="Z106" t="s">
        <v>5372</v>
      </c>
    </row>
    <row r="107" spans="1:26" ht="13.5" customHeight="1" x14ac:dyDescent="0.35">
      <c r="D107" s="16" t="s">
        <v>566</v>
      </c>
      <c r="E107" s="16" t="s">
        <v>114</v>
      </c>
      <c r="F107" s="16" t="s">
        <v>114</v>
      </c>
      <c r="G107" s="16" t="s">
        <v>1164</v>
      </c>
      <c r="I107" s="16" t="s">
        <v>566</v>
      </c>
      <c r="J107" s="16" t="s">
        <v>114</v>
      </c>
      <c r="K107" s="16" t="s">
        <v>114</v>
      </c>
      <c r="L107" s="16" t="s">
        <v>1164</v>
      </c>
      <c r="Z107" t="s">
        <v>5373</v>
      </c>
    </row>
    <row r="108" spans="1:26" ht="13.5" customHeight="1" x14ac:dyDescent="0.35">
      <c r="A108" s="157" t="s">
        <v>1741</v>
      </c>
      <c r="B108" s="157" t="s">
        <v>1742</v>
      </c>
      <c r="D108" s="16" t="s">
        <v>116</v>
      </c>
      <c r="E108" s="16" t="s">
        <v>116</v>
      </c>
      <c r="F108" s="16" t="s">
        <v>116</v>
      </c>
      <c r="G108" s="16" t="s">
        <v>1166</v>
      </c>
      <c r="I108" s="16" t="s">
        <v>116</v>
      </c>
      <c r="J108" s="16" t="s">
        <v>116</v>
      </c>
      <c r="K108" s="16" t="s">
        <v>116</v>
      </c>
      <c r="L108" s="16" t="s">
        <v>1166</v>
      </c>
      <c r="Z108" t="s">
        <v>5374</v>
      </c>
    </row>
    <row r="109" spans="1:26" ht="13.5" customHeight="1" x14ac:dyDescent="0.35">
      <c r="A109" t="s">
        <v>15</v>
      </c>
      <c r="B109" t="s">
        <v>1007</v>
      </c>
      <c r="D109" s="16" t="s">
        <v>117</v>
      </c>
      <c r="E109" s="16" t="s">
        <v>117</v>
      </c>
      <c r="F109" s="16" t="s">
        <v>117</v>
      </c>
      <c r="G109" s="16" t="s">
        <v>1167</v>
      </c>
      <c r="I109" s="16" t="s">
        <v>117</v>
      </c>
      <c r="J109" s="16" t="s">
        <v>117</v>
      </c>
      <c r="K109" s="16" t="s">
        <v>117</v>
      </c>
      <c r="L109" s="16" t="s">
        <v>1167</v>
      </c>
      <c r="Z109" t="s">
        <v>5375</v>
      </c>
    </row>
    <row r="110" spans="1:26" ht="14.5" x14ac:dyDescent="0.35">
      <c r="A110" t="s">
        <v>244</v>
      </c>
      <c r="B110" t="s">
        <v>1033</v>
      </c>
      <c r="D110" s="16" t="s">
        <v>568</v>
      </c>
      <c r="E110" s="16" t="s">
        <v>118</v>
      </c>
      <c r="F110" s="16" t="s">
        <v>499</v>
      </c>
      <c r="G110" s="16" t="s">
        <v>1168</v>
      </c>
      <c r="I110" s="16" t="s">
        <v>568</v>
      </c>
      <c r="J110" s="16" t="s">
        <v>118</v>
      </c>
      <c r="K110" s="16" t="s">
        <v>499</v>
      </c>
      <c r="L110" s="16" t="s">
        <v>1168</v>
      </c>
      <c r="Z110" t="s">
        <v>5376</v>
      </c>
    </row>
    <row r="111" spans="1:26" ht="13.5" customHeight="1" x14ac:dyDescent="0.35">
      <c r="A111" t="s">
        <v>889</v>
      </c>
      <c r="B111" t="s">
        <v>1034</v>
      </c>
      <c r="D111" s="16" t="s">
        <v>119</v>
      </c>
      <c r="E111" s="16" t="s">
        <v>119</v>
      </c>
      <c r="F111" s="16" t="s">
        <v>119</v>
      </c>
      <c r="G111" s="16" t="s">
        <v>1169</v>
      </c>
      <c r="I111" s="16" t="s">
        <v>119</v>
      </c>
      <c r="J111" s="16" t="s">
        <v>119</v>
      </c>
      <c r="K111" s="16" t="s">
        <v>119</v>
      </c>
      <c r="L111" s="16" t="s">
        <v>1169</v>
      </c>
      <c r="Z111" t="s">
        <v>5377</v>
      </c>
    </row>
    <row r="112" spans="1:26" ht="13.5" customHeight="1" x14ac:dyDescent="0.35">
      <c r="A112" t="s">
        <v>890</v>
      </c>
      <c r="B112" t="s">
        <v>1035</v>
      </c>
      <c r="D112" s="16" t="s">
        <v>120</v>
      </c>
      <c r="E112" s="16" t="s">
        <v>120</v>
      </c>
      <c r="F112" s="16" t="s">
        <v>120</v>
      </c>
      <c r="G112" s="16" t="s">
        <v>1170</v>
      </c>
      <c r="I112" s="16" t="s">
        <v>120</v>
      </c>
      <c r="J112" s="16" t="s">
        <v>120</v>
      </c>
      <c r="K112" s="16" t="s">
        <v>120</v>
      </c>
      <c r="L112" s="16" t="s">
        <v>1170</v>
      </c>
      <c r="Z112" t="s">
        <v>5378</v>
      </c>
    </row>
    <row r="113" spans="1:26" ht="13.5" customHeight="1" x14ac:dyDescent="0.35">
      <c r="A113" t="s">
        <v>891</v>
      </c>
      <c r="B113" t="s">
        <v>1036</v>
      </c>
      <c r="D113" s="16" t="s">
        <v>501</v>
      </c>
      <c r="E113" s="16" t="s">
        <v>123</v>
      </c>
      <c r="F113" s="16" t="s">
        <v>501</v>
      </c>
      <c r="G113" s="16" t="s">
        <v>1173</v>
      </c>
      <c r="I113" s="16" t="s">
        <v>501</v>
      </c>
      <c r="J113" s="16" t="s">
        <v>123</v>
      </c>
      <c r="K113" s="16" t="s">
        <v>501</v>
      </c>
      <c r="L113" s="16" t="s">
        <v>1173</v>
      </c>
      <c r="Z113" t="s">
        <v>5379</v>
      </c>
    </row>
    <row r="114" spans="1:26" ht="13.5" customHeight="1" x14ac:dyDescent="0.35">
      <c r="D114" s="16" t="s">
        <v>124</v>
      </c>
      <c r="E114" s="16" t="s">
        <v>124</v>
      </c>
      <c r="F114" s="16" t="s">
        <v>124</v>
      </c>
      <c r="G114" s="16" t="s">
        <v>1174</v>
      </c>
      <c r="I114" s="16" t="s">
        <v>124</v>
      </c>
      <c r="J114" s="16" t="s">
        <v>124</v>
      </c>
      <c r="K114" s="16" t="s">
        <v>124</v>
      </c>
      <c r="L114" s="16" t="s">
        <v>1174</v>
      </c>
      <c r="Z114" t="s">
        <v>5380</v>
      </c>
    </row>
    <row r="115" spans="1:26" ht="13.5" customHeight="1" x14ac:dyDescent="0.5">
      <c r="A115" s="15" t="s">
        <v>892</v>
      </c>
      <c r="D115" s="16" t="s">
        <v>125</v>
      </c>
      <c r="E115" s="16" t="s">
        <v>125</v>
      </c>
      <c r="F115" s="16" t="s">
        <v>125</v>
      </c>
      <c r="G115" s="16" t="s">
        <v>1175</v>
      </c>
      <c r="I115" s="16" t="s">
        <v>125</v>
      </c>
      <c r="J115" s="16" t="s">
        <v>125</v>
      </c>
      <c r="K115" s="16" t="s">
        <v>125</v>
      </c>
      <c r="L115" s="16" t="s">
        <v>1175</v>
      </c>
      <c r="Z115" t="s">
        <v>5381</v>
      </c>
    </row>
    <row r="116" spans="1:26" ht="13.5" customHeight="1" x14ac:dyDescent="0.35">
      <c r="D116" s="16" t="s">
        <v>571</v>
      </c>
      <c r="E116" s="16" t="s">
        <v>126</v>
      </c>
      <c r="F116" s="16" t="s">
        <v>502</v>
      </c>
      <c r="G116" s="16" t="s">
        <v>1176</v>
      </c>
      <c r="I116" s="16" t="s">
        <v>571</v>
      </c>
      <c r="J116" s="16" t="s">
        <v>126</v>
      </c>
      <c r="K116" s="16" t="s">
        <v>502</v>
      </c>
      <c r="L116" s="16" t="s">
        <v>1176</v>
      </c>
      <c r="Z116" t="s">
        <v>5381</v>
      </c>
    </row>
    <row r="117" spans="1:26" ht="13.5" customHeight="1" x14ac:dyDescent="0.35">
      <c r="A117" s="157" t="s">
        <v>1741</v>
      </c>
      <c r="B117" s="157" t="s">
        <v>1742</v>
      </c>
      <c r="D117" s="16" t="s">
        <v>127</v>
      </c>
      <c r="E117" s="16" t="s">
        <v>127</v>
      </c>
      <c r="F117" s="16" t="s">
        <v>127</v>
      </c>
      <c r="G117" s="16" t="s">
        <v>1177</v>
      </c>
      <c r="I117" s="16" t="s">
        <v>127</v>
      </c>
      <c r="J117" s="16" t="s">
        <v>127</v>
      </c>
      <c r="K117" s="16" t="s">
        <v>127</v>
      </c>
      <c r="L117" s="16" t="s">
        <v>1177</v>
      </c>
      <c r="Z117" t="s">
        <v>5382</v>
      </c>
    </row>
    <row r="118" spans="1:26" ht="13.5" customHeight="1" x14ac:dyDescent="0.35">
      <c r="A118" t="s">
        <v>15</v>
      </c>
      <c r="B118" t="s">
        <v>1007</v>
      </c>
      <c r="D118" s="16" t="s">
        <v>128</v>
      </c>
      <c r="E118" s="16" t="s">
        <v>128</v>
      </c>
      <c r="F118" s="16" t="s">
        <v>128</v>
      </c>
      <c r="G118" s="16" t="s">
        <v>1178</v>
      </c>
      <c r="I118" s="16" t="s">
        <v>128</v>
      </c>
      <c r="J118" s="16" t="s">
        <v>128</v>
      </c>
      <c r="K118" s="16" t="s">
        <v>128</v>
      </c>
      <c r="L118" s="16" t="s">
        <v>1178</v>
      </c>
      <c r="Z118" t="s">
        <v>5383</v>
      </c>
    </row>
    <row r="119" spans="1:26" ht="13.5" customHeight="1" x14ac:dyDescent="0.35">
      <c r="A119" t="s">
        <v>893</v>
      </c>
      <c r="B119" t="s">
        <v>1037</v>
      </c>
      <c r="D119" s="16" t="s">
        <v>503</v>
      </c>
      <c r="E119" s="16" t="s">
        <v>129</v>
      </c>
      <c r="F119" s="16" t="s">
        <v>503</v>
      </c>
      <c r="G119" s="16" t="s">
        <v>1179</v>
      </c>
      <c r="I119" s="16" t="s">
        <v>503</v>
      </c>
      <c r="J119" s="16" t="s">
        <v>129</v>
      </c>
      <c r="K119" s="16" t="s">
        <v>503</v>
      </c>
      <c r="L119" s="16" t="s">
        <v>1179</v>
      </c>
      <c r="Z119" t="s">
        <v>5384</v>
      </c>
    </row>
    <row r="120" spans="1:26" ht="13.5" customHeight="1" x14ac:dyDescent="0.35">
      <c r="A120" t="s">
        <v>894</v>
      </c>
      <c r="B120" t="s">
        <v>1038</v>
      </c>
      <c r="D120" s="16" t="s">
        <v>5176</v>
      </c>
      <c r="E120" s="16" t="s">
        <v>5176</v>
      </c>
      <c r="F120" s="16" t="s">
        <v>5176</v>
      </c>
      <c r="G120" s="16" t="s">
        <v>5179</v>
      </c>
      <c r="I120" s="16" t="s">
        <v>5176</v>
      </c>
      <c r="J120" s="16" t="s">
        <v>5176</v>
      </c>
      <c r="K120" s="16" t="s">
        <v>5176</v>
      </c>
      <c r="L120" s="16" t="s">
        <v>5179</v>
      </c>
      <c r="Z120" t="s">
        <v>5385</v>
      </c>
    </row>
    <row r="121" spans="1:26" ht="13.5" customHeight="1" x14ac:dyDescent="0.35">
      <c r="A121" t="s">
        <v>895</v>
      </c>
      <c r="B121" t="s">
        <v>1039</v>
      </c>
      <c r="D121" s="16" t="s">
        <v>569</v>
      </c>
      <c r="E121" s="16" t="s">
        <v>121</v>
      </c>
      <c r="F121" s="16" t="s">
        <v>121</v>
      </c>
      <c r="G121" s="16" t="s">
        <v>1171</v>
      </c>
      <c r="I121" s="16" t="s">
        <v>569</v>
      </c>
      <c r="J121" s="16" t="s">
        <v>121</v>
      </c>
      <c r="K121" s="16" t="s">
        <v>121</v>
      </c>
      <c r="L121" s="16" t="s">
        <v>1171</v>
      </c>
      <c r="Z121" t="s">
        <v>5386</v>
      </c>
    </row>
    <row r="122" spans="1:26" ht="13.5" customHeight="1" x14ac:dyDescent="0.35">
      <c r="A122" t="s">
        <v>896</v>
      </c>
      <c r="B122" t="s">
        <v>1040</v>
      </c>
      <c r="D122" s="16" t="s">
        <v>130</v>
      </c>
      <c r="E122" s="16" t="s">
        <v>130</v>
      </c>
      <c r="F122" s="16" t="s">
        <v>504</v>
      </c>
      <c r="G122" s="16" t="s">
        <v>1180</v>
      </c>
      <c r="I122" s="16" t="s">
        <v>130</v>
      </c>
      <c r="J122" s="16" t="s">
        <v>130</v>
      </c>
      <c r="K122" s="16" t="s">
        <v>504</v>
      </c>
      <c r="L122" s="16" t="s">
        <v>1180</v>
      </c>
      <c r="Z122" t="s">
        <v>5387</v>
      </c>
    </row>
    <row r="123" spans="1:26" ht="13.5" customHeight="1" x14ac:dyDescent="0.35">
      <c r="A123" t="s">
        <v>897</v>
      </c>
      <c r="B123" t="s">
        <v>1041</v>
      </c>
      <c r="D123" s="16" t="s">
        <v>131</v>
      </c>
      <c r="E123" s="16" t="s">
        <v>131</v>
      </c>
      <c r="F123" s="16" t="s">
        <v>131</v>
      </c>
      <c r="G123" s="16" t="s">
        <v>1181</v>
      </c>
      <c r="I123" s="16" t="s">
        <v>131</v>
      </c>
      <c r="J123" s="16" t="s">
        <v>131</v>
      </c>
      <c r="K123" s="16" t="s">
        <v>131</v>
      </c>
      <c r="L123" s="16" t="s">
        <v>1181</v>
      </c>
      <c r="Z123" t="s">
        <v>5388</v>
      </c>
    </row>
    <row r="124" spans="1:26" ht="13.5" customHeight="1" x14ac:dyDescent="0.35">
      <c r="D124" s="16" t="s">
        <v>132</v>
      </c>
      <c r="E124" s="16" t="s">
        <v>132</v>
      </c>
      <c r="F124" s="16" t="s">
        <v>132</v>
      </c>
      <c r="G124" s="16" t="s">
        <v>1182</v>
      </c>
      <c r="I124" s="16" t="s">
        <v>132</v>
      </c>
      <c r="J124" s="16" t="s">
        <v>132</v>
      </c>
      <c r="K124" s="16" t="s">
        <v>132</v>
      </c>
      <c r="L124" s="16" t="s">
        <v>1182</v>
      </c>
      <c r="Z124" t="s">
        <v>5389</v>
      </c>
    </row>
    <row r="125" spans="1:26" ht="13.5" customHeight="1" x14ac:dyDescent="0.5">
      <c r="A125" s="15" t="s">
        <v>898</v>
      </c>
      <c r="D125" s="16" t="s">
        <v>133</v>
      </c>
      <c r="E125" s="16" t="s">
        <v>133</v>
      </c>
      <c r="F125" s="16" t="s">
        <v>133</v>
      </c>
      <c r="G125" s="16" t="s">
        <v>1184</v>
      </c>
      <c r="I125" s="16" t="s">
        <v>133</v>
      </c>
      <c r="J125" s="16" t="s">
        <v>133</v>
      </c>
      <c r="K125" s="16" t="s">
        <v>133</v>
      </c>
      <c r="L125" s="16" t="s">
        <v>1184</v>
      </c>
      <c r="Z125" t="s">
        <v>5390</v>
      </c>
    </row>
    <row r="126" spans="1:26" ht="13.5" customHeight="1" x14ac:dyDescent="0.35">
      <c r="D126" s="16" t="s">
        <v>134</v>
      </c>
      <c r="E126" s="16" t="s">
        <v>134</v>
      </c>
      <c r="F126" s="16" t="s">
        <v>134</v>
      </c>
      <c r="G126" s="16" t="s">
        <v>1185</v>
      </c>
      <c r="I126" s="16" t="s">
        <v>134</v>
      </c>
      <c r="J126" s="16" t="s">
        <v>134</v>
      </c>
      <c r="K126" s="16" t="s">
        <v>134</v>
      </c>
      <c r="L126" s="16" t="s">
        <v>1185</v>
      </c>
      <c r="Z126" t="s">
        <v>5391</v>
      </c>
    </row>
    <row r="127" spans="1:26" ht="13.5" customHeight="1" x14ac:dyDescent="0.35">
      <c r="A127" s="157" t="s">
        <v>1741</v>
      </c>
      <c r="B127" s="157" t="s">
        <v>1742</v>
      </c>
      <c r="D127" s="16" t="s">
        <v>135</v>
      </c>
      <c r="E127" s="16" t="s">
        <v>135</v>
      </c>
      <c r="F127" s="16" t="s">
        <v>135</v>
      </c>
      <c r="G127" s="16" t="s">
        <v>1186</v>
      </c>
      <c r="I127" s="16" t="s">
        <v>135</v>
      </c>
      <c r="J127" s="16" t="s">
        <v>135</v>
      </c>
      <c r="K127" s="16" t="s">
        <v>135</v>
      </c>
      <c r="L127" s="16" t="s">
        <v>1186</v>
      </c>
      <c r="Z127" t="s">
        <v>5392</v>
      </c>
    </row>
    <row r="128" spans="1:26" ht="13.5" customHeight="1" x14ac:dyDescent="0.35">
      <c r="A128" t="s">
        <v>15</v>
      </c>
      <c r="B128" t="s">
        <v>1007</v>
      </c>
      <c r="D128" s="16" t="s">
        <v>136</v>
      </c>
      <c r="E128" s="16" t="s">
        <v>136</v>
      </c>
      <c r="F128" s="16" t="s">
        <v>136</v>
      </c>
      <c r="G128" s="16" t="s">
        <v>1187</v>
      </c>
      <c r="I128" s="16" t="s">
        <v>136</v>
      </c>
      <c r="J128" s="16" t="s">
        <v>136</v>
      </c>
      <c r="K128" s="16" t="s">
        <v>136</v>
      </c>
      <c r="L128" s="16" t="s">
        <v>1187</v>
      </c>
      <c r="Z128" t="s">
        <v>5393</v>
      </c>
    </row>
    <row r="129" spans="1:26" ht="13.5" customHeight="1" x14ac:dyDescent="0.35">
      <c r="A129" t="s">
        <v>899</v>
      </c>
      <c r="B129" t="s">
        <v>1042</v>
      </c>
      <c r="D129" s="16" t="s">
        <v>137</v>
      </c>
      <c r="E129" s="16" t="s">
        <v>137</v>
      </c>
      <c r="F129" s="16" t="s">
        <v>137</v>
      </c>
      <c r="G129" s="16" t="s">
        <v>1188</v>
      </c>
      <c r="I129" s="16" t="s">
        <v>137</v>
      </c>
      <c r="J129" s="16" t="s">
        <v>137</v>
      </c>
      <c r="K129" s="16" t="s">
        <v>137</v>
      </c>
      <c r="L129" s="16" t="s">
        <v>1188</v>
      </c>
      <c r="Z129" t="s">
        <v>5394</v>
      </c>
    </row>
    <row r="130" spans="1:26" ht="13.5" customHeight="1" x14ac:dyDescent="0.35">
      <c r="A130" t="s">
        <v>900</v>
      </c>
      <c r="B130" t="s">
        <v>1043</v>
      </c>
      <c r="D130" s="16" t="s">
        <v>573</v>
      </c>
      <c r="E130" s="16" t="s">
        <v>138</v>
      </c>
      <c r="F130" s="16" t="s">
        <v>506</v>
      </c>
      <c r="G130" s="16" t="s">
        <v>1189</v>
      </c>
      <c r="I130" s="16" t="s">
        <v>573</v>
      </c>
      <c r="J130" s="16" t="s">
        <v>138</v>
      </c>
      <c r="K130" s="16" t="s">
        <v>506</v>
      </c>
      <c r="L130" s="16" t="s">
        <v>1189</v>
      </c>
      <c r="Z130" t="s">
        <v>5395</v>
      </c>
    </row>
    <row r="131" spans="1:26" ht="13.5" customHeight="1" x14ac:dyDescent="0.35">
      <c r="A131" t="s">
        <v>901</v>
      </c>
      <c r="B131" t="s">
        <v>1044</v>
      </c>
      <c r="D131" s="16" t="s">
        <v>574</v>
      </c>
      <c r="E131" s="16" t="s">
        <v>139</v>
      </c>
      <c r="F131" s="16" t="s">
        <v>139</v>
      </c>
      <c r="G131" s="16" t="s">
        <v>1190</v>
      </c>
      <c r="I131" s="16" t="s">
        <v>574</v>
      </c>
      <c r="J131" s="16" t="s">
        <v>139</v>
      </c>
      <c r="K131" s="16" t="s">
        <v>139</v>
      </c>
      <c r="L131" s="16" t="s">
        <v>1190</v>
      </c>
      <c r="Z131" t="s">
        <v>5396</v>
      </c>
    </row>
    <row r="132" spans="1:26" ht="13.5" customHeight="1" x14ac:dyDescent="0.35">
      <c r="D132" s="16" t="s">
        <v>140</v>
      </c>
      <c r="E132" s="16" t="s">
        <v>140</v>
      </c>
      <c r="F132" s="16" t="s">
        <v>140</v>
      </c>
      <c r="G132" s="16" t="s">
        <v>1191</v>
      </c>
      <c r="I132" s="16" t="s">
        <v>140</v>
      </c>
      <c r="J132" s="16" t="s">
        <v>140</v>
      </c>
      <c r="K132" s="16" t="s">
        <v>140</v>
      </c>
      <c r="L132" s="16" t="s">
        <v>1191</v>
      </c>
      <c r="Z132" t="s">
        <v>5397</v>
      </c>
    </row>
    <row r="133" spans="1:26" ht="13.5" customHeight="1" x14ac:dyDescent="0.35">
      <c r="D133" s="16" t="s">
        <v>141</v>
      </c>
      <c r="E133" s="16" t="s">
        <v>141</v>
      </c>
      <c r="F133" s="16" t="s">
        <v>141</v>
      </c>
      <c r="G133" s="16" t="s">
        <v>1192</v>
      </c>
      <c r="I133" s="16" t="s">
        <v>141</v>
      </c>
      <c r="J133" s="16" t="s">
        <v>141</v>
      </c>
      <c r="K133" s="16" t="s">
        <v>141</v>
      </c>
      <c r="L133" s="16" t="s">
        <v>1192</v>
      </c>
      <c r="Z133" t="s">
        <v>5398</v>
      </c>
    </row>
    <row r="134" spans="1:26" ht="13.5" customHeight="1" x14ac:dyDescent="0.5">
      <c r="A134" s="15" t="s">
        <v>902</v>
      </c>
      <c r="D134" s="16" t="s">
        <v>142</v>
      </c>
      <c r="E134" s="16" t="s">
        <v>142</v>
      </c>
      <c r="F134" s="16" t="s">
        <v>142</v>
      </c>
      <c r="G134" s="16" t="s">
        <v>1193</v>
      </c>
      <c r="I134" s="16" t="s">
        <v>142</v>
      </c>
      <c r="J134" s="16" t="s">
        <v>142</v>
      </c>
      <c r="K134" s="16" t="s">
        <v>142</v>
      </c>
      <c r="L134" s="16" t="s">
        <v>1193</v>
      </c>
      <c r="Z134" t="s">
        <v>5399</v>
      </c>
    </row>
    <row r="135" spans="1:26" ht="13.5" customHeight="1" x14ac:dyDescent="0.35">
      <c r="D135" s="16" t="s">
        <v>575</v>
      </c>
      <c r="E135" s="16" t="s">
        <v>143</v>
      </c>
      <c r="F135" s="16" t="s">
        <v>143</v>
      </c>
      <c r="G135" s="16" t="s">
        <v>1194</v>
      </c>
      <c r="I135" s="16" t="s">
        <v>575</v>
      </c>
      <c r="J135" s="16" t="s">
        <v>143</v>
      </c>
      <c r="K135" s="16" t="s">
        <v>143</v>
      </c>
      <c r="L135" s="16" t="s">
        <v>1194</v>
      </c>
      <c r="Z135" t="s">
        <v>5400</v>
      </c>
    </row>
    <row r="136" spans="1:26" ht="13.5" customHeight="1" x14ac:dyDescent="0.35">
      <c r="A136" s="157" t="s">
        <v>1741</v>
      </c>
      <c r="B136" s="157" t="s">
        <v>1742</v>
      </c>
      <c r="D136" s="16" t="s">
        <v>144</v>
      </c>
      <c r="E136" s="16" t="s">
        <v>144</v>
      </c>
      <c r="F136" s="16" t="s">
        <v>144</v>
      </c>
      <c r="G136" s="16" t="s">
        <v>1195</v>
      </c>
      <c r="I136" s="16" t="s">
        <v>144</v>
      </c>
      <c r="J136" s="16" t="s">
        <v>144</v>
      </c>
      <c r="K136" s="16" t="s">
        <v>144</v>
      </c>
      <c r="L136" s="16" t="s">
        <v>1195</v>
      </c>
      <c r="Z136" t="s">
        <v>5401</v>
      </c>
    </row>
    <row r="137" spans="1:26" ht="13.5" customHeight="1" x14ac:dyDescent="0.35">
      <c r="A137" t="s">
        <v>15</v>
      </c>
      <c r="B137" t="s">
        <v>1007</v>
      </c>
      <c r="D137" s="16" t="s">
        <v>145</v>
      </c>
      <c r="E137" s="16" t="s">
        <v>145</v>
      </c>
      <c r="F137" s="16" t="s">
        <v>507</v>
      </c>
      <c r="G137" s="16" t="s">
        <v>1196</v>
      </c>
      <c r="I137" s="16" t="s">
        <v>145</v>
      </c>
      <c r="J137" s="16" t="s">
        <v>145</v>
      </c>
      <c r="K137" s="16" t="s">
        <v>507</v>
      </c>
      <c r="L137" s="16" t="s">
        <v>1196</v>
      </c>
      <c r="Z137" t="s">
        <v>5402</v>
      </c>
    </row>
    <row r="138" spans="1:26" ht="13.5" customHeight="1" x14ac:dyDescent="0.35">
      <c r="A138" t="s">
        <v>903</v>
      </c>
      <c r="B138" t="s">
        <v>903</v>
      </c>
      <c r="D138" s="16" t="s">
        <v>146</v>
      </c>
      <c r="E138" s="16" t="s">
        <v>146</v>
      </c>
      <c r="F138" s="16" t="s">
        <v>146</v>
      </c>
      <c r="G138" s="16" t="s">
        <v>1197</v>
      </c>
      <c r="I138" s="16" t="s">
        <v>146</v>
      </c>
      <c r="J138" s="16" t="s">
        <v>146</v>
      </c>
      <c r="K138" s="16" t="s">
        <v>146</v>
      </c>
      <c r="L138" s="16" t="s">
        <v>1197</v>
      </c>
      <c r="Z138" t="s">
        <v>5403</v>
      </c>
    </row>
    <row r="139" spans="1:26" ht="13.5" customHeight="1" x14ac:dyDescent="0.35">
      <c r="A139" t="s">
        <v>904</v>
      </c>
      <c r="B139" t="s">
        <v>904</v>
      </c>
      <c r="D139" s="16" t="s">
        <v>147</v>
      </c>
      <c r="E139" s="16" t="s">
        <v>147</v>
      </c>
      <c r="F139" s="16" t="s">
        <v>147</v>
      </c>
      <c r="G139" s="16" t="s">
        <v>1198</v>
      </c>
      <c r="I139" s="16" t="s">
        <v>147</v>
      </c>
      <c r="J139" s="16" t="s">
        <v>147</v>
      </c>
      <c r="K139" s="16" t="s">
        <v>147</v>
      </c>
      <c r="L139" s="16" t="s">
        <v>1198</v>
      </c>
      <c r="Z139" t="s">
        <v>5404</v>
      </c>
    </row>
    <row r="140" spans="1:26" ht="13.5" customHeight="1" x14ac:dyDescent="0.35">
      <c r="A140" t="s">
        <v>905</v>
      </c>
      <c r="B140" t="s">
        <v>905</v>
      </c>
      <c r="D140" s="16" t="s">
        <v>549</v>
      </c>
      <c r="E140" s="16" t="s">
        <v>69</v>
      </c>
      <c r="F140" s="16" t="s">
        <v>485</v>
      </c>
      <c r="G140" s="16" t="s">
        <v>1118</v>
      </c>
      <c r="I140" s="16" t="s">
        <v>549</v>
      </c>
      <c r="J140" s="16" t="s">
        <v>69</v>
      </c>
      <c r="K140" s="16" t="s">
        <v>485</v>
      </c>
      <c r="L140" s="16" t="s">
        <v>1118</v>
      </c>
      <c r="Z140" t="s">
        <v>5405</v>
      </c>
    </row>
    <row r="141" spans="1:26" ht="13.5" customHeight="1" x14ac:dyDescent="0.35">
      <c r="A141" t="s">
        <v>906</v>
      </c>
      <c r="B141" t="s">
        <v>906</v>
      </c>
      <c r="D141" s="16" t="s">
        <v>576</v>
      </c>
      <c r="E141" s="16" t="s">
        <v>148</v>
      </c>
      <c r="F141" s="16" t="s">
        <v>148</v>
      </c>
      <c r="G141" s="16" t="s">
        <v>1199</v>
      </c>
      <c r="I141" s="16" t="s">
        <v>576</v>
      </c>
      <c r="J141" s="16" t="s">
        <v>148</v>
      </c>
      <c r="K141" s="16" t="s">
        <v>148</v>
      </c>
      <c r="L141" s="16" t="s">
        <v>1199</v>
      </c>
      <c r="Z141" t="s">
        <v>5406</v>
      </c>
    </row>
    <row r="142" spans="1:26" ht="13.5" customHeight="1" x14ac:dyDescent="0.35">
      <c r="D142" s="16" t="s">
        <v>149</v>
      </c>
      <c r="E142" s="16" t="s">
        <v>149</v>
      </c>
      <c r="F142" s="16" t="s">
        <v>149</v>
      </c>
      <c r="G142" s="16" t="s">
        <v>1200</v>
      </c>
      <c r="I142" s="16" t="s">
        <v>149</v>
      </c>
      <c r="J142" s="16" t="s">
        <v>149</v>
      </c>
      <c r="K142" s="16" t="s">
        <v>149</v>
      </c>
      <c r="L142" s="16" t="s">
        <v>1200</v>
      </c>
    </row>
    <row r="143" spans="1:26" ht="13.5" customHeight="1" x14ac:dyDescent="0.35">
      <c r="D143" s="16" t="s">
        <v>150</v>
      </c>
      <c r="E143" s="16" t="s">
        <v>150</v>
      </c>
      <c r="F143" s="16" t="s">
        <v>150</v>
      </c>
      <c r="G143" s="16" t="s">
        <v>1201</v>
      </c>
      <c r="I143" s="16" t="s">
        <v>150</v>
      </c>
      <c r="J143" s="16" t="s">
        <v>150</v>
      </c>
      <c r="K143" s="16" t="s">
        <v>150</v>
      </c>
      <c r="L143" s="16" t="s">
        <v>1201</v>
      </c>
    </row>
    <row r="144" spans="1:26" ht="13.5" customHeight="1" x14ac:dyDescent="0.5">
      <c r="A144" s="15" t="s">
        <v>907</v>
      </c>
      <c r="D144" s="16" t="s">
        <v>508</v>
      </c>
      <c r="E144" s="16" t="s">
        <v>151</v>
      </c>
      <c r="F144" s="16" t="s">
        <v>508</v>
      </c>
      <c r="G144" s="16" t="s">
        <v>1202</v>
      </c>
      <c r="I144" s="16" t="s">
        <v>508</v>
      </c>
      <c r="J144" s="16" t="s">
        <v>151</v>
      </c>
      <c r="K144" s="16" t="s">
        <v>508</v>
      </c>
      <c r="L144" s="16" t="s">
        <v>1202</v>
      </c>
    </row>
    <row r="145" spans="1:12" ht="13.5" customHeight="1" x14ac:dyDescent="0.35">
      <c r="D145" s="16" t="s">
        <v>577</v>
      </c>
      <c r="E145" s="16" t="s">
        <v>152</v>
      </c>
      <c r="F145" s="16" t="s">
        <v>509</v>
      </c>
      <c r="G145" s="16" t="s">
        <v>1203</v>
      </c>
      <c r="I145" s="16" t="s">
        <v>577</v>
      </c>
      <c r="J145" s="16" t="s">
        <v>152</v>
      </c>
      <c r="K145" s="16" t="s">
        <v>509</v>
      </c>
      <c r="L145" s="16" t="s">
        <v>1203</v>
      </c>
    </row>
    <row r="146" spans="1:12" ht="13.5" customHeight="1" x14ac:dyDescent="0.35">
      <c r="A146" s="157" t="s">
        <v>1741</v>
      </c>
      <c r="B146" s="157" t="s">
        <v>1742</v>
      </c>
      <c r="D146" s="16" t="s">
        <v>153</v>
      </c>
      <c r="E146" s="16" t="s">
        <v>153</v>
      </c>
      <c r="F146" s="16" t="s">
        <v>153</v>
      </c>
      <c r="G146" s="16" t="s">
        <v>1204</v>
      </c>
      <c r="I146" s="16" t="s">
        <v>153</v>
      </c>
      <c r="J146" s="16" t="s">
        <v>153</v>
      </c>
      <c r="K146" s="16" t="s">
        <v>153</v>
      </c>
      <c r="L146" s="16" t="s">
        <v>1204</v>
      </c>
    </row>
    <row r="147" spans="1:12" ht="13.5" customHeight="1" x14ac:dyDescent="0.35">
      <c r="A147" t="s">
        <v>15</v>
      </c>
      <c r="B147" t="s">
        <v>1007</v>
      </c>
      <c r="D147" s="16" t="s">
        <v>5177</v>
      </c>
      <c r="E147" s="16" t="s">
        <v>5180</v>
      </c>
      <c r="F147" s="16" t="s">
        <v>5181</v>
      </c>
      <c r="G147" s="16" t="s">
        <v>1127</v>
      </c>
      <c r="I147" s="16" t="s">
        <v>5177</v>
      </c>
      <c r="J147" s="16" t="s">
        <v>5180</v>
      </c>
      <c r="K147" s="16" t="s">
        <v>5181</v>
      </c>
      <c r="L147" s="16" t="s">
        <v>1127</v>
      </c>
    </row>
    <row r="148" spans="1:12" ht="13.5" customHeight="1" x14ac:dyDescent="0.35">
      <c r="A148" t="s">
        <v>908</v>
      </c>
      <c r="B148" t="s">
        <v>908</v>
      </c>
      <c r="D148" s="16" t="s">
        <v>155</v>
      </c>
      <c r="E148" s="16" t="s">
        <v>155</v>
      </c>
      <c r="F148" s="16" t="s">
        <v>155</v>
      </c>
      <c r="G148" s="16" t="s">
        <v>1206</v>
      </c>
      <c r="I148" s="16" t="s">
        <v>155</v>
      </c>
      <c r="J148" s="16" t="s">
        <v>155</v>
      </c>
      <c r="K148" s="16" t="s">
        <v>155</v>
      </c>
      <c r="L148" s="16" t="s">
        <v>1206</v>
      </c>
    </row>
    <row r="149" spans="1:12" ht="13.5" customHeight="1" x14ac:dyDescent="0.35">
      <c r="A149" t="s">
        <v>909</v>
      </c>
      <c r="B149" t="s">
        <v>1045</v>
      </c>
      <c r="D149" s="16" t="s">
        <v>156</v>
      </c>
      <c r="E149" s="16" t="s">
        <v>156</v>
      </c>
      <c r="F149" s="16" t="s">
        <v>156</v>
      </c>
      <c r="G149" s="16" t="s">
        <v>1207</v>
      </c>
      <c r="I149" s="16" t="s">
        <v>156</v>
      </c>
      <c r="J149" s="16" t="s">
        <v>156</v>
      </c>
      <c r="K149" s="16" t="s">
        <v>156</v>
      </c>
      <c r="L149" s="16" t="s">
        <v>1207</v>
      </c>
    </row>
    <row r="150" spans="1:12" ht="13.5" customHeight="1" x14ac:dyDescent="0.35">
      <c r="A150" t="s">
        <v>910</v>
      </c>
      <c r="B150" t="s">
        <v>1046</v>
      </c>
      <c r="D150" s="16" t="s">
        <v>579</v>
      </c>
      <c r="E150" s="16" t="s">
        <v>157</v>
      </c>
      <c r="F150" s="16" t="s">
        <v>511</v>
      </c>
      <c r="G150" s="16" t="s">
        <v>1208</v>
      </c>
      <c r="I150" s="16" t="s">
        <v>579</v>
      </c>
      <c r="J150" s="16" t="s">
        <v>157</v>
      </c>
      <c r="K150" s="16" t="s">
        <v>511</v>
      </c>
      <c r="L150" s="16" t="s">
        <v>1208</v>
      </c>
    </row>
    <row r="151" spans="1:12" ht="13.5" customHeight="1" x14ac:dyDescent="0.35">
      <c r="D151" s="16" t="s">
        <v>580</v>
      </c>
      <c r="E151" s="16" t="s">
        <v>158</v>
      </c>
      <c r="F151" s="16" t="s">
        <v>512</v>
      </c>
      <c r="G151" s="16" t="s">
        <v>1209</v>
      </c>
      <c r="I151" s="16" t="s">
        <v>580</v>
      </c>
      <c r="J151" s="16" t="s">
        <v>158</v>
      </c>
      <c r="K151" s="16" t="s">
        <v>512</v>
      </c>
      <c r="L151" s="16" t="s">
        <v>1209</v>
      </c>
    </row>
    <row r="152" spans="1:12" ht="13.5" customHeight="1" x14ac:dyDescent="0.5">
      <c r="A152" s="15" t="s">
        <v>946</v>
      </c>
      <c r="D152" s="16" t="s">
        <v>160</v>
      </c>
      <c r="E152" s="16" t="s">
        <v>160</v>
      </c>
      <c r="F152" s="16" t="s">
        <v>160</v>
      </c>
      <c r="G152" s="16" t="s">
        <v>1211</v>
      </c>
      <c r="I152" s="16" t="s">
        <v>160</v>
      </c>
      <c r="J152" s="16" t="s">
        <v>160</v>
      </c>
      <c r="K152" s="16" t="s">
        <v>160</v>
      </c>
      <c r="L152" s="16" t="s">
        <v>1211</v>
      </c>
    </row>
    <row r="153" spans="1:12" ht="13.5" customHeight="1" x14ac:dyDescent="0.35">
      <c r="D153" s="16" t="s">
        <v>5178</v>
      </c>
      <c r="E153" s="16" t="s">
        <v>5182</v>
      </c>
      <c r="F153" s="16" t="s">
        <v>5178</v>
      </c>
      <c r="G153" s="16" t="s">
        <v>1212</v>
      </c>
      <c r="I153" s="16" t="s">
        <v>5178</v>
      </c>
      <c r="J153" s="16" t="s">
        <v>5182</v>
      </c>
      <c r="K153" s="16" t="s">
        <v>5178</v>
      </c>
      <c r="L153" s="16" t="s">
        <v>1212</v>
      </c>
    </row>
    <row r="154" spans="1:12" ht="13.5" customHeight="1" x14ac:dyDescent="0.35">
      <c r="A154" s="157" t="s">
        <v>1741</v>
      </c>
      <c r="B154" s="157" t="s">
        <v>1742</v>
      </c>
      <c r="D154" s="16" t="s">
        <v>582</v>
      </c>
      <c r="E154" s="16" t="s">
        <v>161</v>
      </c>
      <c r="F154" s="16" t="s">
        <v>514</v>
      </c>
      <c r="G154" s="16" t="s">
        <v>1213</v>
      </c>
      <c r="I154" s="16" t="s">
        <v>582</v>
      </c>
      <c r="J154" s="16" t="s">
        <v>161</v>
      </c>
      <c r="K154" s="16" t="s">
        <v>514</v>
      </c>
      <c r="L154" s="16" t="s">
        <v>1213</v>
      </c>
    </row>
    <row r="155" spans="1:12" ht="13.5" customHeight="1" x14ac:dyDescent="0.35">
      <c r="A155" t="s">
        <v>15</v>
      </c>
      <c r="B155" t="s">
        <v>1007</v>
      </c>
      <c r="D155" s="16" t="s">
        <v>162</v>
      </c>
      <c r="E155" s="16" t="s">
        <v>162</v>
      </c>
      <c r="F155" s="16" t="s">
        <v>162</v>
      </c>
      <c r="G155" s="16" t="s">
        <v>1214</v>
      </c>
      <c r="I155" s="16" t="s">
        <v>162</v>
      </c>
      <c r="J155" s="16" t="s">
        <v>162</v>
      </c>
      <c r="K155" s="16" t="s">
        <v>162</v>
      </c>
      <c r="L155" s="16" t="s">
        <v>1214</v>
      </c>
    </row>
    <row r="156" spans="1:12" ht="13.5" customHeight="1" x14ac:dyDescent="0.35">
      <c r="A156" t="s">
        <v>947</v>
      </c>
      <c r="B156" t="s">
        <v>1047</v>
      </c>
      <c r="D156" s="16" t="s">
        <v>163</v>
      </c>
      <c r="E156" s="16" t="s">
        <v>163</v>
      </c>
      <c r="F156" s="16" t="s">
        <v>163</v>
      </c>
      <c r="G156" s="16" t="s">
        <v>1215</v>
      </c>
      <c r="I156" s="16" t="s">
        <v>163</v>
      </c>
      <c r="J156" s="16" t="s">
        <v>163</v>
      </c>
      <c r="K156" s="16" t="s">
        <v>163</v>
      </c>
      <c r="L156" s="16" t="s">
        <v>1215</v>
      </c>
    </row>
    <row r="157" spans="1:12" ht="13.5" customHeight="1" x14ac:dyDescent="0.35">
      <c r="A157" t="s">
        <v>948</v>
      </c>
      <c r="B157" t="s">
        <v>1048</v>
      </c>
      <c r="D157" s="16" t="s">
        <v>515</v>
      </c>
      <c r="E157" s="16" t="s">
        <v>164</v>
      </c>
      <c r="F157" s="16" t="s">
        <v>515</v>
      </c>
      <c r="G157" s="16" t="s">
        <v>1216</v>
      </c>
      <c r="I157" s="16" t="s">
        <v>515</v>
      </c>
      <c r="J157" s="16" t="s">
        <v>164</v>
      </c>
      <c r="K157" s="16" t="s">
        <v>515</v>
      </c>
      <c r="L157" s="16" t="s">
        <v>1216</v>
      </c>
    </row>
    <row r="158" spans="1:12" ht="13.5" customHeight="1" x14ac:dyDescent="0.35">
      <c r="D158" s="16" t="s">
        <v>516</v>
      </c>
      <c r="E158" s="16" t="s">
        <v>165</v>
      </c>
      <c r="F158" s="16" t="s">
        <v>516</v>
      </c>
      <c r="G158" s="16" t="s">
        <v>1217</v>
      </c>
      <c r="I158" s="16" t="s">
        <v>516</v>
      </c>
      <c r="J158" s="16" t="s">
        <v>165</v>
      </c>
      <c r="K158" s="16" t="s">
        <v>516</v>
      </c>
      <c r="L158" s="16" t="s">
        <v>1217</v>
      </c>
    </row>
    <row r="159" spans="1:12" ht="13.5" customHeight="1" x14ac:dyDescent="0.35">
      <c r="D159" s="16" t="s">
        <v>578</v>
      </c>
      <c r="E159" s="16" t="s">
        <v>154</v>
      </c>
      <c r="F159" s="16" t="s">
        <v>510</v>
      </c>
      <c r="G159" s="16" t="s">
        <v>1205</v>
      </c>
      <c r="I159" s="16" t="s">
        <v>578</v>
      </c>
      <c r="J159" s="16" t="s">
        <v>154</v>
      </c>
      <c r="K159" s="16" t="s">
        <v>510</v>
      </c>
      <c r="L159" s="16" t="s">
        <v>1205</v>
      </c>
    </row>
    <row r="160" spans="1:12" ht="13.5" customHeight="1" x14ac:dyDescent="0.5">
      <c r="A160" s="15" t="s">
        <v>973</v>
      </c>
      <c r="D160" s="16" t="s">
        <v>166</v>
      </c>
      <c r="E160" s="16" t="s">
        <v>166</v>
      </c>
      <c r="F160" s="16" t="s">
        <v>166</v>
      </c>
      <c r="G160" s="16" t="s">
        <v>1218</v>
      </c>
      <c r="I160" s="16" t="s">
        <v>166</v>
      </c>
      <c r="J160" s="16" t="s">
        <v>166</v>
      </c>
      <c r="K160" s="16" t="s">
        <v>166</v>
      </c>
      <c r="L160" s="16" t="s">
        <v>1218</v>
      </c>
    </row>
    <row r="161" spans="1:12" ht="13.5" customHeight="1" x14ac:dyDescent="0.35">
      <c r="D161" s="16" t="s">
        <v>587</v>
      </c>
      <c r="E161" s="16" t="s">
        <v>175</v>
      </c>
      <c r="F161" s="16" t="s">
        <v>519</v>
      </c>
      <c r="G161" s="16" t="s">
        <v>1228</v>
      </c>
      <c r="I161" s="16" t="s">
        <v>587</v>
      </c>
      <c r="J161" s="16" t="s">
        <v>175</v>
      </c>
      <c r="K161" s="16" t="s">
        <v>519</v>
      </c>
      <c r="L161" s="16" t="s">
        <v>1228</v>
      </c>
    </row>
    <row r="162" spans="1:12" ht="13.5" customHeight="1" x14ac:dyDescent="0.35">
      <c r="A162" s="157" t="s">
        <v>1741</v>
      </c>
      <c r="B162" s="157" t="s">
        <v>1742</v>
      </c>
      <c r="D162" s="16" t="s">
        <v>588</v>
      </c>
      <c r="E162" s="16" t="s">
        <v>176</v>
      </c>
      <c r="F162" s="16" t="s">
        <v>520</v>
      </c>
      <c r="G162" s="16" t="s">
        <v>1189</v>
      </c>
      <c r="I162" s="16" t="s">
        <v>588</v>
      </c>
      <c r="J162" s="16" t="s">
        <v>176</v>
      </c>
      <c r="K162" s="16" t="s">
        <v>520</v>
      </c>
      <c r="L162" s="16" t="s">
        <v>1189</v>
      </c>
    </row>
    <row r="163" spans="1:12" ht="13.5" customHeight="1" x14ac:dyDescent="0.35">
      <c r="A163" t="s">
        <v>15</v>
      </c>
      <c r="B163" t="s">
        <v>1007</v>
      </c>
      <c r="D163" s="16" t="s">
        <v>583</v>
      </c>
      <c r="E163" s="16" t="s">
        <v>167</v>
      </c>
      <c r="F163" s="16" t="s">
        <v>517</v>
      </c>
      <c r="G163" s="16" t="s">
        <v>1219</v>
      </c>
      <c r="I163" s="16" t="s">
        <v>583</v>
      </c>
      <c r="J163" s="16" t="s">
        <v>167</v>
      </c>
      <c r="K163" s="16" t="s">
        <v>517</v>
      </c>
      <c r="L163" s="16" t="s">
        <v>1219</v>
      </c>
    </row>
    <row r="164" spans="1:12" ht="13.5" customHeight="1" x14ac:dyDescent="0.35">
      <c r="A164" t="s">
        <v>975</v>
      </c>
      <c r="B164" t="s">
        <v>1049</v>
      </c>
      <c r="D164" s="16" t="s">
        <v>168</v>
      </c>
      <c r="E164" s="16" t="s">
        <v>168</v>
      </c>
      <c r="F164" s="16" t="s">
        <v>168</v>
      </c>
      <c r="G164" s="16" t="s">
        <v>1220</v>
      </c>
      <c r="I164" s="16" t="s">
        <v>168</v>
      </c>
      <c r="J164" s="16" t="s">
        <v>168</v>
      </c>
      <c r="K164" s="16" t="s">
        <v>168</v>
      </c>
      <c r="L164" s="16" t="s">
        <v>1220</v>
      </c>
    </row>
    <row r="165" spans="1:12" ht="13.5" customHeight="1" x14ac:dyDescent="0.35">
      <c r="A165" t="s">
        <v>976</v>
      </c>
      <c r="B165" t="s">
        <v>1050</v>
      </c>
      <c r="D165" s="16" t="s">
        <v>169</v>
      </c>
      <c r="E165" s="16" t="s">
        <v>169</v>
      </c>
      <c r="F165" s="16" t="s">
        <v>169</v>
      </c>
      <c r="G165" s="16" t="s">
        <v>1221</v>
      </c>
      <c r="I165" s="16" t="s">
        <v>169</v>
      </c>
      <c r="J165" s="16" t="s">
        <v>169</v>
      </c>
      <c r="K165" s="16" t="s">
        <v>169</v>
      </c>
      <c r="L165" s="16" t="s">
        <v>1221</v>
      </c>
    </row>
    <row r="166" spans="1:12" ht="13.5" customHeight="1" x14ac:dyDescent="0.35">
      <c r="A166" t="s">
        <v>1717</v>
      </c>
      <c r="B166" t="s">
        <v>1718</v>
      </c>
      <c r="D166" s="16" t="s">
        <v>170</v>
      </c>
      <c r="E166" s="16" t="s">
        <v>170</v>
      </c>
      <c r="F166" s="16" t="s">
        <v>170</v>
      </c>
      <c r="G166" s="16" t="s">
        <v>1222</v>
      </c>
      <c r="I166" s="16" t="s">
        <v>170</v>
      </c>
      <c r="J166" s="16" t="s">
        <v>170</v>
      </c>
      <c r="K166" s="16" t="s">
        <v>170</v>
      </c>
      <c r="L166" s="16" t="s">
        <v>1222</v>
      </c>
    </row>
    <row r="167" spans="1:12" ht="13.5" customHeight="1" x14ac:dyDescent="0.35">
      <c r="A167" t="s">
        <v>977</v>
      </c>
      <c r="B167" t="s">
        <v>1051</v>
      </c>
      <c r="D167" s="16" t="s">
        <v>171</v>
      </c>
      <c r="E167" s="16" t="s">
        <v>171</v>
      </c>
      <c r="F167" s="16" t="s">
        <v>171</v>
      </c>
      <c r="G167" s="16" t="s">
        <v>1224</v>
      </c>
      <c r="I167" s="16" t="s">
        <v>171</v>
      </c>
      <c r="J167" s="16" t="s">
        <v>171</v>
      </c>
      <c r="K167" s="16" t="s">
        <v>171</v>
      </c>
      <c r="L167" s="16" t="s">
        <v>1224</v>
      </c>
    </row>
    <row r="168" spans="1:12" ht="13.5" customHeight="1" x14ac:dyDescent="0.35">
      <c r="A168" t="s">
        <v>978</v>
      </c>
      <c r="B168" t="s">
        <v>1052</v>
      </c>
      <c r="D168" s="16" t="s">
        <v>585</v>
      </c>
      <c r="E168" s="16" t="s">
        <v>172</v>
      </c>
      <c r="F168" s="16" t="s">
        <v>172</v>
      </c>
      <c r="G168" s="16" t="s">
        <v>1225</v>
      </c>
      <c r="I168" s="16" t="s">
        <v>585</v>
      </c>
      <c r="J168" s="16" t="s">
        <v>172</v>
      </c>
      <c r="K168" s="16" t="s">
        <v>172</v>
      </c>
      <c r="L168" s="16" t="s">
        <v>1225</v>
      </c>
    </row>
    <row r="169" spans="1:12" ht="13.5" customHeight="1" x14ac:dyDescent="0.35">
      <c r="D169" s="16" t="s">
        <v>174</v>
      </c>
      <c r="E169" s="16" t="s">
        <v>174</v>
      </c>
      <c r="F169" s="16" t="s">
        <v>174</v>
      </c>
      <c r="G169" s="16" t="s">
        <v>1227</v>
      </c>
      <c r="I169" s="16" t="s">
        <v>174</v>
      </c>
      <c r="J169" s="16" t="s">
        <v>174</v>
      </c>
      <c r="K169" s="16" t="s">
        <v>174</v>
      </c>
      <c r="L169" s="16" t="s">
        <v>1227</v>
      </c>
    </row>
    <row r="170" spans="1:12" ht="13.5" customHeight="1" x14ac:dyDescent="0.35">
      <c r="D170" s="16" t="s">
        <v>586</v>
      </c>
      <c r="E170" s="16" t="s">
        <v>173</v>
      </c>
      <c r="F170" s="16" t="s">
        <v>173</v>
      </c>
      <c r="G170" s="16" t="s">
        <v>1226</v>
      </c>
      <c r="I170" s="16" t="s">
        <v>586</v>
      </c>
      <c r="J170" s="16" t="s">
        <v>173</v>
      </c>
      <c r="K170" s="16" t="s">
        <v>173</v>
      </c>
      <c r="L170" s="16" t="s">
        <v>1226</v>
      </c>
    </row>
    <row r="171" spans="1:12" ht="13.5" customHeight="1" x14ac:dyDescent="0.5">
      <c r="A171" s="15" t="s">
        <v>974</v>
      </c>
      <c r="D171" s="16" t="s">
        <v>581</v>
      </c>
      <c r="E171" s="16" t="s">
        <v>159</v>
      </c>
      <c r="F171" s="16" t="s">
        <v>513</v>
      </c>
      <c r="G171" s="16" t="s">
        <v>1210</v>
      </c>
      <c r="I171" s="16" t="s">
        <v>581</v>
      </c>
      <c r="J171" s="16" t="s">
        <v>159</v>
      </c>
      <c r="K171" s="16" t="s">
        <v>513</v>
      </c>
      <c r="L171" s="16" t="s">
        <v>1210</v>
      </c>
    </row>
    <row r="172" spans="1:12" ht="13.5" customHeight="1" x14ac:dyDescent="0.35">
      <c r="D172" s="16" t="s">
        <v>521</v>
      </c>
      <c r="E172" s="16" t="s">
        <v>177</v>
      </c>
      <c r="F172" s="16" t="s">
        <v>521</v>
      </c>
      <c r="G172" s="16" t="s">
        <v>1229</v>
      </c>
      <c r="I172" s="16" t="s">
        <v>521</v>
      </c>
      <c r="J172" s="16" t="s">
        <v>177</v>
      </c>
      <c r="K172" s="16" t="s">
        <v>521</v>
      </c>
      <c r="L172" s="16" t="s">
        <v>1229</v>
      </c>
    </row>
    <row r="173" spans="1:12" ht="13.5" customHeight="1" x14ac:dyDescent="0.35">
      <c r="A173" s="157" t="s">
        <v>1741</v>
      </c>
      <c r="B173" s="157" t="s">
        <v>1742</v>
      </c>
      <c r="D173" s="16" t="s">
        <v>179</v>
      </c>
      <c r="E173" s="16" t="s">
        <v>179</v>
      </c>
      <c r="F173" s="16" t="s">
        <v>179</v>
      </c>
      <c r="G173" s="16" t="s">
        <v>1231</v>
      </c>
      <c r="I173" s="16" t="s">
        <v>179</v>
      </c>
      <c r="J173" s="16" t="s">
        <v>179</v>
      </c>
      <c r="K173" s="16" t="s">
        <v>179</v>
      </c>
      <c r="L173" s="16" t="s">
        <v>1231</v>
      </c>
    </row>
    <row r="174" spans="1:12" ht="13.5" customHeight="1" x14ac:dyDescent="0.35">
      <c r="A174" t="s">
        <v>15</v>
      </c>
      <c r="B174" t="s">
        <v>1007</v>
      </c>
      <c r="D174" s="16" t="s">
        <v>589</v>
      </c>
      <c r="E174" s="16" t="s">
        <v>178</v>
      </c>
      <c r="F174" s="16" t="s">
        <v>522</v>
      </c>
      <c r="G174" s="16" t="s">
        <v>1230</v>
      </c>
      <c r="I174" s="16" t="s">
        <v>589</v>
      </c>
      <c r="J174" s="16" t="s">
        <v>178</v>
      </c>
      <c r="K174" s="16" t="s">
        <v>522</v>
      </c>
      <c r="L174" s="16" t="s">
        <v>1230</v>
      </c>
    </row>
    <row r="175" spans="1:12" ht="13.5" customHeight="1" x14ac:dyDescent="0.35">
      <c r="A175" t="s">
        <v>979</v>
      </c>
      <c r="B175" t="s">
        <v>1053</v>
      </c>
      <c r="D175" s="16" t="s">
        <v>180</v>
      </c>
      <c r="E175" s="16" t="s">
        <v>180</v>
      </c>
      <c r="F175" s="16" t="s">
        <v>180</v>
      </c>
      <c r="G175" s="16" t="s">
        <v>1232</v>
      </c>
      <c r="I175" s="16" t="s">
        <v>180</v>
      </c>
      <c r="J175" s="16" t="s">
        <v>180</v>
      </c>
      <c r="K175" s="16" t="s">
        <v>180</v>
      </c>
      <c r="L175" s="16" t="s">
        <v>1232</v>
      </c>
    </row>
    <row r="176" spans="1:12" ht="13.5" customHeight="1" x14ac:dyDescent="0.35">
      <c r="A176" t="s">
        <v>980</v>
      </c>
      <c r="B176" t="s">
        <v>1054</v>
      </c>
      <c r="D176" s="16" t="s">
        <v>181</v>
      </c>
      <c r="E176" s="16" t="s">
        <v>181</v>
      </c>
      <c r="F176" s="16" t="s">
        <v>181</v>
      </c>
      <c r="G176" s="16" t="s">
        <v>1233</v>
      </c>
      <c r="I176" s="16" t="s">
        <v>181</v>
      </c>
      <c r="J176" s="16" t="s">
        <v>181</v>
      </c>
      <c r="K176" s="16" t="s">
        <v>181</v>
      </c>
      <c r="L176" s="16" t="s">
        <v>1233</v>
      </c>
    </row>
    <row r="177" spans="1:12" ht="13.5" customHeight="1" x14ac:dyDescent="0.35">
      <c r="A177" t="s">
        <v>981</v>
      </c>
      <c r="B177" t="s">
        <v>1055</v>
      </c>
      <c r="D177" s="16" t="s">
        <v>552</v>
      </c>
      <c r="E177" s="16" t="s">
        <v>78</v>
      </c>
      <c r="F177" s="16" t="s">
        <v>489</v>
      </c>
      <c r="G177" s="16" t="s">
        <v>1127</v>
      </c>
      <c r="I177" s="16" t="s">
        <v>552</v>
      </c>
      <c r="J177" s="16" t="s">
        <v>78</v>
      </c>
      <c r="K177" s="16" t="s">
        <v>489</v>
      </c>
      <c r="L177" s="16" t="s">
        <v>1127</v>
      </c>
    </row>
    <row r="178" spans="1:12" ht="13.5" customHeight="1" x14ac:dyDescent="0.35">
      <c r="A178" t="s">
        <v>982</v>
      </c>
      <c r="B178" t="s">
        <v>1056</v>
      </c>
      <c r="D178" s="16" t="s">
        <v>570</v>
      </c>
      <c r="E178" s="16" t="s">
        <v>122</v>
      </c>
      <c r="F178" s="16" t="s">
        <v>500</v>
      </c>
      <c r="G178" s="16" t="s">
        <v>1172</v>
      </c>
      <c r="I178" s="16" t="s">
        <v>570</v>
      </c>
      <c r="J178" s="16" t="s">
        <v>122</v>
      </c>
      <c r="K178" s="16" t="s">
        <v>500</v>
      </c>
      <c r="L178" s="16" t="s">
        <v>1172</v>
      </c>
    </row>
    <row r="179" spans="1:12" ht="13.5" customHeight="1" x14ac:dyDescent="0.35">
      <c r="D179" s="16" t="s">
        <v>572</v>
      </c>
      <c r="E179" s="16" t="s">
        <v>5183</v>
      </c>
      <c r="F179" s="16" t="s">
        <v>505</v>
      </c>
      <c r="G179" s="16" t="s">
        <v>1183</v>
      </c>
      <c r="I179" s="16" t="s">
        <v>572</v>
      </c>
      <c r="J179" s="16" t="s">
        <v>5183</v>
      </c>
      <c r="K179" s="16" t="s">
        <v>505</v>
      </c>
      <c r="L179" s="16" t="s">
        <v>1183</v>
      </c>
    </row>
    <row r="180" spans="1:12" ht="13.5" customHeight="1" x14ac:dyDescent="0.35">
      <c r="D180" s="16" t="s">
        <v>183</v>
      </c>
      <c r="E180" s="16" t="s">
        <v>183</v>
      </c>
      <c r="F180" s="16" t="s">
        <v>183</v>
      </c>
      <c r="G180" s="16" t="s">
        <v>1235</v>
      </c>
      <c r="I180" s="16" t="s">
        <v>183</v>
      </c>
      <c r="J180" s="16" t="s">
        <v>183</v>
      </c>
      <c r="K180" s="16" t="s">
        <v>183</v>
      </c>
      <c r="L180" s="16" t="s">
        <v>1235</v>
      </c>
    </row>
    <row r="181" spans="1:12" ht="13.5" customHeight="1" x14ac:dyDescent="0.5">
      <c r="A181" s="15" t="s">
        <v>988</v>
      </c>
      <c r="D181" s="16" t="s">
        <v>184</v>
      </c>
      <c r="E181" s="16" t="s">
        <v>184</v>
      </c>
      <c r="F181" s="16" t="s">
        <v>184</v>
      </c>
      <c r="G181" s="16" t="s">
        <v>1236</v>
      </c>
      <c r="I181" s="16" t="s">
        <v>184</v>
      </c>
      <c r="J181" s="16" t="s">
        <v>184</v>
      </c>
      <c r="K181" s="16" t="s">
        <v>184</v>
      </c>
      <c r="L181" s="16" t="s">
        <v>1236</v>
      </c>
    </row>
    <row r="182" spans="1:12" ht="13.5" customHeight="1" x14ac:dyDescent="0.35">
      <c r="D182" s="16" t="s">
        <v>185</v>
      </c>
      <c r="E182" s="16" t="s">
        <v>185</v>
      </c>
      <c r="F182" s="16" t="s">
        <v>524</v>
      </c>
      <c r="G182" s="16" t="s">
        <v>1237</v>
      </c>
      <c r="I182" s="16" t="s">
        <v>185</v>
      </c>
      <c r="J182" s="16" t="s">
        <v>185</v>
      </c>
      <c r="K182" s="16" t="s">
        <v>524</v>
      </c>
      <c r="L182" s="16" t="s">
        <v>1237</v>
      </c>
    </row>
    <row r="183" spans="1:12" ht="13.5" customHeight="1" x14ac:dyDescent="0.35">
      <c r="D183" s="16" t="s">
        <v>525</v>
      </c>
      <c r="E183" s="16" t="s">
        <v>186</v>
      </c>
      <c r="F183" s="16" t="s">
        <v>525</v>
      </c>
      <c r="G183" s="16" t="s">
        <v>1238</v>
      </c>
      <c r="I183" s="16" t="s">
        <v>525</v>
      </c>
      <c r="J183" s="16" t="s">
        <v>186</v>
      </c>
      <c r="K183" s="16" t="s">
        <v>525</v>
      </c>
      <c r="L183" s="16" t="s">
        <v>1238</v>
      </c>
    </row>
    <row r="184" spans="1:12" ht="13.5" customHeight="1" x14ac:dyDescent="0.35">
      <c r="A184" s="157" t="s">
        <v>1741</v>
      </c>
      <c r="B184" s="157" t="s">
        <v>1742</v>
      </c>
      <c r="D184" s="16" t="s">
        <v>591</v>
      </c>
      <c r="E184" s="16" t="s">
        <v>189</v>
      </c>
      <c r="F184" s="16" t="s">
        <v>526</v>
      </c>
      <c r="G184" s="16" t="s">
        <v>1241</v>
      </c>
      <c r="I184" s="16" t="s">
        <v>591</v>
      </c>
      <c r="J184" s="16" t="s">
        <v>189</v>
      </c>
      <c r="K184" s="16" t="s">
        <v>526</v>
      </c>
      <c r="L184" s="16" t="s">
        <v>1241</v>
      </c>
    </row>
    <row r="185" spans="1:12" ht="13.5" customHeight="1" x14ac:dyDescent="0.35">
      <c r="A185" t="s">
        <v>15</v>
      </c>
      <c r="B185" t="s">
        <v>1007</v>
      </c>
      <c r="D185" s="16" t="s">
        <v>187</v>
      </c>
      <c r="E185" s="16" t="s">
        <v>187</v>
      </c>
      <c r="F185" s="16" t="s">
        <v>187</v>
      </c>
      <c r="G185" s="16" t="s">
        <v>1239</v>
      </c>
      <c r="I185" s="16" t="s">
        <v>187</v>
      </c>
      <c r="J185" s="16" t="s">
        <v>187</v>
      </c>
      <c r="K185" s="16" t="s">
        <v>187</v>
      </c>
      <c r="L185" s="16" t="s">
        <v>1239</v>
      </c>
    </row>
    <row r="186" spans="1:12" ht="13.5" customHeight="1" x14ac:dyDescent="0.35">
      <c r="A186" t="s">
        <v>989</v>
      </c>
      <c r="B186" t="s">
        <v>1057</v>
      </c>
      <c r="D186" s="16" t="s">
        <v>188</v>
      </c>
      <c r="E186" s="16" t="s">
        <v>188</v>
      </c>
      <c r="F186" s="16" t="s">
        <v>188</v>
      </c>
      <c r="G186" s="16" t="s">
        <v>1240</v>
      </c>
      <c r="I186" s="16" t="s">
        <v>188</v>
      </c>
      <c r="J186" s="16" t="s">
        <v>188</v>
      </c>
      <c r="K186" s="16" t="s">
        <v>188</v>
      </c>
      <c r="L186" s="16" t="s">
        <v>1240</v>
      </c>
    </row>
    <row r="187" spans="1:12" ht="13.5" customHeight="1" x14ac:dyDescent="0.35">
      <c r="A187" t="s">
        <v>990</v>
      </c>
      <c r="B187" t="s">
        <v>1058</v>
      </c>
      <c r="D187" s="16" t="s">
        <v>191</v>
      </c>
      <c r="E187" s="16" t="s">
        <v>191</v>
      </c>
      <c r="F187" s="16" t="s">
        <v>191</v>
      </c>
      <c r="G187" s="16" t="s">
        <v>1243</v>
      </c>
      <c r="I187" s="16" t="s">
        <v>191</v>
      </c>
      <c r="J187" s="16" t="s">
        <v>191</v>
      </c>
      <c r="K187" s="16" t="s">
        <v>191</v>
      </c>
      <c r="L187" s="16" t="s">
        <v>1243</v>
      </c>
    </row>
    <row r="188" spans="1:12" ht="13.5" customHeight="1" x14ac:dyDescent="0.35">
      <c r="A188" t="s">
        <v>991</v>
      </c>
      <c r="B188" t="s">
        <v>1059</v>
      </c>
      <c r="D188" s="16" t="s">
        <v>192</v>
      </c>
      <c r="E188" s="16" t="s">
        <v>192</v>
      </c>
      <c r="F188" s="16" t="s">
        <v>527</v>
      </c>
      <c r="G188" s="16" t="s">
        <v>1244</v>
      </c>
      <c r="I188" s="16" t="s">
        <v>192</v>
      </c>
      <c r="J188" s="16" t="s">
        <v>192</v>
      </c>
      <c r="K188" s="16" t="s">
        <v>527</v>
      </c>
      <c r="L188" s="16" t="s">
        <v>1244</v>
      </c>
    </row>
    <row r="189" spans="1:12" ht="13.5" customHeight="1" x14ac:dyDescent="0.35">
      <c r="D189" s="16" t="s">
        <v>550</v>
      </c>
      <c r="E189" s="16" t="s">
        <v>71</v>
      </c>
      <c r="F189" s="16" t="s">
        <v>486</v>
      </c>
      <c r="G189" s="16" t="s">
        <v>1120</v>
      </c>
      <c r="I189" s="16" t="s">
        <v>550</v>
      </c>
      <c r="J189" s="16" t="s">
        <v>71</v>
      </c>
      <c r="K189" s="16" t="s">
        <v>486</v>
      </c>
      <c r="L189" s="16" t="s">
        <v>1120</v>
      </c>
    </row>
    <row r="190" spans="1:12" ht="13.5" customHeight="1" x14ac:dyDescent="0.35">
      <c r="D190" s="16" t="s">
        <v>584</v>
      </c>
      <c r="E190" s="16" t="s">
        <v>209</v>
      </c>
      <c r="F190" s="16" t="s">
        <v>518</v>
      </c>
      <c r="G190" s="16" t="s">
        <v>1223</v>
      </c>
      <c r="I190" s="16" t="s">
        <v>584</v>
      </c>
      <c r="J190" s="16" t="s">
        <v>209</v>
      </c>
      <c r="K190" s="16" t="s">
        <v>518</v>
      </c>
      <c r="L190" s="16" t="s">
        <v>1223</v>
      </c>
    </row>
    <row r="191" spans="1:12" ht="13.5" customHeight="1" x14ac:dyDescent="0.5">
      <c r="A191" s="15" t="s">
        <v>1719</v>
      </c>
      <c r="D191" s="16" t="s">
        <v>194</v>
      </c>
      <c r="E191" s="16" t="s">
        <v>194</v>
      </c>
      <c r="F191" s="16" t="s">
        <v>194</v>
      </c>
      <c r="G191" s="16" t="s">
        <v>1246</v>
      </c>
      <c r="I191" s="16" t="s">
        <v>194</v>
      </c>
      <c r="J191" s="16" t="s">
        <v>194</v>
      </c>
      <c r="K191" s="16" t="s">
        <v>194</v>
      </c>
      <c r="L191" s="16" t="s">
        <v>1246</v>
      </c>
    </row>
    <row r="192" spans="1:12" ht="13.5" customHeight="1" x14ac:dyDescent="0.35">
      <c r="D192" s="16" t="s">
        <v>195</v>
      </c>
      <c r="E192" s="16" t="s">
        <v>195</v>
      </c>
      <c r="F192" s="16" t="s">
        <v>195</v>
      </c>
      <c r="G192" s="16" t="s">
        <v>195</v>
      </c>
      <c r="I192" s="16" t="s">
        <v>195</v>
      </c>
      <c r="J192" s="16" t="s">
        <v>195</v>
      </c>
      <c r="K192" s="16" t="s">
        <v>195</v>
      </c>
      <c r="L192" s="16" t="s">
        <v>195</v>
      </c>
    </row>
    <row r="193" spans="1:12" ht="13.5" customHeight="1" x14ac:dyDescent="0.35">
      <c r="A193" s="157" t="s">
        <v>1741</v>
      </c>
      <c r="B193" s="157" t="s">
        <v>1742</v>
      </c>
      <c r="D193" s="16" t="s">
        <v>594</v>
      </c>
      <c r="E193" s="16" t="s">
        <v>196</v>
      </c>
      <c r="F193" s="16" t="s">
        <v>196</v>
      </c>
      <c r="G193" s="16" t="s">
        <v>1247</v>
      </c>
      <c r="I193" s="16" t="s">
        <v>594</v>
      </c>
      <c r="J193" s="16" t="s">
        <v>196</v>
      </c>
      <c r="K193" s="16" t="s">
        <v>196</v>
      </c>
      <c r="L193" s="16" t="s">
        <v>1247</v>
      </c>
    </row>
    <row r="194" spans="1:12" ht="13.5" customHeight="1" x14ac:dyDescent="0.35">
      <c r="A194" t="s">
        <v>15</v>
      </c>
      <c r="B194" t="s">
        <v>1007</v>
      </c>
      <c r="D194" s="16" t="s">
        <v>197</v>
      </c>
      <c r="E194" s="16" t="s">
        <v>197</v>
      </c>
      <c r="F194" s="16" t="s">
        <v>197</v>
      </c>
      <c r="G194" s="16" t="s">
        <v>1248</v>
      </c>
      <c r="I194" s="16" t="s">
        <v>197</v>
      </c>
      <c r="J194" s="16" t="s">
        <v>197</v>
      </c>
      <c r="K194" s="16" t="s">
        <v>197</v>
      </c>
      <c r="L194" s="16" t="s">
        <v>1248</v>
      </c>
    </row>
    <row r="195" spans="1:12" ht="13.5" customHeight="1" x14ac:dyDescent="0.35">
      <c r="A195" t="s">
        <v>1720</v>
      </c>
      <c r="B195" t="s">
        <v>1724</v>
      </c>
      <c r="D195" s="16" t="s">
        <v>595</v>
      </c>
      <c r="E195" s="16" t="s">
        <v>198</v>
      </c>
      <c r="F195" s="16" t="s">
        <v>198</v>
      </c>
      <c r="G195" s="16" t="s">
        <v>1249</v>
      </c>
      <c r="I195" s="16" t="s">
        <v>595</v>
      </c>
      <c r="J195" s="16" t="s">
        <v>198</v>
      </c>
      <c r="K195" s="16" t="s">
        <v>198</v>
      </c>
      <c r="L195" s="16" t="s">
        <v>1249</v>
      </c>
    </row>
    <row r="196" spans="1:12" ht="13.5" customHeight="1" x14ac:dyDescent="0.35">
      <c r="A196" t="s">
        <v>1721</v>
      </c>
      <c r="B196" t="s">
        <v>1725</v>
      </c>
      <c r="D196" s="16" t="s">
        <v>199</v>
      </c>
      <c r="E196" s="16" t="s">
        <v>199</v>
      </c>
      <c r="F196" s="16" t="s">
        <v>199</v>
      </c>
      <c r="G196" s="16" t="s">
        <v>1250</v>
      </c>
      <c r="I196" s="16" t="s">
        <v>199</v>
      </c>
      <c r="J196" s="16" t="s">
        <v>199</v>
      </c>
      <c r="K196" s="16" t="s">
        <v>199</v>
      </c>
      <c r="L196" s="16" t="s">
        <v>1250</v>
      </c>
    </row>
    <row r="197" spans="1:12" ht="13.5" customHeight="1" x14ac:dyDescent="0.35">
      <c r="A197" t="s">
        <v>1722</v>
      </c>
      <c r="B197" t="s">
        <v>1726</v>
      </c>
      <c r="D197" s="16" t="s">
        <v>200</v>
      </c>
      <c r="E197" s="16" t="s">
        <v>200</v>
      </c>
      <c r="F197" s="16" t="s">
        <v>200</v>
      </c>
      <c r="G197" s="16" t="s">
        <v>1251</v>
      </c>
      <c r="I197" s="16" t="s">
        <v>200</v>
      </c>
      <c r="J197" s="16" t="s">
        <v>200</v>
      </c>
      <c r="K197" s="16" t="s">
        <v>200</v>
      </c>
      <c r="L197" s="16" t="s">
        <v>1251</v>
      </c>
    </row>
    <row r="198" spans="1:12" ht="13.5" customHeight="1" x14ac:dyDescent="0.35">
      <c r="A198" t="s">
        <v>1723</v>
      </c>
      <c r="B198" t="s">
        <v>1727</v>
      </c>
      <c r="D198" s="16" t="s">
        <v>201</v>
      </c>
      <c r="E198" s="16" t="s">
        <v>201</v>
      </c>
      <c r="F198" s="16" t="s">
        <v>528</v>
      </c>
      <c r="G198" s="16" t="s">
        <v>1252</v>
      </c>
      <c r="I198" s="16" t="s">
        <v>201</v>
      </c>
      <c r="J198" s="16" t="s">
        <v>201</v>
      </c>
      <c r="K198" s="16" t="s">
        <v>528</v>
      </c>
      <c r="L198" s="16" t="s">
        <v>1252</v>
      </c>
    </row>
    <row r="199" spans="1:12" ht="13.5" customHeight="1" x14ac:dyDescent="0.35">
      <c r="D199" s="16" t="s">
        <v>202</v>
      </c>
      <c r="E199" s="16" t="s">
        <v>202</v>
      </c>
      <c r="F199" s="16" t="s">
        <v>202</v>
      </c>
      <c r="G199" s="16" t="s">
        <v>1253</v>
      </c>
      <c r="I199" s="16" t="s">
        <v>202</v>
      </c>
      <c r="J199" s="16" t="s">
        <v>202</v>
      </c>
      <c r="K199" s="16" t="s">
        <v>202</v>
      </c>
      <c r="L199" s="16" t="s">
        <v>1253</v>
      </c>
    </row>
    <row r="200" spans="1:12" ht="13.5" customHeight="1" x14ac:dyDescent="0.35">
      <c r="D200" s="16" t="s">
        <v>203</v>
      </c>
      <c r="E200" s="16" t="s">
        <v>203</v>
      </c>
      <c r="F200" s="16" t="s">
        <v>203</v>
      </c>
      <c r="G200" s="16" t="s">
        <v>1254</v>
      </c>
      <c r="I200" s="16" t="s">
        <v>203</v>
      </c>
      <c r="J200" s="16" t="s">
        <v>203</v>
      </c>
      <c r="K200" s="16" t="s">
        <v>203</v>
      </c>
      <c r="L200" s="16" t="s">
        <v>1254</v>
      </c>
    </row>
    <row r="201" spans="1:12" ht="13.5" customHeight="1" x14ac:dyDescent="0.5">
      <c r="A201" s="15" t="s">
        <v>1289</v>
      </c>
      <c r="D201" s="16" t="s">
        <v>1028</v>
      </c>
      <c r="E201" s="16" t="s">
        <v>1028</v>
      </c>
      <c r="F201" s="16" t="s">
        <v>1028</v>
      </c>
      <c r="G201" s="16" t="s">
        <v>1028</v>
      </c>
      <c r="I201" s="16" t="s">
        <v>1028</v>
      </c>
      <c r="J201" s="16" t="s">
        <v>1028</v>
      </c>
      <c r="K201" s="16" t="s">
        <v>1028</v>
      </c>
      <c r="L201" s="16" t="s">
        <v>1028</v>
      </c>
    </row>
    <row r="202" spans="1:12" ht="13.5" customHeight="1" x14ac:dyDescent="0.35">
      <c r="D202" s="16" t="s">
        <v>1258</v>
      </c>
      <c r="E202" s="16" t="s">
        <v>1064</v>
      </c>
      <c r="F202" s="16" t="s">
        <v>1064</v>
      </c>
      <c r="G202" s="16" t="s">
        <v>1258</v>
      </c>
      <c r="I202" s="16" t="s">
        <v>1258</v>
      </c>
      <c r="J202" s="16" t="s">
        <v>1064</v>
      </c>
      <c r="K202" s="16" t="s">
        <v>1064</v>
      </c>
      <c r="L202" s="16" t="s">
        <v>1258</v>
      </c>
    </row>
    <row r="203" spans="1:12" ht="13.5" customHeight="1" x14ac:dyDescent="0.35">
      <c r="A203" s="157" t="s">
        <v>1741</v>
      </c>
      <c r="B203" s="157" t="s">
        <v>1742</v>
      </c>
      <c r="D203" s="16" t="s">
        <v>1030</v>
      </c>
      <c r="E203" s="16" t="s">
        <v>1065</v>
      </c>
      <c r="F203" s="16" t="s">
        <v>1065</v>
      </c>
      <c r="G203" s="16" t="s">
        <v>1030</v>
      </c>
      <c r="I203" s="16" t="s">
        <v>1030</v>
      </c>
      <c r="J203" s="16" t="s">
        <v>1065</v>
      </c>
      <c r="K203" s="16" t="s">
        <v>1065</v>
      </c>
      <c r="L203" s="16" t="s">
        <v>1030</v>
      </c>
    </row>
    <row r="204" spans="1:12" ht="13.5" customHeight="1" x14ac:dyDescent="0.35">
      <c r="A204" t="s">
        <v>15</v>
      </c>
      <c r="B204" t="s">
        <v>1007</v>
      </c>
      <c r="D204" s="16" t="s">
        <v>5184</v>
      </c>
      <c r="E204" s="16" t="s">
        <v>5184</v>
      </c>
      <c r="F204" s="16" t="s">
        <v>5184</v>
      </c>
      <c r="G204" s="16" t="s">
        <v>5184</v>
      </c>
    </row>
    <row r="205" spans="1:12" ht="13.5" customHeight="1" x14ac:dyDescent="0.35">
      <c r="A205" t="s">
        <v>1290</v>
      </c>
      <c r="B205" t="s">
        <v>1292</v>
      </c>
      <c r="D205" s="16" t="s">
        <v>5185</v>
      </c>
      <c r="E205" s="16" t="s">
        <v>5185</v>
      </c>
      <c r="F205" s="16" t="s">
        <v>5185</v>
      </c>
      <c r="G205" s="16" t="s">
        <v>5185</v>
      </c>
    </row>
    <row r="206" spans="1:12" ht="13.5" customHeight="1" x14ac:dyDescent="0.35">
      <c r="A206" t="s">
        <v>1291</v>
      </c>
      <c r="B206" t="s">
        <v>1293</v>
      </c>
      <c r="D206" s="16" t="s">
        <v>5186</v>
      </c>
      <c r="E206" s="16" t="s">
        <v>5186</v>
      </c>
      <c r="F206" s="16" t="s">
        <v>5186</v>
      </c>
      <c r="G206" s="16" t="s">
        <v>5186</v>
      </c>
    </row>
    <row r="207" spans="1:12" ht="13.5" customHeight="1" x14ac:dyDescent="0.35">
      <c r="D207" s="16" t="s">
        <v>5187</v>
      </c>
      <c r="E207" s="16" t="s">
        <v>5187</v>
      </c>
      <c r="F207" s="16" t="s">
        <v>5187</v>
      </c>
      <c r="G207" s="16" t="s">
        <v>5187</v>
      </c>
    </row>
    <row r="208" spans="1:12" ht="13.5" customHeight="1" x14ac:dyDescent="0.5">
      <c r="A208" s="15" t="s">
        <v>1295</v>
      </c>
      <c r="D208" s="16" t="s">
        <v>5188</v>
      </c>
      <c r="E208" s="16" t="s">
        <v>5188</v>
      </c>
      <c r="F208" s="16" t="s">
        <v>5188</v>
      </c>
      <c r="G208" s="16" t="s">
        <v>5188</v>
      </c>
    </row>
    <row r="209" spans="1:7" ht="13.5" customHeight="1" x14ac:dyDescent="0.35">
      <c r="D209" s="16" t="s">
        <v>5189</v>
      </c>
      <c r="E209" s="16" t="s">
        <v>5189</v>
      </c>
      <c r="F209" s="16" t="s">
        <v>5189</v>
      </c>
      <c r="G209" s="16" t="s">
        <v>5189</v>
      </c>
    </row>
    <row r="210" spans="1:7" ht="13.5" customHeight="1" x14ac:dyDescent="0.35">
      <c r="A210" s="157" t="s">
        <v>1741</v>
      </c>
      <c r="B210" s="157" t="s">
        <v>1742</v>
      </c>
      <c r="D210" s="16" t="s">
        <v>5190</v>
      </c>
      <c r="E210" s="16" t="s">
        <v>5190</v>
      </c>
      <c r="F210" s="16" t="s">
        <v>5190</v>
      </c>
      <c r="G210" s="16" t="s">
        <v>5190</v>
      </c>
    </row>
    <row r="211" spans="1:7" ht="13.5" customHeight="1" x14ac:dyDescent="0.35">
      <c r="A211" s="68" t="s">
        <v>15</v>
      </c>
      <c r="B211" s="68" t="s">
        <v>1007</v>
      </c>
      <c r="D211" s="16" t="s">
        <v>5191</v>
      </c>
      <c r="E211" s="16" t="s">
        <v>5191</v>
      </c>
      <c r="F211" s="16" t="s">
        <v>5191</v>
      </c>
      <c r="G211" s="16" t="s">
        <v>5191</v>
      </c>
    </row>
    <row r="212" spans="1:7" ht="13.5" customHeight="1" x14ac:dyDescent="0.35">
      <c r="A212" s="68">
        <v>1</v>
      </c>
      <c r="B212" s="68">
        <v>1</v>
      </c>
      <c r="D212" s="16" t="s">
        <v>5192</v>
      </c>
      <c r="E212" s="16" t="s">
        <v>5192</v>
      </c>
      <c r="F212" s="16" t="s">
        <v>5192</v>
      </c>
      <c r="G212" s="16" t="s">
        <v>5192</v>
      </c>
    </row>
    <row r="213" spans="1:7" ht="13.5" customHeight="1" x14ac:dyDescent="0.35">
      <c r="A213" s="68">
        <v>2</v>
      </c>
      <c r="B213" s="68">
        <v>2</v>
      </c>
      <c r="D213" s="16" t="s">
        <v>5193</v>
      </c>
      <c r="E213" s="16" t="s">
        <v>5193</v>
      </c>
      <c r="F213" s="16" t="s">
        <v>5193</v>
      </c>
      <c r="G213" s="16" t="s">
        <v>5193</v>
      </c>
    </row>
    <row r="214" spans="1:7" ht="13.5" customHeight="1" x14ac:dyDescent="0.35">
      <c r="A214" s="68">
        <v>3</v>
      </c>
      <c r="B214" s="68">
        <v>3</v>
      </c>
      <c r="D214" s="16" t="s">
        <v>5194</v>
      </c>
      <c r="E214" s="16" t="s">
        <v>5194</v>
      </c>
      <c r="F214" s="16" t="s">
        <v>5194</v>
      </c>
      <c r="G214" s="16" t="s">
        <v>5194</v>
      </c>
    </row>
    <row r="215" spans="1:7" ht="13.5" customHeight="1" x14ac:dyDescent="0.35">
      <c r="D215" s="16" t="s">
        <v>5195</v>
      </c>
      <c r="E215" s="16" t="s">
        <v>5195</v>
      </c>
      <c r="F215" s="16" t="s">
        <v>5195</v>
      </c>
      <c r="G215" s="16" t="s">
        <v>5195</v>
      </c>
    </row>
    <row r="216" spans="1:7" ht="13.5" customHeight="1" x14ac:dyDescent="0.35">
      <c r="D216" s="16" t="s">
        <v>5196</v>
      </c>
      <c r="E216" s="16" t="s">
        <v>5196</v>
      </c>
      <c r="F216" s="16" t="s">
        <v>5196</v>
      </c>
      <c r="G216" s="16" t="s">
        <v>5196</v>
      </c>
    </row>
    <row r="217" spans="1:7" ht="13.5" customHeight="1" x14ac:dyDescent="0.5">
      <c r="A217" s="15" t="s">
        <v>807</v>
      </c>
      <c r="D217" s="16" t="s">
        <v>5197</v>
      </c>
      <c r="E217" s="16" t="s">
        <v>5197</v>
      </c>
      <c r="F217" s="16" t="s">
        <v>5197</v>
      </c>
      <c r="G217" s="16" t="s">
        <v>5197</v>
      </c>
    </row>
    <row r="218" spans="1:7" ht="13.5" customHeight="1" x14ac:dyDescent="0.5">
      <c r="A218" s="15"/>
      <c r="D218" s="16" t="s">
        <v>5198</v>
      </c>
      <c r="E218" s="16" t="s">
        <v>5198</v>
      </c>
      <c r="F218" s="16" t="s">
        <v>5198</v>
      </c>
      <c r="G218" s="16" t="s">
        <v>5198</v>
      </c>
    </row>
    <row r="219" spans="1:7" ht="13.5" customHeight="1" x14ac:dyDescent="0.35">
      <c r="A219" s="157" t="s">
        <v>1741</v>
      </c>
      <c r="B219" s="157" t="s">
        <v>1742</v>
      </c>
      <c r="D219" s="16" t="s">
        <v>5199</v>
      </c>
      <c r="E219" s="16" t="s">
        <v>5199</v>
      </c>
      <c r="F219" s="16" t="s">
        <v>5199</v>
      </c>
      <c r="G219" s="16" t="s">
        <v>5199</v>
      </c>
    </row>
    <row r="220" spans="1:7" ht="13.5" customHeight="1" x14ac:dyDescent="0.35">
      <c r="A220" s="68" t="s">
        <v>15</v>
      </c>
      <c r="B220" s="68" t="s">
        <v>1007</v>
      </c>
      <c r="D220" s="16" t="s">
        <v>5200</v>
      </c>
      <c r="E220" s="16" t="s">
        <v>5200</v>
      </c>
      <c r="F220" s="16" t="s">
        <v>5200</v>
      </c>
      <c r="G220" s="16" t="s">
        <v>5200</v>
      </c>
    </row>
    <row r="221" spans="1:7" ht="13.5" customHeight="1" x14ac:dyDescent="0.35">
      <c r="A221" t="s">
        <v>1297</v>
      </c>
      <c r="B221" t="s">
        <v>1297</v>
      </c>
      <c r="D221" s="16" t="s">
        <v>5201</v>
      </c>
      <c r="E221" s="16" t="s">
        <v>5201</v>
      </c>
      <c r="F221" s="16" t="s">
        <v>5201</v>
      </c>
      <c r="G221" s="16" t="s">
        <v>5201</v>
      </c>
    </row>
    <row r="222" spans="1:7" ht="13.5" customHeight="1" x14ac:dyDescent="0.35">
      <c r="A222" t="s">
        <v>1298</v>
      </c>
      <c r="B222" t="s">
        <v>1298</v>
      </c>
      <c r="D222" s="16" t="s">
        <v>5202</v>
      </c>
      <c r="E222" s="16" t="s">
        <v>5202</v>
      </c>
      <c r="F222" s="16" t="s">
        <v>5202</v>
      </c>
      <c r="G222" s="16" t="s">
        <v>5202</v>
      </c>
    </row>
    <row r="223" spans="1:7" ht="13.5" customHeight="1" x14ac:dyDescent="0.35">
      <c r="A223" t="s">
        <v>1299</v>
      </c>
      <c r="B223" t="s">
        <v>1299</v>
      </c>
      <c r="D223" s="16" t="s">
        <v>5203</v>
      </c>
      <c r="E223" s="16" t="s">
        <v>5203</v>
      </c>
      <c r="F223" s="16" t="s">
        <v>5203</v>
      </c>
      <c r="G223" s="16" t="s">
        <v>5203</v>
      </c>
    </row>
    <row r="224" spans="1:7" ht="13.5" customHeight="1" x14ac:dyDescent="0.35">
      <c r="D224" s="16" t="s">
        <v>5204</v>
      </c>
      <c r="E224" s="16" t="s">
        <v>5204</v>
      </c>
      <c r="F224" s="16" t="s">
        <v>5204</v>
      </c>
      <c r="G224" s="16" t="s">
        <v>5204</v>
      </c>
    </row>
    <row r="225" spans="1:7" ht="13.5" customHeight="1" x14ac:dyDescent="0.5">
      <c r="A225" s="15" t="s">
        <v>1631</v>
      </c>
      <c r="D225" s="16" t="s">
        <v>5205</v>
      </c>
      <c r="E225" s="16" t="s">
        <v>5205</v>
      </c>
      <c r="F225" s="16" t="s">
        <v>5205</v>
      </c>
      <c r="G225" s="16" t="s">
        <v>5205</v>
      </c>
    </row>
    <row r="226" spans="1:7" ht="13.5" customHeight="1" x14ac:dyDescent="0.5">
      <c r="A226" s="15"/>
      <c r="D226" s="16" t="s">
        <v>5206</v>
      </c>
      <c r="E226" s="16" t="s">
        <v>5206</v>
      </c>
      <c r="F226" s="16" t="s">
        <v>5206</v>
      </c>
      <c r="G226" s="16" t="s">
        <v>5206</v>
      </c>
    </row>
    <row r="227" spans="1:7" ht="13.5" customHeight="1" x14ac:dyDescent="0.35">
      <c r="A227" s="157" t="s">
        <v>1741</v>
      </c>
      <c r="B227" s="157" t="s">
        <v>1742</v>
      </c>
      <c r="D227" s="16" t="s">
        <v>5207</v>
      </c>
      <c r="E227" s="16" t="s">
        <v>5207</v>
      </c>
      <c r="F227" s="16" t="s">
        <v>5207</v>
      </c>
      <c r="G227" s="16" t="s">
        <v>5207</v>
      </c>
    </row>
    <row r="228" spans="1:7" ht="13.5" customHeight="1" x14ac:dyDescent="0.35">
      <c r="A228" s="68" t="s">
        <v>15</v>
      </c>
      <c r="B228" s="68" t="s">
        <v>1007</v>
      </c>
      <c r="D228" s="16" t="s">
        <v>5208</v>
      </c>
      <c r="E228" s="16" t="s">
        <v>5208</v>
      </c>
      <c r="F228" s="16" t="s">
        <v>5208</v>
      </c>
      <c r="G228" s="16" t="s">
        <v>5208</v>
      </c>
    </row>
    <row r="229" spans="1:7" ht="13.5" customHeight="1" x14ac:dyDescent="0.35">
      <c r="A229" t="s">
        <v>1632</v>
      </c>
      <c r="B229" t="s">
        <v>1632</v>
      </c>
      <c r="D229" s="16" t="s">
        <v>5209</v>
      </c>
      <c r="E229" s="16" t="s">
        <v>5209</v>
      </c>
      <c r="F229" s="16" t="s">
        <v>5209</v>
      </c>
      <c r="G229" s="16" t="s">
        <v>5209</v>
      </c>
    </row>
    <row r="230" spans="1:7" ht="13.5" customHeight="1" x14ac:dyDescent="0.35">
      <c r="A230" t="s">
        <v>1633</v>
      </c>
      <c r="B230" t="s">
        <v>1633</v>
      </c>
      <c r="D230" s="16" t="s">
        <v>5210</v>
      </c>
      <c r="E230" s="16" t="s">
        <v>5210</v>
      </c>
      <c r="F230" s="16" t="s">
        <v>5210</v>
      </c>
      <c r="G230" s="16" t="s">
        <v>5210</v>
      </c>
    </row>
    <row r="231" spans="1:7" ht="13.5" customHeight="1" x14ac:dyDescent="0.35">
      <c r="A231" t="s">
        <v>1739</v>
      </c>
      <c r="B231" t="s">
        <v>1739</v>
      </c>
      <c r="D231" s="16" t="s">
        <v>5211</v>
      </c>
      <c r="E231" s="16" t="s">
        <v>5211</v>
      </c>
      <c r="F231" s="16" t="s">
        <v>5211</v>
      </c>
      <c r="G231" s="16" t="s">
        <v>5211</v>
      </c>
    </row>
    <row r="232" spans="1:7" ht="13.5" customHeight="1" x14ac:dyDescent="0.35">
      <c r="A232" t="s">
        <v>1634</v>
      </c>
      <c r="B232" t="s">
        <v>1634</v>
      </c>
      <c r="D232" s="16" t="s">
        <v>5212</v>
      </c>
      <c r="E232" s="16" t="s">
        <v>5212</v>
      </c>
      <c r="F232" s="16" t="s">
        <v>5212</v>
      </c>
      <c r="G232" s="16" t="s">
        <v>5212</v>
      </c>
    </row>
    <row r="233" spans="1:7" ht="13.5" customHeight="1" x14ac:dyDescent="0.35">
      <c r="A233" t="s">
        <v>1740</v>
      </c>
      <c r="B233" t="s">
        <v>1740</v>
      </c>
      <c r="D233" s="16" t="s">
        <v>5213</v>
      </c>
      <c r="E233" s="16" t="s">
        <v>5213</v>
      </c>
      <c r="F233" s="16" t="s">
        <v>5213</v>
      </c>
      <c r="G233" s="16" t="s">
        <v>5213</v>
      </c>
    </row>
    <row r="234" spans="1:7" ht="13.5" customHeight="1" x14ac:dyDescent="0.35">
      <c r="D234" s="16" t="s">
        <v>5214</v>
      </c>
      <c r="E234" s="16" t="s">
        <v>5214</v>
      </c>
      <c r="F234" s="16" t="s">
        <v>5214</v>
      </c>
      <c r="G234" s="16" t="s">
        <v>5214</v>
      </c>
    </row>
    <row r="235" spans="1:7" ht="13.5" customHeight="1" x14ac:dyDescent="0.5">
      <c r="A235" s="15" t="s">
        <v>5039</v>
      </c>
      <c r="D235" s="16" t="s">
        <v>5215</v>
      </c>
      <c r="E235" s="16" t="s">
        <v>5215</v>
      </c>
      <c r="F235" s="16" t="s">
        <v>5215</v>
      </c>
      <c r="G235" s="16" t="s">
        <v>5215</v>
      </c>
    </row>
    <row r="236" spans="1:7" ht="13.5" customHeight="1" x14ac:dyDescent="0.5">
      <c r="A236" s="15"/>
      <c r="D236" s="16" t="s">
        <v>5216</v>
      </c>
      <c r="E236" s="16" t="s">
        <v>5216</v>
      </c>
      <c r="F236" s="16" t="s">
        <v>5216</v>
      </c>
      <c r="G236" s="16" t="s">
        <v>5216</v>
      </c>
    </row>
    <row r="237" spans="1:7" ht="13.5" customHeight="1" x14ac:dyDescent="0.35">
      <c r="A237" s="157" t="s">
        <v>1741</v>
      </c>
      <c r="B237" s="157" t="s">
        <v>1742</v>
      </c>
      <c r="D237" s="16" t="s">
        <v>5217</v>
      </c>
      <c r="E237" s="16" t="s">
        <v>5217</v>
      </c>
      <c r="F237" s="16" t="s">
        <v>5217</v>
      </c>
      <c r="G237" s="16" t="s">
        <v>5217</v>
      </c>
    </row>
    <row r="238" spans="1:7" ht="13.5" customHeight="1" x14ac:dyDescent="0.35">
      <c r="A238" s="68" t="s">
        <v>15</v>
      </c>
      <c r="B238" s="68" t="s">
        <v>1007</v>
      </c>
      <c r="D238" s="16" t="s">
        <v>5218</v>
      </c>
      <c r="E238" s="16" t="s">
        <v>5218</v>
      </c>
      <c r="F238" s="16" t="s">
        <v>5218</v>
      </c>
      <c r="G238" s="16" t="s">
        <v>5218</v>
      </c>
    </row>
    <row r="239" spans="1:7" ht="13.5" customHeight="1" x14ac:dyDescent="0.35">
      <c r="A239" t="s">
        <v>1639</v>
      </c>
      <c r="B239" t="s">
        <v>1641</v>
      </c>
      <c r="D239" s="16" t="s">
        <v>5219</v>
      </c>
      <c r="E239" s="16" t="s">
        <v>5219</v>
      </c>
      <c r="F239" s="16" t="s">
        <v>5219</v>
      </c>
      <c r="G239" s="16" t="s">
        <v>5219</v>
      </c>
    </row>
    <row r="240" spans="1:7" ht="13.5" customHeight="1" x14ac:dyDescent="0.35">
      <c r="A240" t="s">
        <v>1640</v>
      </c>
      <c r="B240" t="s">
        <v>1642</v>
      </c>
      <c r="D240" s="16" t="s">
        <v>5220</v>
      </c>
      <c r="E240" s="16" t="s">
        <v>5220</v>
      </c>
      <c r="F240" s="16" t="s">
        <v>5220</v>
      </c>
      <c r="G240" s="16" t="s">
        <v>5220</v>
      </c>
    </row>
    <row r="241" spans="1:7" ht="13.5" customHeight="1" x14ac:dyDescent="0.35">
      <c r="D241" s="16" t="s">
        <v>5221</v>
      </c>
      <c r="E241" s="16" t="s">
        <v>5221</v>
      </c>
      <c r="F241" s="16" t="s">
        <v>5221</v>
      </c>
      <c r="G241" s="16" t="s">
        <v>5221</v>
      </c>
    </row>
    <row r="242" spans="1:7" ht="13.5" customHeight="1" x14ac:dyDescent="0.35">
      <c r="D242" s="16" t="s">
        <v>5222</v>
      </c>
      <c r="E242" s="16" t="s">
        <v>5222</v>
      </c>
      <c r="F242" s="16" t="s">
        <v>5222</v>
      </c>
      <c r="G242" s="16" t="s">
        <v>5222</v>
      </c>
    </row>
    <row r="243" spans="1:7" ht="13.5" customHeight="1" x14ac:dyDescent="0.5">
      <c r="A243" s="15" t="s">
        <v>1623</v>
      </c>
      <c r="D243" s="16" t="s">
        <v>5223</v>
      </c>
      <c r="E243" s="16" t="s">
        <v>5223</v>
      </c>
      <c r="F243" s="16" t="s">
        <v>5223</v>
      </c>
      <c r="G243" s="16" t="s">
        <v>5223</v>
      </c>
    </row>
    <row r="244" spans="1:7" ht="13.5" customHeight="1" x14ac:dyDescent="0.5">
      <c r="A244" s="15"/>
      <c r="D244" s="16" t="s">
        <v>5224</v>
      </c>
      <c r="E244" s="16" t="s">
        <v>5224</v>
      </c>
      <c r="F244" s="16" t="s">
        <v>5224</v>
      </c>
      <c r="G244" s="16" t="s">
        <v>5224</v>
      </c>
    </row>
    <row r="245" spans="1:7" ht="13.5" customHeight="1" x14ac:dyDescent="0.35">
      <c r="A245" s="157" t="s">
        <v>1741</v>
      </c>
      <c r="B245" s="157" t="s">
        <v>1742</v>
      </c>
      <c r="D245" s="16" t="s">
        <v>5225</v>
      </c>
      <c r="E245" s="16" t="s">
        <v>5225</v>
      </c>
      <c r="F245" s="16" t="s">
        <v>5225</v>
      </c>
      <c r="G245" s="16" t="s">
        <v>5225</v>
      </c>
    </row>
    <row r="246" spans="1:7" ht="13.5" customHeight="1" x14ac:dyDescent="0.35">
      <c r="A246" t="s">
        <v>15</v>
      </c>
      <c r="B246" t="s">
        <v>1007</v>
      </c>
      <c r="C246" t="s">
        <v>1626</v>
      </c>
      <c r="D246" s="16" t="s">
        <v>5226</v>
      </c>
      <c r="E246" s="16" t="s">
        <v>5226</v>
      </c>
      <c r="F246" s="16" t="s">
        <v>5226</v>
      </c>
      <c r="G246" s="16" t="s">
        <v>5226</v>
      </c>
    </row>
    <row r="247" spans="1:7" ht="13.5" customHeight="1" x14ac:dyDescent="0.35">
      <c r="A247" t="s">
        <v>1322</v>
      </c>
      <c r="B247" t="s">
        <v>1323</v>
      </c>
      <c r="C247" t="s">
        <v>1323</v>
      </c>
      <c r="D247" s="16" t="s">
        <v>5227</v>
      </c>
      <c r="E247" s="16" t="s">
        <v>5227</v>
      </c>
      <c r="F247" s="16" t="s">
        <v>5227</v>
      </c>
      <c r="G247" s="16" t="s">
        <v>5227</v>
      </c>
    </row>
    <row r="248" spans="1:7" ht="13.5" customHeight="1" x14ac:dyDescent="0.35">
      <c r="A248" t="s">
        <v>1324</v>
      </c>
      <c r="B248" t="s">
        <v>1325</v>
      </c>
      <c r="C248" t="s">
        <v>1325</v>
      </c>
      <c r="D248" s="16" t="s">
        <v>5228</v>
      </c>
      <c r="E248" s="16" t="s">
        <v>5228</v>
      </c>
      <c r="F248" s="16" t="s">
        <v>5228</v>
      </c>
      <c r="G248" s="16" t="s">
        <v>5228</v>
      </c>
    </row>
    <row r="249" spans="1:7" ht="13.5" customHeight="1" x14ac:dyDescent="0.35">
      <c r="A249" t="s">
        <v>1326</v>
      </c>
      <c r="B249" t="s">
        <v>1327</v>
      </c>
      <c r="C249" t="s">
        <v>1325</v>
      </c>
      <c r="D249" s="16" t="s">
        <v>5229</v>
      </c>
      <c r="E249" s="16" t="s">
        <v>5229</v>
      </c>
      <c r="F249" s="16" t="s">
        <v>5229</v>
      </c>
      <c r="G249" s="16" t="s">
        <v>5229</v>
      </c>
    </row>
    <row r="250" spans="1:7" ht="13.5" customHeight="1" x14ac:dyDescent="0.35">
      <c r="A250" t="s">
        <v>1328</v>
      </c>
      <c r="B250" t="s">
        <v>1329</v>
      </c>
      <c r="C250" t="s">
        <v>1325</v>
      </c>
      <c r="D250" s="16" t="s">
        <v>5230</v>
      </c>
      <c r="E250" s="16" t="s">
        <v>5230</v>
      </c>
      <c r="F250" s="16" t="s">
        <v>5230</v>
      </c>
      <c r="G250" s="16" t="s">
        <v>5230</v>
      </c>
    </row>
    <row r="251" spans="1:7" ht="13.5" customHeight="1" x14ac:dyDescent="0.35">
      <c r="A251" t="s">
        <v>1330</v>
      </c>
      <c r="B251" t="s">
        <v>1331</v>
      </c>
      <c r="C251" t="s">
        <v>1325</v>
      </c>
      <c r="D251" s="16" t="s">
        <v>5231</v>
      </c>
      <c r="E251" s="16" t="s">
        <v>5231</v>
      </c>
      <c r="F251" s="16" t="s">
        <v>5231</v>
      </c>
      <c r="G251" s="16" t="s">
        <v>5231</v>
      </c>
    </row>
    <row r="252" spans="1:7" ht="13.5" customHeight="1" x14ac:dyDescent="0.35">
      <c r="A252" t="s">
        <v>1332</v>
      </c>
      <c r="B252" t="s">
        <v>1333</v>
      </c>
      <c r="C252" t="s">
        <v>1325</v>
      </c>
      <c r="D252" s="16" t="s">
        <v>5232</v>
      </c>
      <c r="E252" s="16" t="s">
        <v>5232</v>
      </c>
      <c r="F252" s="16" t="s">
        <v>5232</v>
      </c>
      <c r="G252" s="16" t="s">
        <v>5232</v>
      </c>
    </row>
    <row r="253" spans="1:7" ht="13.5" customHeight="1" x14ac:dyDescent="0.35">
      <c r="A253" t="s">
        <v>1334</v>
      </c>
      <c r="B253" t="s">
        <v>1335</v>
      </c>
      <c r="C253" t="s">
        <v>1325</v>
      </c>
      <c r="D253" s="16" t="s">
        <v>5233</v>
      </c>
      <c r="E253" s="16" t="s">
        <v>5233</v>
      </c>
      <c r="F253" s="16" t="s">
        <v>5233</v>
      </c>
      <c r="G253" s="16" t="s">
        <v>5233</v>
      </c>
    </row>
    <row r="254" spans="1:7" ht="13.5" customHeight="1" x14ac:dyDescent="0.35">
      <c r="A254" t="s">
        <v>1336</v>
      </c>
      <c r="B254" t="s">
        <v>1337</v>
      </c>
      <c r="C254" t="s">
        <v>1325</v>
      </c>
      <c r="D254" s="16" t="s">
        <v>5234</v>
      </c>
      <c r="E254" s="16" t="s">
        <v>5234</v>
      </c>
      <c r="F254" s="16" t="s">
        <v>5234</v>
      </c>
      <c r="G254" s="16" t="s">
        <v>5234</v>
      </c>
    </row>
    <row r="255" spans="1:7" ht="13.5" customHeight="1" x14ac:dyDescent="0.35">
      <c r="A255" t="s">
        <v>1338</v>
      </c>
      <c r="B255" t="s">
        <v>1339</v>
      </c>
      <c r="C255" t="s">
        <v>1325</v>
      </c>
      <c r="D255" s="16" t="s">
        <v>5235</v>
      </c>
      <c r="E255" s="16" t="s">
        <v>5235</v>
      </c>
      <c r="F255" s="16" t="s">
        <v>5235</v>
      </c>
      <c r="G255" s="16" t="s">
        <v>5235</v>
      </c>
    </row>
    <row r="256" spans="1:7" ht="13.5" customHeight="1" x14ac:dyDescent="0.35">
      <c r="A256" t="s">
        <v>1340</v>
      </c>
      <c r="B256" t="s">
        <v>1341</v>
      </c>
      <c r="C256" t="s">
        <v>1325</v>
      </c>
      <c r="D256" s="16" t="s">
        <v>5236</v>
      </c>
      <c r="E256" s="16" t="s">
        <v>5236</v>
      </c>
      <c r="F256" s="16" t="s">
        <v>5236</v>
      </c>
      <c r="G256" s="16" t="s">
        <v>5236</v>
      </c>
    </row>
    <row r="257" spans="1:7" ht="13.5" customHeight="1" x14ac:dyDescent="0.35">
      <c r="A257" t="s">
        <v>1342</v>
      </c>
      <c r="B257" t="s">
        <v>1343</v>
      </c>
      <c r="C257" t="s">
        <v>1325</v>
      </c>
      <c r="D257" s="16" t="s">
        <v>5237</v>
      </c>
      <c r="E257" s="16" t="s">
        <v>5237</v>
      </c>
      <c r="F257" s="16" t="s">
        <v>5237</v>
      </c>
      <c r="G257" s="16" t="s">
        <v>5237</v>
      </c>
    </row>
    <row r="258" spans="1:7" ht="13.5" customHeight="1" x14ac:dyDescent="0.35">
      <c r="A258" t="s">
        <v>1344</v>
      </c>
      <c r="B258" t="s">
        <v>1345</v>
      </c>
      <c r="C258" t="s">
        <v>1325</v>
      </c>
      <c r="D258" s="16" t="s">
        <v>5238</v>
      </c>
      <c r="E258" s="16" t="s">
        <v>5238</v>
      </c>
      <c r="F258" s="16" t="s">
        <v>5238</v>
      </c>
      <c r="G258" s="16" t="s">
        <v>5238</v>
      </c>
    </row>
    <row r="259" spans="1:7" ht="13.5" customHeight="1" x14ac:dyDescent="0.35">
      <c r="A259" t="s">
        <v>1346</v>
      </c>
      <c r="B259" t="s">
        <v>1347</v>
      </c>
      <c r="C259" t="s">
        <v>1325</v>
      </c>
      <c r="D259" s="16" t="s">
        <v>5239</v>
      </c>
      <c r="E259" s="16" t="s">
        <v>5239</v>
      </c>
      <c r="F259" s="16" t="s">
        <v>5239</v>
      </c>
      <c r="G259" s="16" t="s">
        <v>5239</v>
      </c>
    </row>
    <row r="260" spans="1:7" ht="13.5" customHeight="1" x14ac:dyDescent="0.35">
      <c r="A260" t="s">
        <v>1348</v>
      </c>
      <c r="B260" t="s">
        <v>1349</v>
      </c>
      <c r="C260" t="s">
        <v>1325</v>
      </c>
      <c r="D260" s="16" t="s">
        <v>5240</v>
      </c>
      <c r="E260" s="16" t="s">
        <v>5240</v>
      </c>
      <c r="F260" s="16" t="s">
        <v>5240</v>
      </c>
      <c r="G260" s="16" t="s">
        <v>5240</v>
      </c>
    </row>
    <row r="261" spans="1:7" ht="13.5" customHeight="1" x14ac:dyDescent="0.35">
      <c r="A261" t="s">
        <v>1350</v>
      </c>
      <c r="B261" t="s">
        <v>1351</v>
      </c>
      <c r="C261" t="s">
        <v>1325</v>
      </c>
      <c r="D261" s="16" t="s">
        <v>5241</v>
      </c>
      <c r="E261" s="16" t="s">
        <v>5241</v>
      </c>
      <c r="F261" s="16" t="s">
        <v>5241</v>
      </c>
      <c r="G261" s="16" t="s">
        <v>5241</v>
      </c>
    </row>
    <row r="262" spans="1:7" ht="13.5" customHeight="1" x14ac:dyDescent="0.35">
      <c r="A262" t="s">
        <v>1352</v>
      </c>
      <c r="B262" t="s">
        <v>1353</v>
      </c>
      <c r="C262" t="s">
        <v>1325</v>
      </c>
      <c r="D262" s="16" t="s">
        <v>5242</v>
      </c>
      <c r="E262" s="16" t="s">
        <v>5242</v>
      </c>
      <c r="F262" s="16" t="s">
        <v>5242</v>
      </c>
      <c r="G262" s="16" t="s">
        <v>5242</v>
      </c>
    </row>
    <row r="263" spans="1:7" ht="13.5" customHeight="1" x14ac:dyDescent="0.35">
      <c r="A263" t="s">
        <v>1354</v>
      </c>
      <c r="B263" t="s">
        <v>1355</v>
      </c>
      <c r="C263" t="s">
        <v>1325</v>
      </c>
      <c r="D263" s="16" t="s">
        <v>5243</v>
      </c>
      <c r="E263" s="16" t="s">
        <v>5243</v>
      </c>
      <c r="F263" s="16" t="s">
        <v>5243</v>
      </c>
      <c r="G263" s="16" t="s">
        <v>5243</v>
      </c>
    </row>
    <row r="264" spans="1:7" ht="13.5" customHeight="1" x14ac:dyDescent="0.35">
      <c r="A264" t="s">
        <v>1356</v>
      </c>
      <c r="B264" t="s">
        <v>1357</v>
      </c>
      <c r="C264" t="s">
        <v>1325</v>
      </c>
      <c r="D264" s="16" t="s">
        <v>5244</v>
      </c>
      <c r="E264" s="16" t="s">
        <v>5244</v>
      </c>
      <c r="F264" s="16" t="s">
        <v>5244</v>
      </c>
      <c r="G264" s="16" t="s">
        <v>5244</v>
      </c>
    </row>
    <row r="265" spans="1:7" ht="13.5" customHeight="1" x14ac:dyDescent="0.35">
      <c r="A265" t="s">
        <v>1358</v>
      </c>
      <c r="B265" t="s">
        <v>1359</v>
      </c>
      <c r="C265" t="s">
        <v>1325</v>
      </c>
      <c r="D265" s="16" t="s">
        <v>5245</v>
      </c>
      <c r="E265" s="16" t="s">
        <v>5245</v>
      </c>
      <c r="F265" s="16" t="s">
        <v>5245</v>
      </c>
      <c r="G265" s="16" t="s">
        <v>5245</v>
      </c>
    </row>
    <row r="266" spans="1:7" ht="13.5" customHeight="1" x14ac:dyDescent="0.35">
      <c r="A266" t="s">
        <v>1360</v>
      </c>
      <c r="B266" t="s">
        <v>1361</v>
      </c>
      <c r="C266" t="s">
        <v>1361</v>
      </c>
      <c r="D266" s="16" t="s">
        <v>5246</v>
      </c>
      <c r="E266" s="16" t="s">
        <v>5246</v>
      </c>
      <c r="F266" s="16" t="s">
        <v>5246</v>
      </c>
      <c r="G266" s="16" t="s">
        <v>5246</v>
      </c>
    </row>
    <row r="267" spans="1:7" ht="13.5" customHeight="1" x14ac:dyDescent="0.35">
      <c r="A267" t="s">
        <v>1362</v>
      </c>
      <c r="B267" t="s">
        <v>1363</v>
      </c>
      <c r="C267" t="s">
        <v>1361</v>
      </c>
      <c r="D267" s="16" t="s">
        <v>5247</v>
      </c>
      <c r="E267" s="16" t="s">
        <v>5247</v>
      </c>
      <c r="F267" s="16" t="s">
        <v>5247</v>
      </c>
      <c r="G267" s="16" t="s">
        <v>5247</v>
      </c>
    </row>
    <row r="268" spans="1:7" ht="13.5" customHeight="1" x14ac:dyDescent="0.35">
      <c r="A268" t="s">
        <v>1364</v>
      </c>
      <c r="B268" t="s">
        <v>1365</v>
      </c>
      <c r="C268" t="s">
        <v>1361</v>
      </c>
      <c r="D268" s="16" t="s">
        <v>5248</v>
      </c>
      <c r="E268" s="16" t="s">
        <v>5248</v>
      </c>
      <c r="F268" s="16" t="s">
        <v>5248</v>
      </c>
      <c r="G268" s="16" t="s">
        <v>5248</v>
      </c>
    </row>
    <row r="269" spans="1:7" ht="13.5" customHeight="1" x14ac:dyDescent="0.35">
      <c r="A269" t="s">
        <v>1366</v>
      </c>
      <c r="B269" t="s">
        <v>1367</v>
      </c>
      <c r="C269" t="s">
        <v>1361</v>
      </c>
      <c r="D269" s="16" t="s">
        <v>5249</v>
      </c>
      <c r="E269" s="16" t="s">
        <v>5249</v>
      </c>
      <c r="F269" s="16" t="s">
        <v>5249</v>
      </c>
      <c r="G269" s="16" t="s">
        <v>5249</v>
      </c>
    </row>
    <row r="270" spans="1:7" ht="13.5" customHeight="1" x14ac:dyDescent="0.35">
      <c r="A270" t="s">
        <v>1368</v>
      </c>
      <c r="B270" t="s">
        <v>1369</v>
      </c>
      <c r="C270" t="s">
        <v>1361</v>
      </c>
      <c r="D270" s="16" t="s">
        <v>5250</v>
      </c>
      <c r="E270" s="16" t="s">
        <v>5250</v>
      </c>
      <c r="F270" s="16" t="s">
        <v>5250</v>
      </c>
      <c r="G270" s="16" t="s">
        <v>5250</v>
      </c>
    </row>
    <row r="271" spans="1:7" ht="13.5" customHeight="1" x14ac:dyDescent="0.35">
      <c r="A271" t="s">
        <v>1370</v>
      </c>
      <c r="B271" t="s">
        <v>1371</v>
      </c>
      <c r="C271" t="s">
        <v>1361</v>
      </c>
      <c r="D271" s="16" t="s">
        <v>5251</v>
      </c>
      <c r="E271" s="16" t="s">
        <v>5251</v>
      </c>
      <c r="F271" s="16" t="s">
        <v>5251</v>
      </c>
      <c r="G271" s="16" t="s">
        <v>5251</v>
      </c>
    </row>
    <row r="272" spans="1:7" ht="13.5" customHeight="1" x14ac:dyDescent="0.35">
      <c r="A272" t="s">
        <v>1372</v>
      </c>
      <c r="B272" t="s">
        <v>1373</v>
      </c>
      <c r="C272" t="s">
        <v>1373</v>
      </c>
      <c r="D272" s="16" t="s">
        <v>5252</v>
      </c>
      <c r="E272" s="16" t="s">
        <v>5252</v>
      </c>
      <c r="F272" s="16" t="s">
        <v>5252</v>
      </c>
      <c r="G272" s="16" t="s">
        <v>5252</v>
      </c>
    </row>
    <row r="273" spans="1:7" ht="13.5" customHeight="1" x14ac:dyDescent="0.35">
      <c r="A273" t="s">
        <v>1374</v>
      </c>
      <c r="B273" t="s">
        <v>1375</v>
      </c>
      <c r="C273" t="s">
        <v>1375</v>
      </c>
      <c r="D273" s="16" t="s">
        <v>5253</v>
      </c>
      <c r="E273" s="16" t="s">
        <v>5253</v>
      </c>
      <c r="F273" s="16" t="s">
        <v>5253</v>
      </c>
      <c r="G273" s="16" t="s">
        <v>5253</v>
      </c>
    </row>
    <row r="274" spans="1:7" ht="13.5" customHeight="1" x14ac:dyDescent="0.35">
      <c r="A274" t="s">
        <v>1376</v>
      </c>
      <c r="B274" t="s">
        <v>1377</v>
      </c>
      <c r="C274" t="s">
        <v>1375</v>
      </c>
      <c r="D274" s="16" t="s">
        <v>5254</v>
      </c>
      <c r="E274" s="16" t="s">
        <v>5254</v>
      </c>
      <c r="F274" s="16" t="s">
        <v>5254</v>
      </c>
      <c r="G274" s="16" t="s">
        <v>5254</v>
      </c>
    </row>
    <row r="275" spans="1:7" ht="13.5" customHeight="1" x14ac:dyDescent="0.35">
      <c r="A275" t="s">
        <v>1378</v>
      </c>
      <c r="B275" t="s">
        <v>1379</v>
      </c>
      <c r="C275" t="s">
        <v>1375</v>
      </c>
      <c r="D275" s="16" t="s">
        <v>5255</v>
      </c>
      <c r="E275" s="16" t="s">
        <v>5255</v>
      </c>
      <c r="F275" s="16" t="s">
        <v>5255</v>
      </c>
      <c r="G275" s="16" t="s">
        <v>5255</v>
      </c>
    </row>
    <row r="276" spans="1:7" ht="13.5" customHeight="1" x14ac:dyDescent="0.35">
      <c r="A276" t="s">
        <v>1380</v>
      </c>
      <c r="B276" t="s">
        <v>1381</v>
      </c>
      <c r="C276" t="s">
        <v>1375</v>
      </c>
      <c r="D276" s="16" t="s">
        <v>5256</v>
      </c>
      <c r="E276" s="16" t="s">
        <v>5256</v>
      </c>
      <c r="F276" s="16" t="s">
        <v>5256</v>
      </c>
      <c r="G276" s="16" t="s">
        <v>5256</v>
      </c>
    </row>
    <row r="277" spans="1:7" ht="13.5" customHeight="1" x14ac:dyDescent="0.35">
      <c r="A277" t="s">
        <v>1382</v>
      </c>
      <c r="B277" t="s">
        <v>1383</v>
      </c>
      <c r="C277" t="s">
        <v>1375</v>
      </c>
      <c r="D277" s="16" t="s">
        <v>5257</v>
      </c>
      <c r="E277" s="16" t="s">
        <v>5257</v>
      </c>
      <c r="F277" s="16" t="s">
        <v>5257</v>
      </c>
      <c r="G277" s="16" t="s">
        <v>5257</v>
      </c>
    </row>
    <row r="278" spans="1:7" ht="13.5" customHeight="1" x14ac:dyDescent="0.35">
      <c r="A278" t="s">
        <v>1384</v>
      </c>
      <c r="B278" t="s">
        <v>1385</v>
      </c>
      <c r="C278" t="s">
        <v>1375</v>
      </c>
      <c r="D278" s="16" t="s">
        <v>5258</v>
      </c>
      <c r="E278" s="16" t="s">
        <v>5258</v>
      </c>
      <c r="F278" s="16" t="s">
        <v>5258</v>
      </c>
      <c r="G278" s="16" t="s">
        <v>5258</v>
      </c>
    </row>
    <row r="279" spans="1:7" ht="13.5" customHeight="1" x14ac:dyDescent="0.35">
      <c r="A279" t="s">
        <v>1386</v>
      </c>
      <c r="B279" t="s">
        <v>1387</v>
      </c>
      <c r="C279" t="s">
        <v>1375</v>
      </c>
      <c r="D279" s="16" t="s">
        <v>5259</v>
      </c>
      <c r="E279" s="16" t="s">
        <v>5259</v>
      </c>
      <c r="F279" s="16" t="s">
        <v>5259</v>
      </c>
      <c r="G279" s="16" t="s">
        <v>5259</v>
      </c>
    </row>
    <row r="280" spans="1:7" ht="13.5" customHeight="1" x14ac:dyDescent="0.35">
      <c r="A280" t="s">
        <v>1388</v>
      </c>
      <c r="B280" t="s">
        <v>1389</v>
      </c>
      <c r="C280" t="s">
        <v>1375</v>
      </c>
      <c r="D280" s="16" t="s">
        <v>5260</v>
      </c>
      <c r="E280" s="16" t="s">
        <v>5260</v>
      </c>
      <c r="F280" s="16" t="s">
        <v>5260</v>
      </c>
      <c r="G280" s="16" t="s">
        <v>5260</v>
      </c>
    </row>
    <row r="281" spans="1:7" ht="13.5" customHeight="1" x14ac:dyDescent="0.35">
      <c r="A281" t="s">
        <v>1390</v>
      </c>
      <c r="B281" t="s">
        <v>1391</v>
      </c>
      <c r="C281" t="s">
        <v>1375</v>
      </c>
      <c r="D281" s="16" t="s">
        <v>5261</v>
      </c>
      <c r="E281" s="16" t="s">
        <v>5261</v>
      </c>
      <c r="F281" s="16" t="s">
        <v>5261</v>
      </c>
      <c r="G281" s="16" t="s">
        <v>5261</v>
      </c>
    </row>
    <row r="282" spans="1:7" ht="13.5" customHeight="1" x14ac:dyDescent="0.35">
      <c r="A282" t="s">
        <v>1392</v>
      </c>
      <c r="B282" t="s">
        <v>1393</v>
      </c>
      <c r="C282" t="s">
        <v>1375</v>
      </c>
      <c r="D282" s="16" t="s">
        <v>5262</v>
      </c>
      <c r="E282" s="16" t="s">
        <v>5262</v>
      </c>
      <c r="F282" s="16" t="s">
        <v>5262</v>
      </c>
      <c r="G282" s="16" t="s">
        <v>5262</v>
      </c>
    </row>
    <row r="283" spans="1:7" ht="13.5" customHeight="1" x14ac:dyDescent="0.35">
      <c r="A283" t="s">
        <v>1394</v>
      </c>
      <c r="B283" t="s">
        <v>1395</v>
      </c>
      <c r="C283" t="s">
        <v>1375</v>
      </c>
      <c r="D283" s="16" t="s">
        <v>5263</v>
      </c>
      <c r="E283" s="16" t="s">
        <v>5263</v>
      </c>
      <c r="F283" s="16" t="s">
        <v>5263</v>
      </c>
      <c r="G283" s="16" t="s">
        <v>5263</v>
      </c>
    </row>
    <row r="284" spans="1:7" ht="13.5" customHeight="1" x14ac:dyDescent="0.35">
      <c r="A284" t="s">
        <v>1396</v>
      </c>
      <c r="B284" t="s">
        <v>1397</v>
      </c>
      <c r="C284" t="s">
        <v>1375</v>
      </c>
      <c r="D284" s="16" t="s">
        <v>5264</v>
      </c>
      <c r="E284" s="16" t="s">
        <v>5264</v>
      </c>
      <c r="F284" s="16" t="s">
        <v>5264</v>
      </c>
      <c r="G284" s="16" t="s">
        <v>5264</v>
      </c>
    </row>
    <row r="285" spans="1:7" ht="13.5" customHeight="1" x14ac:dyDescent="0.35">
      <c r="A285" t="s">
        <v>1398</v>
      </c>
      <c r="B285" t="s">
        <v>1399</v>
      </c>
      <c r="C285" t="s">
        <v>1375</v>
      </c>
      <c r="D285" s="16" t="s">
        <v>5265</v>
      </c>
      <c r="E285" s="16" t="s">
        <v>5265</v>
      </c>
      <c r="F285" s="16" t="s">
        <v>5265</v>
      </c>
      <c r="G285" s="16" t="s">
        <v>5265</v>
      </c>
    </row>
    <row r="286" spans="1:7" ht="13.5" customHeight="1" x14ac:dyDescent="0.35">
      <c r="A286" t="s">
        <v>1400</v>
      </c>
      <c r="B286" t="s">
        <v>1401</v>
      </c>
      <c r="C286" t="s">
        <v>1375</v>
      </c>
      <c r="D286" s="16" t="s">
        <v>5266</v>
      </c>
      <c r="E286" s="16" t="s">
        <v>5266</v>
      </c>
      <c r="F286" s="16" t="s">
        <v>5266</v>
      </c>
      <c r="G286" s="16" t="s">
        <v>5266</v>
      </c>
    </row>
    <row r="287" spans="1:7" ht="13.5" customHeight="1" x14ac:dyDescent="0.35">
      <c r="A287" t="s">
        <v>1402</v>
      </c>
      <c r="B287" t="s">
        <v>1403</v>
      </c>
      <c r="C287" t="s">
        <v>1375</v>
      </c>
      <c r="D287" s="16" t="s">
        <v>5267</v>
      </c>
      <c r="E287" s="16" t="s">
        <v>5267</v>
      </c>
      <c r="F287" s="16" t="s">
        <v>5267</v>
      </c>
      <c r="G287" s="16" t="s">
        <v>5267</v>
      </c>
    </row>
    <row r="288" spans="1:7" ht="13.5" customHeight="1" x14ac:dyDescent="0.35">
      <c r="A288" t="s">
        <v>1404</v>
      </c>
      <c r="B288" t="s">
        <v>1405</v>
      </c>
      <c r="C288" t="s">
        <v>1375</v>
      </c>
      <c r="D288" s="16" t="s">
        <v>5268</v>
      </c>
      <c r="E288" s="16" t="s">
        <v>5268</v>
      </c>
      <c r="F288" s="16" t="s">
        <v>5268</v>
      </c>
      <c r="G288" s="16" t="s">
        <v>5268</v>
      </c>
    </row>
    <row r="289" spans="1:7" ht="13.5" customHeight="1" x14ac:dyDescent="0.35">
      <c r="A289" t="s">
        <v>1406</v>
      </c>
      <c r="B289" t="s">
        <v>1407</v>
      </c>
      <c r="C289" t="s">
        <v>1375</v>
      </c>
      <c r="D289" s="16" t="s">
        <v>5269</v>
      </c>
      <c r="E289" s="16" t="s">
        <v>5269</v>
      </c>
      <c r="F289" s="16" t="s">
        <v>5269</v>
      </c>
      <c r="G289" s="16" t="s">
        <v>5269</v>
      </c>
    </row>
    <row r="290" spans="1:7" ht="13.5" customHeight="1" x14ac:dyDescent="0.35">
      <c r="A290" t="s">
        <v>1408</v>
      </c>
      <c r="B290" t="s">
        <v>1409</v>
      </c>
      <c r="C290" t="s">
        <v>1375</v>
      </c>
      <c r="D290" s="16" t="s">
        <v>5270</v>
      </c>
      <c r="E290" s="16" t="s">
        <v>5270</v>
      </c>
      <c r="F290" s="16" t="s">
        <v>5270</v>
      </c>
      <c r="G290" s="16" t="s">
        <v>5270</v>
      </c>
    </row>
    <row r="291" spans="1:7" ht="13.5" customHeight="1" x14ac:dyDescent="0.35">
      <c r="A291" t="s">
        <v>1410</v>
      </c>
      <c r="B291" t="s">
        <v>1411</v>
      </c>
      <c r="C291" t="s">
        <v>1411</v>
      </c>
      <c r="D291" s="16" t="s">
        <v>5271</v>
      </c>
      <c r="E291" s="16" t="s">
        <v>5271</v>
      </c>
      <c r="F291" s="16" t="s">
        <v>5271</v>
      </c>
      <c r="G291" s="16" t="s">
        <v>5271</v>
      </c>
    </row>
    <row r="292" spans="1:7" ht="13.5" customHeight="1" x14ac:dyDescent="0.35">
      <c r="A292" t="s">
        <v>1412</v>
      </c>
      <c r="B292" t="s">
        <v>1413</v>
      </c>
      <c r="C292" t="s">
        <v>1411</v>
      </c>
      <c r="D292" s="16" t="s">
        <v>5272</v>
      </c>
      <c r="E292" s="16" t="s">
        <v>5272</v>
      </c>
      <c r="F292" s="16" t="s">
        <v>5272</v>
      </c>
      <c r="G292" s="16" t="s">
        <v>5272</v>
      </c>
    </row>
    <row r="293" spans="1:7" ht="13.5" customHeight="1" x14ac:dyDescent="0.35">
      <c r="A293" t="s">
        <v>1414</v>
      </c>
      <c r="B293" t="s">
        <v>1415</v>
      </c>
      <c r="C293" t="s">
        <v>1411</v>
      </c>
      <c r="D293" s="16" t="s">
        <v>5273</v>
      </c>
      <c r="E293" s="16" t="s">
        <v>5273</v>
      </c>
      <c r="F293" s="16" t="s">
        <v>5273</v>
      </c>
      <c r="G293" s="16" t="s">
        <v>5273</v>
      </c>
    </row>
    <row r="294" spans="1:7" ht="13.5" customHeight="1" x14ac:dyDescent="0.35">
      <c r="A294" t="s">
        <v>1416</v>
      </c>
      <c r="B294" t="s">
        <v>1417</v>
      </c>
      <c r="C294" t="s">
        <v>1411</v>
      </c>
      <c r="D294" s="16" t="s">
        <v>5274</v>
      </c>
      <c r="E294" s="16" t="s">
        <v>5274</v>
      </c>
      <c r="F294" s="16" t="s">
        <v>5274</v>
      </c>
      <c r="G294" s="16" t="s">
        <v>5274</v>
      </c>
    </row>
    <row r="295" spans="1:7" ht="13.5" customHeight="1" x14ac:dyDescent="0.35">
      <c r="A295" t="s">
        <v>1418</v>
      </c>
      <c r="B295" t="s">
        <v>1419</v>
      </c>
      <c r="C295" t="s">
        <v>1411</v>
      </c>
      <c r="D295" s="16" t="s">
        <v>5275</v>
      </c>
      <c r="E295" s="16" t="s">
        <v>5275</v>
      </c>
      <c r="F295" s="16" t="s">
        <v>5275</v>
      </c>
      <c r="G295" s="16" t="s">
        <v>5275</v>
      </c>
    </row>
    <row r="296" spans="1:7" ht="13.5" customHeight="1" x14ac:dyDescent="0.35">
      <c r="A296" t="s">
        <v>1420</v>
      </c>
      <c r="B296" t="s">
        <v>1421</v>
      </c>
      <c r="C296" t="s">
        <v>1421</v>
      </c>
      <c r="D296" s="16" t="s">
        <v>5276</v>
      </c>
      <c r="E296" s="16" t="s">
        <v>5276</v>
      </c>
      <c r="F296" s="16" t="s">
        <v>5276</v>
      </c>
      <c r="G296" s="16" t="s">
        <v>5276</v>
      </c>
    </row>
    <row r="297" spans="1:7" ht="13.5" customHeight="1" x14ac:dyDescent="0.35">
      <c r="A297" t="s">
        <v>1422</v>
      </c>
      <c r="B297" t="s">
        <v>1423</v>
      </c>
      <c r="C297" t="s">
        <v>1421</v>
      </c>
      <c r="D297" s="16" t="s">
        <v>5277</v>
      </c>
      <c r="E297" s="16" t="s">
        <v>5277</v>
      </c>
      <c r="F297" s="16" t="s">
        <v>5277</v>
      </c>
      <c r="G297" s="16" t="s">
        <v>5277</v>
      </c>
    </row>
    <row r="298" spans="1:7" ht="13.5" customHeight="1" x14ac:dyDescent="0.35">
      <c r="A298" t="s">
        <v>1424</v>
      </c>
      <c r="B298" t="s">
        <v>1425</v>
      </c>
      <c r="C298" t="s">
        <v>1421</v>
      </c>
      <c r="D298" s="16" t="s">
        <v>5278</v>
      </c>
      <c r="E298" s="16" t="s">
        <v>5278</v>
      </c>
      <c r="F298" s="16" t="s">
        <v>5278</v>
      </c>
      <c r="G298" s="16" t="s">
        <v>5278</v>
      </c>
    </row>
    <row r="299" spans="1:7" ht="13.5" customHeight="1" x14ac:dyDescent="0.35">
      <c r="A299" t="s">
        <v>1426</v>
      </c>
      <c r="B299" t="s">
        <v>1427</v>
      </c>
      <c r="C299" t="s">
        <v>1421</v>
      </c>
      <c r="D299" s="16" t="s">
        <v>5279</v>
      </c>
      <c r="E299" s="16" t="s">
        <v>5279</v>
      </c>
      <c r="F299" s="16" t="s">
        <v>5279</v>
      </c>
      <c r="G299" s="16" t="s">
        <v>5279</v>
      </c>
    </row>
    <row r="300" spans="1:7" ht="13.5" customHeight="1" x14ac:dyDescent="0.35">
      <c r="A300" t="s">
        <v>1428</v>
      </c>
      <c r="B300" t="s">
        <v>1429</v>
      </c>
      <c r="C300" t="s">
        <v>1421</v>
      </c>
      <c r="D300" s="16" t="s">
        <v>5280</v>
      </c>
      <c r="E300" s="16" t="s">
        <v>5280</v>
      </c>
      <c r="F300" s="16" t="s">
        <v>5280</v>
      </c>
      <c r="G300" s="16" t="s">
        <v>5280</v>
      </c>
    </row>
    <row r="301" spans="1:7" ht="13.5" customHeight="1" x14ac:dyDescent="0.35">
      <c r="A301" t="s">
        <v>1430</v>
      </c>
      <c r="B301" t="s">
        <v>1431</v>
      </c>
      <c r="C301" t="s">
        <v>1421</v>
      </c>
      <c r="D301" s="16" t="s">
        <v>5281</v>
      </c>
      <c r="E301" s="16" t="s">
        <v>5281</v>
      </c>
      <c r="F301" s="16" t="s">
        <v>5281</v>
      </c>
      <c r="G301" s="16" t="s">
        <v>5281</v>
      </c>
    </row>
    <row r="302" spans="1:7" ht="13.5" customHeight="1" x14ac:dyDescent="0.35">
      <c r="A302" t="s">
        <v>1432</v>
      </c>
      <c r="B302" t="s">
        <v>1433</v>
      </c>
      <c r="C302" t="s">
        <v>1421</v>
      </c>
      <c r="D302" s="16" t="s">
        <v>5282</v>
      </c>
      <c r="E302" s="16" t="s">
        <v>5282</v>
      </c>
      <c r="F302" s="16" t="s">
        <v>5282</v>
      </c>
      <c r="G302" s="16" t="s">
        <v>5282</v>
      </c>
    </row>
    <row r="303" spans="1:7" ht="13.5" customHeight="1" x14ac:dyDescent="0.35">
      <c r="A303" t="s">
        <v>1434</v>
      </c>
      <c r="B303" t="s">
        <v>1435</v>
      </c>
      <c r="C303" t="s">
        <v>1421</v>
      </c>
      <c r="D303" s="16" t="s">
        <v>5283</v>
      </c>
      <c r="E303" s="16" t="s">
        <v>5283</v>
      </c>
      <c r="F303" s="16" t="s">
        <v>5283</v>
      </c>
      <c r="G303" s="16" t="s">
        <v>5283</v>
      </c>
    </row>
    <row r="304" spans="1:7" ht="13.5" customHeight="1" x14ac:dyDescent="0.35">
      <c r="A304" t="s">
        <v>1436</v>
      </c>
      <c r="B304" t="s">
        <v>1437</v>
      </c>
      <c r="C304" t="s">
        <v>1421</v>
      </c>
      <c r="D304" s="16" t="s">
        <v>5284</v>
      </c>
      <c r="E304" s="16" t="s">
        <v>5284</v>
      </c>
      <c r="F304" s="16" t="s">
        <v>5284</v>
      </c>
      <c r="G304" s="16" t="s">
        <v>5284</v>
      </c>
    </row>
    <row r="305" spans="1:7" ht="13.5" customHeight="1" x14ac:dyDescent="0.35">
      <c r="A305" t="s">
        <v>1438</v>
      </c>
      <c r="B305" t="s">
        <v>1439</v>
      </c>
      <c r="C305" t="s">
        <v>1421</v>
      </c>
      <c r="D305" s="16" t="s">
        <v>5285</v>
      </c>
      <c r="E305" s="16" t="s">
        <v>5285</v>
      </c>
      <c r="F305" s="16" t="s">
        <v>5285</v>
      </c>
      <c r="G305" s="16" t="s">
        <v>5285</v>
      </c>
    </row>
    <row r="306" spans="1:7" ht="13.5" customHeight="1" x14ac:dyDescent="0.35">
      <c r="A306" t="s">
        <v>1440</v>
      </c>
      <c r="B306" t="s">
        <v>1441</v>
      </c>
      <c r="C306" t="s">
        <v>1421</v>
      </c>
      <c r="D306" s="16" t="s">
        <v>5286</v>
      </c>
      <c r="E306" s="16" t="s">
        <v>5286</v>
      </c>
      <c r="F306" s="16" t="s">
        <v>5286</v>
      </c>
      <c r="G306" s="16" t="s">
        <v>5286</v>
      </c>
    </row>
    <row r="307" spans="1:7" ht="13.5" customHeight="1" x14ac:dyDescent="0.35">
      <c r="A307" t="s">
        <v>1442</v>
      </c>
      <c r="B307" t="s">
        <v>1443</v>
      </c>
      <c r="C307" t="s">
        <v>1421</v>
      </c>
      <c r="D307" s="16" t="s">
        <v>5287</v>
      </c>
      <c r="E307" s="16" t="s">
        <v>5287</v>
      </c>
      <c r="F307" s="16" t="s">
        <v>5287</v>
      </c>
      <c r="G307" s="16" t="s">
        <v>5287</v>
      </c>
    </row>
    <row r="308" spans="1:7" ht="13.5" customHeight="1" x14ac:dyDescent="0.35">
      <c r="A308" t="s">
        <v>1444</v>
      </c>
      <c r="B308" t="s">
        <v>1445</v>
      </c>
      <c r="C308" t="s">
        <v>1421</v>
      </c>
      <c r="D308" s="16" t="s">
        <v>5288</v>
      </c>
      <c r="E308" s="16" t="s">
        <v>5288</v>
      </c>
      <c r="F308" s="16" t="s">
        <v>5288</v>
      </c>
      <c r="G308" s="16" t="s">
        <v>5288</v>
      </c>
    </row>
    <row r="309" spans="1:7" ht="13.5" customHeight="1" x14ac:dyDescent="0.35">
      <c r="A309" t="s">
        <v>1446</v>
      </c>
      <c r="B309" t="s">
        <v>1447</v>
      </c>
      <c r="C309" t="s">
        <v>1421</v>
      </c>
      <c r="D309" s="16" t="s">
        <v>5289</v>
      </c>
      <c r="E309" s="16" t="s">
        <v>5289</v>
      </c>
      <c r="F309" s="16" t="s">
        <v>5289</v>
      </c>
      <c r="G309" s="16" t="s">
        <v>5289</v>
      </c>
    </row>
    <row r="310" spans="1:7" ht="13.5" customHeight="1" x14ac:dyDescent="0.35">
      <c r="A310" t="s">
        <v>1448</v>
      </c>
      <c r="B310" t="s">
        <v>1449</v>
      </c>
      <c r="C310" t="s">
        <v>1421</v>
      </c>
      <c r="D310" s="16" t="s">
        <v>5290</v>
      </c>
      <c r="E310" s="16" t="s">
        <v>5290</v>
      </c>
      <c r="F310" s="16" t="s">
        <v>5290</v>
      </c>
      <c r="G310" s="16" t="s">
        <v>5290</v>
      </c>
    </row>
    <row r="311" spans="1:7" ht="13.5" customHeight="1" x14ac:dyDescent="0.35">
      <c r="A311" t="s">
        <v>1450</v>
      </c>
      <c r="B311" t="s">
        <v>1451</v>
      </c>
      <c r="C311" t="s">
        <v>1451</v>
      </c>
      <c r="D311" s="16" t="s">
        <v>5291</v>
      </c>
      <c r="E311" s="16" t="s">
        <v>5291</v>
      </c>
      <c r="F311" s="16" t="s">
        <v>5291</v>
      </c>
      <c r="G311" s="16" t="s">
        <v>5291</v>
      </c>
    </row>
    <row r="312" spans="1:7" ht="13.5" customHeight="1" x14ac:dyDescent="0.35">
      <c r="A312" t="s">
        <v>1452</v>
      </c>
      <c r="B312" t="s">
        <v>1453</v>
      </c>
      <c r="C312" t="s">
        <v>1451</v>
      </c>
      <c r="D312" s="16" t="s">
        <v>5292</v>
      </c>
      <c r="E312" s="16" t="s">
        <v>5292</v>
      </c>
      <c r="F312" s="16" t="s">
        <v>5292</v>
      </c>
      <c r="G312" s="16" t="s">
        <v>5292</v>
      </c>
    </row>
    <row r="313" spans="1:7" ht="13.5" customHeight="1" x14ac:dyDescent="0.35">
      <c r="A313" t="s">
        <v>1454</v>
      </c>
      <c r="B313" t="s">
        <v>1455</v>
      </c>
      <c r="C313" t="s">
        <v>1451</v>
      </c>
      <c r="D313" s="16" t="s">
        <v>5293</v>
      </c>
      <c r="E313" s="16" t="s">
        <v>5293</v>
      </c>
      <c r="F313" s="16" t="s">
        <v>5293</v>
      </c>
      <c r="G313" s="16" t="s">
        <v>5293</v>
      </c>
    </row>
    <row r="314" spans="1:7" ht="13.5" customHeight="1" x14ac:dyDescent="0.35">
      <c r="A314" t="s">
        <v>1456</v>
      </c>
      <c r="B314" t="s">
        <v>1457</v>
      </c>
      <c r="C314" t="s">
        <v>1451</v>
      </c>
      <c r="D314" s="16" t="s">
        <v>5294</v>
      </c>
      <c r="E314" s="16" t="s">
        <v>5294</v>
      </c>
      <c r="F314" s="16" t="s">
        <v>5294</v>
      </c>
      <c r="G314" s="16" t="s">
        <v>5294</v>
      </c>
    </row>
    <row r="315" spans="1:7" ht="13.5" customHeight="1" x14ac:dyDescent="0.35">
      <c r="A315" t="s">
        <v>1458</v>
      </c>
      <c r="B315" t="s">
        <v>1459</v>
      </c>
      <c r="C315" t="s">
        <v>1451</v>
      </c>
      <c r="D315" s="16" t="s">
        <v>5295</v>
      </c>
      <c r="E315" s="16" t="s">
        <v>5295</v>
      </c>
      <c r="F315" s="16" t="s">
        <v>5295</v>
      </c>
      <c r="G315" s="16" t="s">
        <v>5295</v>
      </c>
    </row>
    <row r="316" spans="1:7" ht="13.5" customHeight="1" x14ac:dyDescent="0.35">
      <c r="A316" t="s">
        <v>1624</v>
      </c>
      <c r="B316" t="s">
        <v>1625</v>
      </c>
      <c r="C316" t="s">
        <v>1451</v>
      </c>
      <c r="D316" s="16" t="s">
        <v>5296</v>
      </c>
      <c r="E316" s="16" t="s">
        <v>5296</v>
      </c>
      <c r="F316" s="16" t="s">
        <v>5296</v>
      </c>
      <c r="G316" s="16" t="s">
        <v>5296</v>
      </c>
    </row>
    <row r="317" spans="1:7" ht="13.5" customHeight="1" x14ac:dyDescent="0.35">
      <c r="A317" t="s">
        <v>1460</v>
      </c>
      <c r="B317" t="s">
        <v>1461</v>
      </c>
      <c r="C317" t="s">
        <v>1451</v>
      </c>
      <c r="D317" s="16" t="s">
        <v>5297</v>
      </c>
      <c r="E317" s="16" t="s">
        <v>5297</v>
      </c>
      <c r="F317" s="16" t="s">
        <v>5297</v>
      </c>
      <c r="G317" s="16" t="s">
        <v>5297</v>
      </c>
    </row>
    <row r="318" spans="1:7" ht="13.5" customHeight="1" x14ac:dyDescent="0.35">
      <c r="A318" t="s">
        <v>1462</v>
      </c>
      <c r="B318" t="s">
        <v>1463</v>
      </c>
      <c r="C318" t="s">
        <v>1451</v>
      </c>
      <c r="D318" s="16" t="s">
        <v>5298</v>
      </c>
      <c r="E318" s="16" t="s">
        <v>5298</v>
      </c>
      <c r="F318" s="16" t="s">
        <v>5298</v>
      </c>
      <c r="G318" s="16" t="s">
        <v>5298</v>
      </c>
    </row>
    <row r="319" spans="1:7" ht="13.5" customHeight="1" x14ac:dyDescent="0.35">
      <c r="A319" t="s">
        <v>1464</v>
      </c>
      <c r="B319" t="s">
        <v>1465</v>
      </c>
      <c r="C319" t="s">
        <v>1451</v>
      </c>
      <c r="D319" s="16" t="s">
        <v>5299</v>
      </c>
      <c r="E319" s="16" t="s">
        <v>5299</v>
      </c>
      <c r="F319" s="16" t="s">
        <v>5299</v>
      </c>
      <c r="G319" s="16" t="s">
        <v>5299</v>
      </c>
    </row>
    <row r="320" spans="1:7" ht="13.5" customHeight="1" x14ac:dyDescent="0.35">
      <c r="A320" t="s">
        <v>1466</v>
      </c>
      <c r="B320" t="s">
        <v>1467</v>
      </c>
      <c r="C320" t="s">
        <v>1451</v>
      </c>
      <c r="D320" s="16" t="s">
        <v>5300</v>
      </c>
      <c r="E320" s="16" t="s">
        <v>5300</v>
      </c>
      <c r="F320" s="16" t="s">
        <v>5300</v>
      </c>
      <c r="G320" s="16" t="s">
        <v>5300</v>
      </c>
    </row>
    <row r="321" spans="1:7" ht="13.5" customHeight="1" x14ac:dyDescent="0.35">
      <c r="A321" t="s">
        <v>1468</v>
      </c>
      <c r="B321" t="s">
        <v>1469</v>
      </c>
      <c r="C321" t="s">
        <v>1451</v>
      </c>
      <c r="D321" s="16" t="s">
        <v>5301</v>
      </c>
      <c r="E321" s="16" t="s">
        <v>5301</v>
      </c>
      <c r="F321" s="16" t="s">
        <v>5301</v>
      </c>
      <c r="G321" s="16" t="s">
        <v>5301</v>
      </c>
    </row>
    <row r="322" spans="1:7" ht="13.5" customHeight="1" x14ac:dyDescent="0.35">
      <c r="A322" t="s">
        <v>1470</v>
      </c>
      <c r="B322" t="s">
        <v>1471</v>
      </c>
      <c r="C322" t="s">
        <v>1451</v>
      </c>
      <c r="D322" s="16" t="s">
        <v>5302</v>
      </c>
      <c r="E322" s="16" t="s">
        <v>5302</v>
      </c>
      <c r="F322" s="16" t="s">
        <v>5302</v>
      </c>
      <c r="G322" s="16" t="s">
        <v>5302</v>
      </c>
    </row>
    <row r="323" spans="1:7" ht="13.5" customHeight="1" x14ac:dyDescent="0.35">
      <c r="A323" t="s">
        <v>1472</v>
      </c>
      <c r="B323" t="s">
        <v>1473</v>
      </c>
      <c r="C323" t="s">
        <v>1451</v>
      </c>
      <c r="D323" s="16" t="s">
        <v>5303</v>
      </c>
      <c r="E323" s="16" t="s">
        <v>5303</v>
      </c>
      <c r="F323" s="16" t="s">
        <v>5303</v>
      </c>
      <c r="G323" s="16" t="s">
        <v>5303</v>
      </c>
    </row>
    <row r="324" spans="1:7" ht="13.5" customHeight="1" x14ac:dyDescent="0.35">
      <c r="A324" t="s">
        <v>1474</v>
      </c>
      <c r="B324" t="s">
        <v>1475</v>
      </c>
      <c r="C324" t="s">
        <v>1451</v>
      </c>
      <c r="D324" s="16" t="s">
        <v>5304</v>
      </c>
      <c r="E324" s="16" t="s">
        <v>5304</v>
      </c>
      <c r="F324" s="16" t="s">
        <v>5304</v>
      </c>
      <c r="G324" s="16" t="s">
        <v>5304</v>
      </c>
    </row>
    <row r="325" spans="1:7" ht="13.5" customHeight="1" x14ac:dyDescent="0.35">
      <c r="A325" t="s">
        <v>1476</v>
      </c>
      <c r="B325" t="s">
        <v>1477</v>
      </c>
      <c r="C325" t="s">
        <v>1451</v>
      </c>
      <c r="D325" s="16" t="s">
        <v>5305</v>
      </c>
      <c r="E325" s="16" t="s">
        <v>5305</v>
      </c>
      <c r="F325" s="16" t="s">
        <v>5305</v>
      </c>
      <c r="G325" s="16" t="s">
        <v>5305</v>
      </c>
    </row>
    <row r="326" spans="1:7" ht="13.5" customHeight="1" x14ac:dyDescent="0.35">
      <c r="A326" t="s">
        <v>1478</v>
      </c>
      <c r="B326" t="s">
        <v>1479</v>
      </c>
      <c r="C326" t="s">
        <v>1451</v>
      </c>
      <c r="D326" s="16" t="s">
        <v>5306</v>
      </c>
      <c r="E326" s="16" t="s">
        <v>5306</v>
      </c>
      <c r="F326" s="16" t="s">
        <v>5306</v>
      </c>
      <c r="G326" s="16" t="s">
        <v>5306</v>
      </c>
    </row>
    <row r="327" spans="1:7" ht="13.5" customHeight="1" x14ac:dyDescent="0.35">
      <c r="A327" t="s">
        <v>1480</v>
      </c>
      <c r="B327" t="s">
        <v>1481</v>
      </c>
      <c r="C327" t="s">
        <v>1481</v>
      </c>
      <c r="D327" s="16" t="s">
        <v>5307</v>
      </c>
      <c r="E327" s="16" t="s">
        <v>5307</v>
      </c>
      <c r="F327" s="16" t="s">
        <v>5307</v>
      </c>
      <c r="G327" s="16" t="s">
        <v>5307</v>
      </c>
    </row>
    <row r="328" spans="1:7" ht="13.5" customHeight="1" x14ac:dyDescent="0.35">
      <c r="A328" t="s">
        <v>1482</v>
      </c>
      <c r="B328" t="s">
        <v>1483</v>
      </c>
      <c r="C328" t="s">
        <v>1481</v>
      </c>
      <c r="D328" s="16" t="s">
        <v>5308</v>
      </c>
      <c r="E328" s="16" t="s">
        <v>5308</v>
      </c>
      <c r="F328" s="16" t="s">
        <v>5308</v>
      </c>
      <c r="G328" s="16" t="s">
        <v>5308</v>
      </c>
    </row>
    <row r="329" spans="1:7" ht="13.5" customHeight="1" x14ac:dyDescent="0.35">
      <c r="A329" t="s">
        <v>1484</v>
      </c>
      <c r="B329" t="s">
        <v>1485</v>
      </c>
      <c r="C329" t="s">
        <v>1481</v>
      </c>
      <c r="D329" s="16" t="s">
        <v>5309</v>
      </c>
      <c r="E329" s="16" t="s">
        <v>5309</v>
      </c>
      <c r="F329" s="16" t="s">
        <v>5309</v>
      </c>
      <c r="G329" s="16" t="s">
        <v>5309</v>
      </c>
    </row>
    <row r="330" spans="1:7" ht="13.5" customHeight="1" x14ac:dyDescent="0.35">
      <c r="A330" t="s">
        <v>1486</v>
      </c>
      <c r="B330" t="s">
        <v>1487</v>
      </c>
      <c r="C330" t="s">
        <v>1481</v>
      </c>
      <c r="D330" s="16" t="s">
        <v>5310</v>
      </c>
      <c r="E330" s="16" t="s">
        <v>5310</v>
      </c>
      <c r="F330" s="16" t="s">
        <v>5310</v>
      </c>
      <c r="G330" s="16" t="s">
        <v>5310</v>
      </c>
    </row>
    <row r="331" spans="1:7" ht="13.5" customHeight="1" x14ac:dyDescent="0.35">
      <c r="A331" t="s">
        <v>1488</v>
      </c>
      <c r="B331" t="s">
        <v>1489</v>
      </c>
      <c r="C331" t="s">
        <v>1481</v>
      </c>
      <c r="D331" s="16" t="s">
        <v>5311</v>
      </c>
      <c r="E331" s="16" t="s">
        <v>5311</v>
      </c>
      <c r="F331" s="16" t="s">
        <v>5311</v>
      </c>
      <c r="G331" s="16" t="s">
        <v>5311</v>
      </c>
    </row>
    <row r="332" spans="1:7" ht="13.5" customHeight="1" x14ac:dyDescent="0.35">
      <c r="A332" t="s">
        <v>1490</v>
      </c>
      <c r="B332" t="s">
        <v>1491</v>
      </c>
      <c r="C332" t="s">
        <v>1481</v>
      </c>
      <c r="D332" s="16" t="s">
        <v>5312</v>
      </c>
      <c r="E332" s="16" t="s">
        <v>5312</v>
      </c>
      <c r="F332" s="16" t="s">
        <v>5312</v>
      </c>
      <c r="G332" s="16" t="s">
        <v>5312</v>
      </c>
    </row>
    <row r="333" spans="1:7" ht="13.5" customHeight="1" x14ac:dyDescent="0.35">
      <c r="A333" t="s">
        <v>1492</v>
      </c>
      <c r="B333" t="s">
        <v>1493</v>
      </c>
      <c r="C333" t="s">
        <v>1493</v>
      </c>
      <c r="D333" s="16" t="s">
        <v>5313</v>
      </c>
      <c r="E333" s="16" t="s">
        <v>5313</v>
      </c>
      <c r="F333" s="16" t="s">
        <v>5313</v>
      </c>
      <c r="G333" s="16" t="s">
        <v>5313</v>
      </c>
    </row>
    <row r="334" spans="1:7" ht="13.5" customHeight="1" x14ac:dyDescent="0.35">
      <c r="A334" t="s">
        <v>1494</v>
      </c>
      <c r="B334" t="s">
        <v>1495</v>
      </c>
      <c r="C334" t="s">
        <v>1493</v>
      </c>
      <c r="D334" s="16" t="s">
        <v>5314</v>
      </c>
      <c r="E334" s="16" t="s">
        <v>5314</v>
      </c>
      <c r="F334" s="16" t="s">
        <v>5314</v>
      </c>
      <c r="G334" s="16" t="s">
        <v>5314</v>
      </c>
    </row>
    <row r="335" spans="1:7" ht="13.5" customHeight="1" x14ac:dyDescent="0.35">
      <c r="A335" t="s">
        <v>1496</v>
      </c>
      <c r="B335" t="s">
        <v>1497</v>
      </c>
      <c r="C335" t="s">
        <v>1493</v>
      </c>
      <c r="D335" s="16" t="s">
        <v>5315</v>
      </c>
      <c r="E335" s="16" t="s">
        <v>5315</v>
      </c>
      <c r="F335" s="16" t="s">
        <v>5315</v>
      </c>
      <c r="G335" s="16" t="s">
        <v>5315</v>
      </c>
    </row>
    <row r="336" spans="1:7" ht="13.5" customHeight="1" x14ac:dyDescent="0.35">
      <c r="A336" t="s">
        <v>1498</v>
      </c>
      <c r="B336" t="s">
        <v>1499</v>
      </c>
      <c r="C336" t="s">
        <v>1499</v>
      </c>
      <c r="D336" s="16" t="s">
        <v>5316</v>
      </c>
      <c r="E336" s="16" t="s">
        <v>5316</v>
      </c>
      <c r="F336" s="16" t="s">
        <v>5316</v>
      </c>
      <c r="G336" s="16" t="s">
        <v>5316</v>
      </c>
    </row>
    <row r="337" spans="1:7" ht="13.5" customHeight="1" x14ac:dyDescent="0.35">
      <c r="A337" t="s">
        <v>1500</v>
      </c>
      <c r="B337" t="s">
        <v>1501</v>
      </c>
      <c r="C337" t="s">
        <v>1499</v>
      </c>
      <c r="D337" s="16" t="s">
        <v>5317</v>
      </c>
      <c r="E337" s="16" t="s">
        <v>5317</v>
      </c>
      <c r="F337" s="16" t="s">
        <v>5317</v>
      </c>
      <c r="G337" s="16" t="s">
        <v>5317</v>
      </c>
    </row>
    <row r="338" spans="1:7" ht="13.5" customHeight="1" x14ac:dyDescent="0.35">
      <c r="A338" t="s">
        <v>1502</v>
      </c>
      <c r="B338" t="s">
        <v>1503</v>
      </c>
      <c r="C338" t="s">
        <v>1499</v>
      </c>
      <c r="D338" s="16" t="s">
        <v>5318</v>
      </c>
      <c r="E338" s="16" t="s">
        <v>5318</v>
      </c>
      <c r="F338" s="16" t="s">
        <v>5318</v>
      </c>
      <c r="G338" s="16" t="s">
        <v>5318</v>
      </c>
    </row>
    <row r="339" spans="1:7" ht="13.5" customHeight="1" x14ac:dyDescent="0.35">
      <c r="A339" t="s">
        <v>1504</v>
      </c>
      <c r="B339" t="s">
        <v>1505</v>
      </c>
      <c r="C339" t="s">
        <v>1499</v>
      </c>
      <c r="D339" s="16" t="s">
        <v>5319</v>
      </c>
      <c r="E339" s="16" t="s">
        <v>5319</v>
      </c>
      <c r="F339" s="16" t="s">
        <v>5319</v>
      </c>
      <c r="G339" s="16" t="s">
        <v>5319</v>
      </c>
    </row>
    <row r="340" spans="1:7" ht="13.5" customHeight="1" x14ac:dyDescent="0.35">
      <c r="A340" t="s">
        <v>1506</v>
      </c>
      <c r="B340" t="s">
        <v>1507</v>
      </c>
      <c r="C340" t="s">
        <v>1499</v>
      </c>
      <c r="D340" s="16" t="s">
        <v>5320</v>
      </c>
      <c r="E340" s="16" t="s">
        <v>5320</v>
      </c>
      <c r="F340" s="16" t="s">
        <v>5320</v>
      </c>
      <c r="G340" s="16" t="s">
        <v>5320</v>
      </c>
    </row>
    <row r="341" spans="1:7" ht="13.5" customHeight="1" x14ac:dyDescent="0.35">
      <c r="A341" t="s">
        <v>1508</v>
      </c>
      <c r="B341" t="s">
        <v>1509</v>
      </c>
      <c r="C341" t="s">
        <v>1499</v>
      </c>
      <c r="D341" s="16" t="s">
        <v>5321</v>
      </c>
      <c r="E341" s="16" t="s">
        <v>5321</v>
      </c>
      <c r="F341" s="16" t="s">
        <v>5321</v>
      </c>
      <c r="G341" s="16" t="s">
        <v>5321</v>
      </c>
    </row>
    <row r="342" spans="1:7" ht="13.5" customHeight="1" x14ac:dyDescent="0.35">
      <c r="A342" t="s">
        <v>1510</v>
      </c>
      <c r="B342" t="s">
        <v>1511</v>
      </c>
      <c r="C342" t="s">
        <v>1499</v>
      </c>
      <c r="D342" s="16" t="s">
        <v>5322</v>
      </c>
      <c r="E342" s="16" t="s">
        <v>5322</v>
      </c>
      <c r="F342" s="16" t="s">
        <v>5322</v>
      </c>
      <c r="G342" s="16" t="s">
        <v>5322</v>
      </c>
    </row>
    <row r="343" spans="1:7" ht="13.5" customHeight="1" x14ac:dyDescent="0.35">
      <c r="A343" t="s">
        <v>1512</v>
      </c>
      <c r="B343" t="s">
        <v>1513</v>
      </c>
      <c r="C343" t="s">
        <v>1499</v>
      </c>
      <c r="D343" s="16" t="s">
        <v>5323</v>
      </c>
      <c r="E343" s="16" t="s">
        <v>5323</v>
      </c>
      <c r="F343" s="16" t="s">
        <v>5323</v>
      </c>
      <c r="G343" s="16" t="s">
        <v>5323</v>
      </c>
    </row>
    <row r="344" spans="1:7" ht="13.5" customHeight="1" x14ac:dyDescent="0.35">
      <c r="A344" t="s">
        <v>1514</v>
      </c>
      <c r="B344" t="s">
        <v>1515</v>
      </c>
      <c r="C344" t="s">
        <v>1515</v>
      </c>
      <c r="D344" s="16" t="s">
        <v>5324</v>
      </c>
      <c r="E344" s="16" t="s">
        <v>5324</v>
      </c>
      <c r="F344" s="16" t="s">
        <v>5324</v>
      </c>
      <c r="G344" s="16" t="s">
        <v>5324</v>
      </c>
    </row>
    <row r="345" spans="1:7" ht="13.5" customHeight="1" x14ac:dyDescent="0.35">
      <c r="A345" t="s">
        <v>1516</v>
      </c>
      <c r="B345" t="s">
        <v>1517</v>
      </c>
      <c r="C345" t="s">
        <v>1515</v>
      </c>
      <c r="D345" s="16" t="s">
        <v>5325</v>
      </c>
      <c r="E345" s="16" t="s">
        <v>5325</v>
      </c>
      <c r="F345" s="16" t="s">
        <v>5325</v>
      </c>
      <c r="G345" s="16" t="s">
        <v>5325</v>
      </c>
    </row>
    <row r="346" spans="1:7" ht="13.5" customHeight="1" x14ac:dyDescent="0.35">
      <c r="A346" t="s">
        <v>1518</v>
      </c>
      <c r="B346" t="s">
        <v>1518</v>
      </c>
      <c r="C346" t="s">
        <v>1515</v>
      </c>
      <c r="D346" s="16" t="s">
        <v>5326</v>
      </c>
      <c r="E346" s="16" t="s">
        <v>5326</v>
      </c>
      <c r="F346" s="16" t="s">
        <v>5326</v>
      </c>
      <c r="G346" s="16" t="s">
        <v>5326</v>
      </c>
    </row>
    <row r="347" spans="1:7" ht="13.5" customHeight="1" x14ac:dyDescent="0.35">
      <c r="A347" t="s">
        <v>1519</v>
      </c>
      <c r="B347" t="s">
        <v>1520</v>
      </c>
      <c r="C347" t="s">
        <v>1515</v>
      </c>
      <c r="D347" s="16" t="s">
        <v>5327</v>
      </c>
      <c r="E347" s="16" t="s">
        <v>5327</v>
      </c>
      <c r="F347" s="16" t="s">
        <v>5327</v>
      </c>
      <c r="G347" s="16" t="s">
        <v>5327</v>
      </c>
    </row>
    <row r="348" spans="1:7" ht="13.5" customHeight="1" x14ac:dyDescent="0.35">
      <c r="A348" t="s">
        <v>1521</v>
      </c>
      <c r="B348" t="s">
        <v>1522</v>
      </c>
      <c r="C348" t="s">
        <v>1515</v>
      </c>
      <c r="D348" s="16" t="s">
        <v>5328</v>
      </c>
      <c r="E348" s="16" t="s">
        <v>5328</v>
      </c>
      <c r="F348" s="16" t="s">
        <v>5328</v>
      </c>
      <c r="G348" s="16" t="s">
        <v>5328</v>
      </c>
    </row>
    <row r="349" spans="1:7" ht="13.5" customHeight="1" x14ac:dyDescent="0.35">
      <c r="A349" t="s">
        <v>1523</v>
      </c>
      <c r="B349" t="s">
        <v>1524</v>
      </c>
      <c r="C349" t="s">
        <v>1515</v>
      </c>
      <c r="D349" s="16" t="s">
        <v>5329</v>
      </c>
      <c r="E349" s="16" t="s">
        <v>5329</v>
      </c>
      <c r="F349" s="16" t="s">
        <v>5329</v>
      </c>
      <c r="G349" s="16" t="s">
        <v>5329</v>
      </c>
    </row>
    <row r="350" spans="1:7" ht="13.5" customHeight="1" x14ac:dyDescent="0.35">
      <c r="A350" t="s">
        <v>1525</v>
      </c>
      <c r="B350" t="s">
        <v>1526</v>
      </c>
      <c r="C350" t="s">
        <v>1515</v>
      </c>
      <c r="D350" s="16" t="s">
        <v>5330</v>
      </c>
      <c r="E350" s="16" t="s">
        <v>5330</v>
      </c>
      <c r="F350" s="16" t="s">
        <v>5330</v>
      </c>
      <c r="G350" s="16" t="s">
        <v>5330</v>
      </c>
    </row>
    <row r="351" spans="1:7" ht="13.5" customHeight="1" x14ac:dyDescent="0.35">
      <c r="A351" t="s">
        <v>1527</v>
      </c>
      <c r="B351" t="s">
        <v>1528</v>
      </c>
      <c r="C351" t="s">
        <v>1515</v>
      </c>
      <c r="D351" s="16" t="s">
        <v>5331</v>
      </c>
      <c r="E351" s="16" t="s">
        <v>5331</v>
      </c>
      <c r="F351" s="16" t="s">
        <v>5331</v>
      </c>
      <c r="G351" s="16" t="s">
        <v>5331</v>
      </c>
    </row>
    <row r="352" spans="1:7" ht="13.5" customHeight="1" x14ac:dyDescent="0.35">
      <c r="A352" t="s">
        <v>1529</v>
      </c>
      <c r="B352" t="s">
        <v>1530</v>
      </c>
      <c r="C352" t="s">
        <v>1515</v>
      </c>
      <c r="D352" s="16" t="s">
        <v>5332</v>
      </c>
      <c r="E352" s="16" t="s">
        <v>5332</v>
      </c>
      <c r="F352" s="16" t="s">
        <v>5332</v>
      </c>
      <c r="G352" s="16" t="s">
        <v>5332</v>
      </c>
    </row>
    <row r="353" spans="1:7" ht="13.5" customHeight="1" x14ac:dyDescent="0.35">
      <c r="A353" t="s">
        <v>1531</v>
      </c>
      <c r="B353" t="s">
        <v>1532</v>
      </c>
      <c r="C353" t="s">
        <v>1515</v>
      </c>
      <c r="D353" s="16" t="s">
        <v>5333</v>
      </c>
      <c r="E353" s="16" t="s">
        <v>5333</v>
      </c>
      <c r="F353" s="16" t="s">
        <v>5333</v>
      </c>
      <c r="G353" s="16" t="s">
        <v>5333</v>
      </c>
    </row>
    <row r="354" spans="1:7" ht="13.5" customHeight="1" x14ac:dyDescent="0.35">
      <c r="A354" t="s">
        <v>1533</v>
      </c>
      <c r="B354" t="s">
        <v>1534</v>
      </c>
      <c r="C354" t="s">
        <v>1515</v>
      </c>
      <c r="D354" s="16" t="s">
        <v>5334</v>
      </c>
      <c r="E354" s="16" t="s">
        <v>5334</v>
      </c>
      <c r="F354" s="16" t="s">
        <v>5334</v>
      </c>
      <c r="G354" s="16" t="s">
        <v>5334</v>
      </c>
    </row>
    <row r="355" spans="1:7" ht="13.5" customHeight="1" x14ac:dyDescent="0.35">
      <c r="A355" t="s">
        <v>1535</v>
      </c>
      <c r="B355" t="s">
        <v>1536</v>
      </c>
      <c r="C355" t="s">
        <v>1515</v>
      </c>
      <c r="D355" s="16" t="s">
        <v>5335</v>
      </c>
      <c r="E355" s="16" t="s">
        <v>5335</v>
      </c>
      <c r="F355" s="16" t="s">
        <v>5335</v>
      </c>
      <c r="G355" s="16" t="s">
        <v>5335</v>
      </c>
    </row>
    <row r="356" spans="1:7" ht="13.5" customHeight="1" x14ac:dyDescent="0.35">
      <c r="A356" t="s">
        <v>1537</v>
      </c>
      <c r="B356" t="s">
        <v>1538</v>
      </c>
      <c r="C356" t="s">
        <v>1515</v>
      </c>
      <c r="D356" s="16" t="s">
        <v>5336</v>
      </c>
      <c r="E356" s="16" t="s">
        <v>5336</v>
      </c>
      <c r="F356" s="16" t="s">
        <v>5336</v>
      </c>
      <c r="G356" s="16" t="s">
        <v>5336</v>
      </c>
    </row>
    <row r="357" spans="1:7" ht="13.5" customHeight="1" x14ac:dyDescent="0.35">
      <c r="A357" t="s">
        <v>1539</v>
      </c>
      <c r="B357" t="s">
        <v>1540</v>
      </c>
      <c r="C357" t="s">
        <v>1515</v>
      </c>
      <c r="D357" s="16" t="s">
        <v>5337</v>
      </c>
      <c r="E357" s="16" t="s">
        <v>5337</v>
      </c>
      <c r="F357" s="16" t="s">
        <v>5337</v>
      </c>
      <c r="G357" s="16" t="s">
        <v>5337</v>
      </c>
    </row>
    <row r="358" spans="1:7" ht="13.5" customHeight="1" x14ac:dyDescent="0.35">
      <c r="A358" t="s">
        <v>1541</v>
      </c>
      <c r="B358" t="s">
        <v>1542</v>
      </c>
      <c r="C358" t="s">
        <v>1542</v>
      </c>
      <c r="D358" s="16" t="s">
        <v>5338</v>
      </c>
      <c r="E358" s="16" t="s">
        <v>5338</v>
      </c>
      <c r="F358" s="16" t="s">
        <v>5338</v>
      </c>
      <c r="G358" s="16" t="s">
        <v>5338</v>
      </c>
    </row>
    <row r="359" spans="1:7" ht="13.5" customHeight="1" x14ac:dyDescent="0.35">
      <c r="A359" t="s">
        <v>1543</v>
      </c>
      <c r="B359" t="s">
        <v>1544</v>
      </c>
      <c r="C359" t="s">
        <v>1542</v>
      </c>
      <c r="D359" s="16" t="s">
        <v>5339</v>
      </c>
      <c r="E359" s="16" t="s">
        <v>5339</v>
      </c>
      <c r="F359" s="16" t="s">
        <v>5339</v>
      </c>
      <c r="G359" s="16" t="s">
        <v>5339</v>
      </c>
    </row>
    <row r="360" spans="1:7" ht="13.5" customHeight="1" x14ac:dyDescent="0.35">
      <c r="A360" t="s">
        <v>1545</v>
      </c>
      <c r="B360" t="s">
        <v>1546</v>
      </c>
      <c r="C360" t="s">
        <v>1542</v>
      </c>
      <c r="D360" s="16" t="s">
        <v>5340</v>
      </c>
      <c r="E360" s="16" t="s">
        <v>5340</v>
      </c>
      <c r="F360" s="16" t="s">
        <v>5340</v>
      </c>
      <c r="G360" s="16" t="s">
        <v>5340</v>
      </c>
    </row>
    <row r="361" spans="1:7" ht="13.5" customHeight="1" x14ac:dyDescent="0.35">
      <c r="A361" t="s">
        <v>1547</v>
      </c>
      <c r="B361" t="s">
        <v>1548</v>
      </c>
      <c r="C361" t="s">
        <v>1542</v>
      </c>
      <c r="D361" s="16" t="s">
        <v>5341</v>
      </c>
      <c r="E361" s="16" t="s">
        <v>5341</v>
      </c>
      <c r="F361" s="16" t="s">
        <v>5341</v>
      </c>
      <c r="G361" s="16" t="s">
        <v>5341</v>
      </c>
    </row>
    <row r="362" spans="1:7" ht="13.5" customHeight="1" x14ac:dyDescent="0.35">
      <c r="A362" t="s">
        <v>1549</v>
      </c>
      <c r="B362" t="s">
        <v>1550</v>
      </c>
      <c r="C362" t="s">
        <v>1542</v>
      </c>
      <c r="D362" s="16" t="s">
        <v>5342</v>
      </c>
      <c r="E362" s="16" t="s">
        <v>5342</v>
      </c>
      <c r="F362" s="16" t="s">
        <v>5342</v>
      </c>
      <c r="G362" s="16" t="s">
        <v>5342</v>
      </c>
    </row>
    <row r="363" spans="1:7" ht="13.5" customHeight="1" x14ac:dyDescent="0.35">
      <c r="A363" t="s">
        <v>1551</v>
      </c>
      <c r="B363" t="s">
        <v>1552</v>
      </c>
      <c r="C363" t="s">
        <v>1542</v>
      </c>
      <c r="D363" s="16" t="s">
        <v>5343</v>
      </c>
      <c r="E363" s="16" t="s">
        <v>5343</v>
      </c>
      <c r="F363" s="16" t="s">
        <v>5343</v>
      </c>
      <c r="G363" s="16" t="s">
        <v>5343</v>
      </c>
    </row>
    <row r="364" spans="1:7" ht="13.5" customHeight="1" x14ac:dyDescent="0.35">
      <c r="A364" t="s">
        <v>1553</v>
      </c>
      <c r="B364" t="s">
        <v>1554</v>
      </c>
      <c r="C364" t="s">
        <v>1542</v>
      </c>
      <c r="D364" s="16" t="s">
        <v>5344</v>
      </c>
      <c r="E364" s="16" t="s">
        <v>5344</v>
      </c>
      <c r="F364" s="16" t="s">
        <v>5344</v>
      </c>
      <c r="G364" s="16" t="s">
        <v>5344</v>
      </c>
    </row>
    <row r="365" spans="1:7" ht="13.5" customHeight="1" x14ac:dyDescent="0.35">
      <c r="A365" t="s">
        <v>1555</v>
      </c>
      <c r="B365" t="s">
        <v>1556</v>
      </c>
      <c r="C365" t="s">
        <v>1542</v>
      </c>
      <c r="D365" s="16" t="s">
        <v>5345</v>
      </c>
      <c r="E365" s="16" t="s">
        <v>5345</v>
      </c>
      <c r="F365" s="16" t="s">
        <v>5345</v>
      </c>
      <c r="G365" s="16" t="s">
        <v>5345</v>
      </c>
    </row>
    <row r="366" spans="1:7" ht="13.5" customHeight="1" x14ac:dyDescent="0.35">
      <c r="A366" t="s">
        <v>1557</v>
      </c>
      <c r="B366" t="s">
        <v>1558</v>
      </c>
      <c r="C366" t="s">
        <v>1542</v>
      </c>
      <c r="D366" s="16" t="s">
        <v>5346</v>
      </c>
      <c r="E366" s="16" t="s">
        <v>5346</v>
      </c>
      <c r="F366" s="16" t="s">
        <v>5346</v>
      </c>
      <c r="G366" s="16" t="s">
        <v>5346</v>
      </c>
    </row>
    <row r="367" spans="1:7" ht="13.5" customHeight="1" x14ac:dyDescent="0.35">
      <c r="A367" t="s">
        <v>1559</v>
      </c>
      <c r="B367" t="s">
        <v>1560</v>
      </c>
      <c r="C367" t="s">
        <v>1542</v>
      </c>
      <c r="D367" s="16" t="s">
        <v>5347</v>
      </c>
      <c r="E367" s="16" t="s">
        <v>5347</v>
      </c>
      <c r="F367" s="16" t="s">
        <v>5347</v>
      </c>
      <c r="G367" s="16" t="s">
        <v>5347</v>
      </c>
    </row>
    <row r="368" spans="1:7" ht="13.5" customHeight="1" x14ac:dyDescent="0.35">
      <c r="A368" t="s">
        <v>1561</v>
      </c>
      <c r="B368" t="s">
        <v>1562</v>
      </c>
      <c r="C368" t="s">
        <v>1542</v>
      </c>
      <c r="D368" s="16" t="s">
        <v>5348</v>
      </c>
      <c r="E368" s="16" t="s">
        <v>5348</v>
      </c>
      <c r="F368" s="16" t="s">
        <v>5348</v>
      </c>
      <c r="G368" s="16" t="s">
        <v>5348</v>
      </c>
    </row>
    <row r="369" spans="1:7" ht="13.5" customHeight="1" x14ac:dyDescent="0.35">
      <c r="A369" t="s">
        <v>1563</v>
      </c>
      <c r="B369" t="s">
        <v>1564</v>
      </c>
      <c r="C369" t="s">
        <v>1542</v>
      </c>
      <c r="D369" s="16" t="s">
        <v>5349</v>
      </c>
      <c r="E369" s="16" t="s">
        <v>5349</v>
      </c>
      <c r="F369" s="16" t="s">
        <v>5349</v>
      </c>
      <c r="G369" s="16" t="s">
        <v>5349</v>
      </c>
    </row>
    <row r="370" spans="1:7" ht="13.5" customHeight="1" x14ac:dyDescent="0.35">
      <c r="A370" t="s">
        <v>1565</v>
      </c>
      <c r="B370" t="s">
        <v>1566</v>
      </c>
      <c r="C370" t="s">
        <v>1566</v>
      </c>
      <c r="D370" s="16" t="s">
        <v>5350</v>
      </c>
      <c r="E370" s="16" t="s">
        <v>5350</v>
      </c>
      <c r="F370" s="16" t="s">
        <v>5350</v>
      </c>
      <c r="G370" s="16" t="s">
        <v>5350</v>
      </c>
    </row>
    <row r="371" spans="1:7" ht="13.5" customHeight="1" x14ac:dyDescent="0.35">
      <c r="A371" t="s">
        <v>1567</v>
      </c>
      <c r="B371" t="s">
        <v>1568</v>
      </c>
      <c r="C371" t="s">
        <v>1566</v>
      </c>
      <c r="D371" s="16" t="s">
        <v>5351</v>
      </c>
      <c r="E371" s="16" t="s">
        <v>5351</v>
      </c>
      <c r="F371" s="16" t="s">
        <v>5351</v>
      </c>
      <c r="G371" s="16" t="s">
        <v>5351</v>
      </c>
    </row>
    <row r="372" spans="1:7" ht="13.5" customHeight="1" x14ac:dyDescent="0.35">
      <c r="A372" t="s">
        <v>1569</v>
      </c>
      <c r="B372" t="s">
        <v>1570</v>
      </c>
      <c r="C372" t="s">
        <v>1566</v>
      </c>
      <c r="D372" s="16" t="s">
        <v>5352</v>
      </c>
      <c r="E372" s="16" t="s">
        <v>5352</v>
      </c>
      <c r="F372" s="16" t="s">
        <v>5352</v>
      </c>
      <c r="G372" s="16" t="s">
        <v>5352</v>
      </c>
    </row>
    <row r="373" spans="1:7" ht="13.5" customHeight="1" x14ac:dyDescent="0.35">
      <c r="A373" t="s">
        <v>1571</v>
      </c>
      <c r="B373" t="s">
        <v>1572</v>
      </c>
      <c r="C373" t="s">
        <v>1566</v>
      </c>
      <c r="D373" s="16" t="s">
        <v>5353</v>
      </c>
      <c r="E373" s="16" t="s">
        <v>5353</v>
      </c>
      <c r="F373" s="16" t="s">
        <v>5353</v>
      </c>
      <c r="G373" s="16" t="s">
        <v>5353</v>
      </c>
    </row>
    <row r="374" spans="1:7" ht="13.5" customHeight="1" x14ac:dyDescent="0.35">
      <c r="A374" t="s">
        <v>1573</v>
      </c>
      <c r="B374" t="s">
        <v>1574</v>
      </c>
      <c r="C374" t="s">
        <v>1566</v>
      </c>
      <c r="D374" s="16" t="s">
        <v>5354</v>
      </c>
      <c r="E374" s="16" t="s">
        <v>5354</v>
      </c>
      <c r="F374" s="16" t="s">
        <v>5354</v>
      </c>
      <c r="G374" s="16" t="s">
        <v>5354</v>
      </c>
    </row>
    <row r="375" spans="1:7" ht="13.5" customHeight="1" x14ac:dyDescent="0.35">
      <c r="A375" t="s">
        <v>1575</v>
      </c>
      <c r="B375" t="s">
        <v>1576</v>
      </c>
      <c r="C375" t="s">
        <v>1566</v>
      </c>
      <c r="D375" s="16" t="s">
        <v>5355</v>
      </c>
      <c r="E375" s="16" t="s">
        <v>5355</v>
      </c>
      <c r="F375" s="16" t="s">
        <v>5355</v>
      </c>
      <c r="G375" s="16" t="s">
        <v>5355</v>
      </c>
    </row>
    <row r="376" spans="1:7" ht="13.5" customHeight="1" x14ac:dyDescent="0.35">
      <c r="A376" t="s">
        <v>1577</v>
      </c>
      <c r="B376" t="s">
        <v>1578</v>
      </c>
      <c r="C376" t="s">
        <v>1566</v>
      </c>
      <c r="D376" s="16" t="s">
        <v>5356</v>
      </c>
      <c r="E376" s="16" t="s">
        <v>5356</v>
      </c>
      <c r="F376" s="16" t="s">
        <v>5356</v>
      </c>
      <c r="G376" s="16" t="s">
        <v>5356</v>
      </c>
    </row>
    <row r="377" spans="1:7" ht="13.5" customHeight="1" x14ac:dyDescent="0.35">
      <c r="A377" t="s">
        <v>1579</v>
      </c>
      <c r="B377" t="s">
        <v>1580</v>
      </c>
      <c r="C377" t="s">
        <v>1566</v>
      </c>
      <c r="D377" s="16" t="s">
        <v>5357</v>
      </c>
      <c r="E377" s="16" t="s">
        <v>5357</v>
      </c>
      <c r="F377" s="16" t="s">
        <v>5357</v>
      </c>
      <c r="G377" s="16" t="s">
        <v>5357</v>
      </c>
    </row>
    <row r="378" spans="1:7" ht="13.5" customHeight="1" x14ac:dyDescent="0.35">
      <c r="A378" t="s">
        <v>1581</v>
      </c>
      <c r="B378" t="s">
        <v>1582</v>
      </c>
      <c r="C378" t="s">
        <v>1566</v>
      </c>
      <c r="D378" s="16" t="s">
        <v>5358</v>
      </c>
      <c r="E378" s="16" t="s">
        <v>5358</v>
      </c>
      <c r="F378" s="16" t="s">
        <v>5358</v>
      </c>
      <c r="G378" s="16" t="s">
        <v>5358</v>
      </c>
    </row>
    <row r="379" spans="1:7" ht="13.5" customHeight="1" x14ac:dyDescent="0.35">
      <c r="A379" t="s">
        <v>1583</v>
      </c>
      <c r="B379" t="s">
        <v>1584</v>
      </c>
      <c r="C379" t="s">
        <v>1566</v>
      </c>
      <c r="D379" s="16" t="s">
        <v>5359</v>
      </c>
      <c r="E379" s="16" t="s">
        <v>5359</v>
      </c>
      <c r="F379" s="16" t="s">
        <v>5359</v>
      </c>
      <c r="G379" s="16" t="s">
        <v>5359</v>
      </c>
    </row>
    <row r="380" spans="1:7" ht="13.5" customHeight="1" x14ac:dyDescent="0.35">
      <c r="A380" t="s">
        <v>1585</v>
      </c>
      <c r="B380" t="s">
        <v>1586</v>
      </c>
      <c r="C380" t="s">
        <v>1566</v>
      </c>
      <c r="D380" s="16" t="s">
        <v>5360</v>
      </c>
      <c r="E380" s="16" t="s">
        <v>5360</v>
      </c>
      <c r="F380" s="16" t="s">
        <v>5360</v>
      </c>
      <c r="G380" s="16" t="s">
        <v>5360</v>
      </c>
    </row>
    <row r="381" spans="1:7" ht="13.5" customHeight="1" x14ac:dyDescent="0.35">
      <c r="A381" t="s">
        <v>1587</v>
      </c>
      <c r="B381" t="s">
        <v>1588</v>
      </c>
      <c r="C381" t="s">
        <v>1566</v>
      </c>
      <c r="D381" s="16" t="s">
        <v>5361</v>
      </c>
      <c r="E381" s="16" t="s">
        <v>5361</v>
      </c>
      <c r="F381" s="16" t="s">
        <v>5361</v>
      </c>
      <c r="G381" s="16" t="s">
        <v>5361</v>
      </c>
    </row>
    <row r="382" spans="1:7" ht="13.5" customHeight="1" x14ac:dyDescent="0.35">
      <c r="A382" t="s">
        <v>1589</v>
      </c>
      <c r="B382" t="s">
        <v>1590</v>
      </c>
      <c r="C382" t="s">
        <v>1566</v>
      </c>
      <c r="D382" s="16" t="s">
        <v>5362</v>
      </c>
      <c r="E382" s="16" t="s">
        <v>5362</v>
      </c>
      <c r="F382" s="16" t="s">
        <v>5362</v>
      </c>
      <c r="G382" s="16" t="s">
        <v>5362</v>
      </c>
    </row>
    <row r="383" spans="1:7" ht="13.5" customHeight="1" x14ac:dyDescent="0.35">
      <c r="A383" t="s">
        <v>1591</v>
      </c>
      <c r="B383" t="s">
        <v>1592</v>
      </c>
      <c r="C383" t="s">
        <v>1566</v>
      </c>
      <c r="D383" s="16" t="s">
        <v>5363</v>
      </c>
      <c r="E383" s="16" t="s">
        <v>5363</v>
      </c>
      <c r="F383" s="16" t="s">
        <v>5363</v>
      </c>
      <c r="G383" s="16" t="s">
        <v>5363</v>
      </c>
    </row>
    <row r="384" spans="1:7" ht="13.5" customHeight="1" x14ac:dyDescent="0.35">
      <c r="A384" t="s">
        <v>1593</v>
      </c>
      <c r="B384" t="s">
        <v>1594</v>
      </c>
      <c r="C384" t="s">
        <v>1566</v>
      </c>
      <c r="D384" s="16" t="s">
        <v>5364</v>
      </c>
      <c r="E384" s="16" t="s">
        <v>5364</v>
      </c>
      <c r="F384" s="16" t="s">
        <v>5364</v>
      </c>
      <c r="G384" s="16" t="s">
        <v>5364</v>
      </c>
    </row>
    <row r="385" spans="1:7" ht="13.5" customHeight="1" x14ac:dyDescent="0.35">
      <c r="A385" t="s">
        <v>1595</v>
      </c>
      <c r="B385" t="s">
        <v>1596</v>
      </c>
      <c r="C385" t="s">
        <v>1566</v>
      </c>
      <c r="D385" s="16" t="s">
        <v>5365</v>
      </c>
      <c r="E385" s="16" t="s">
        <v>5365</v>
      </c>
      <c r="F385" s="16" t="s">
        <v>5365</v>
      </c>
      <c r="G385" s="16" t="s">
        <v>5365</v>
      </c>
    </row>
    <row r="386" spans="1:7" ht="13.5" customHeight="1" x14ac:dyDescent="0.35">
      <c r="A386" t="s">
        <v>1597</v>
      </c>
      <c r="B386" t="s">
        <v>1598</v>
      </c>
      <c r="C386" t="s">
        <v>1566</v>
      </c>
      <c r="D386" s="16" t="s">
        <v>5366</v>
      </c>
      <c r="E386" s="16" t="s">
        <v>5366</v>
      </c>
      <c r="F386" s="16" t="s">
        <v>5366</v>
      </c>
      <c r="G386" s="16" t="s">
        <v>5366</v>
      </c>
    </row>
    <row r="387" spans="1:7" ht="13.5" customHeight="1" x14ac:dyDescent="0.35">
      <c r="A387" t="s">
        <v>1599</v>
      </c>
      <c r="B387" t="s">
        <v>1600</v>
      </c>
      <c r="C387" t="s">
        <v>1566</v>
      </c>
      <c r="D387" s="16" t="s">
        <v>5367</v>
      </c>
      <c r="E387" s="16" t="s">
        <v>5367</v>
      </c>
      <c r="F387" s="16" t="s">
        <v>5367</v>
      </c>
      <c r="G387" s="16" t="s">
        <v>5367</v>
      </c>
    </row>
    <row r="388" spans="1:7" ht="13.5" customHeight="1" x14ac:dyDescent="0.35">
      <c r="A388" t="s">
        <v>1601</v>
      </c>
      <c r="B388" t="s">
        <v>1602</v>
      </c>
      <c r="C388" t="s">
        <v>1566</v>
      </c>
      <c r="D388" s="16" t="s">
        <v>5368</v>
      </c>
      <c r="E388" s="16" t="s">
        <v>5368</v>
      </c>
      <c r="F388" s="16" t="s">
        <v>5368</v>
      </c>
      <c r="G388" s="16" t="s">
        <v>5368</v>
      </c>
    </row>
    <row r="389" spans="1:7" ht="13.5" customHeight="1" x14ac:dyDescent="0.35">
      <c r="A389" t="s">
        <v>1603</v>
      </c>
      <c r="B389" t="s">
        <v>1604</v>
      </c>
      <c r="C389" t="s">
        <v>1566</v>
      </c>
      <c r="D389" s="16" t="s">
        <v>5369</v>
      </c>
      <c r="E389" s="16" t="s">
        <v>5369</v>
      </c>
      <c r="F389" s="16" t="s">
        <v>5369</v>
      </c>
      <c r="G389" s="16" t="s">
        <v>5369</v>
      </c>
    </row>
    <row r="390" spans="1:7" ht="13.5" customHeight="1" x14ac:dyDescent="0.35">
      <c r="A390" t="s">
        <v>1605</v>
      </c>
      <c r="B390" t="s">
        <v>1606</v>
      </c>
      <c r="C390" t="s">
        <v>1566</v>
      </c>
      <c r="D390" s="16" t="s">
        <v>5370</v>
      </c>
      <c r="E390" s="16" t="s">
        <v>5370</v>
      </c>
      <c r="F390" s="16" t="s">
        <v>5370</v>
      </c>
      <c r="G390" s="16" t="s">
        <v>5370</v>
      </c>
    </row>
    <row r="391" spans="1:7" ht="13.5" customHeight="1" x14ac:dyDescent="0.35">
      <c r="A391" t="s">
        <v>1607</v>
      </c>
      <c r="B391" t="s">
        <v>1608</v>
      </c>
      <c r="C391" t="s">
        <v>1608</v>
      </c>
      <c r="D391" s="16" t="s">
        <v>5371</v>
      </c>
      <c r="E391" s="16" t="s">
        <v>5371</v>
      </c>
      <c r="F391" s="16" t="s">
        <v>5371</v>
      </c>
      <c r="G391" s="16" t="s">
        <v>5371</v>
      </c>
    </row>
    <row r="392" spans="1:7" ht="13.5" customHeight="1" x14ac:dyDescent="0.35">
      <c r="A392" t="s">
        <v>1609</v>
      </c>
      <c r="B392" t="s">
        <v>1610</v>
      </c>
      <c r="C392" t="s">
        <v>1608</v>
      </c>
      <c r="D392" s="16" t="s">
        <v>5372</v>
      </c>
      <c r="E392" s="16" t="s">
        <v>5372</v>
      </c>
      <c r="F392" s="16" t="s">
        <v>5372</v>
      </c>
      <c r="G392" s="16" t="s">
        <v>5372</v>
      </c>
    </row>
    <row r="393" spans="1:7" ht="13.5" customHeight="1" x14ac:dyDescent="0.35">
      <c r="A393" t="s">
        <v>1611</v>
      </c>
      <c r="B393" t="s">
        <v>1612</v>
      </c>
      <c r="C393" t="s">
        <v>1608</v>
      </c>
      <c r="D393" s="16" t="s">
        <v>5373</v>
      </c>
      <c r="E393" s="16" t="s">
        <v>5373</v>
      </c>
      <c r="F393" s="16" t="s">
        <v>5373</v>
      </c>
      <c r="G393" s="16" t="s">
        <v>5373</v>
      </c>
    </row>
    <row r="394" spans="1:7" ht="13.5" customHeight="1" x14ac:dyDescent="0.35">
      <c r="A394" t="s">
        <v>1613</v>
      </c>
      <c r="B394" t="s">
        <v>1614</v>
      </c>
      <c r="C394" t="s">
        <v>1614</v>
      </c>
      <c r="D394" s="16" t="s">
        <v>5374</v>
      </c>
      <c r="E394" s="16" t="s">
        <v>5374</v>
      </c>
      <c r="F394" s="16" t="s">
        <v>5374</v>
      </c>
      <c r="G394" s="16" t="s">
        <v>5374</v>
      </c>
    </row>
    <row r="395" spans="1:7" ht="13.5" customHeight="1" x14ac:dyDescent="0.35">
      <c r="A395" t="s">
        <v>1615</v>
      </c>
      <c r="B395" t="s">
        <v>1616</v>
      </c>
      <c r="C395" t="s">
        <v>1616</v>
      </c>
      <c r="D395" s="16" t="s">
        <v>5375</v>
      </c>
      <c r="E395" s="16" t="s">
        <v>5375</v>
      </c>
      <c r="F395" s="16" t="s">
        <v>5375</v>
      </c>
      <c r="G395" s="16" t="s">
        <v>5375</v>
      </c>
    </row>
    <row r="396" spans="1:7" ht="13.5" customHeight="1" x14ac:dyDescent="0.35">
      <c r="A396" t="s">
        <v>1617</v>
      </c>
      <c r="B396" t="s">
        <v>1618</v>
      </c>
      <c r="C396" t="s">
        <v>1616</v>
      </c>
      <c r="D396" s="16" t="s">
        <v>5376</v>
      </c>
      <c r="E396" s="16" t="s">
        <v>5376</v>
      </c>
      <c r="F396" s="16" t="s">
        <v>5376</v>
      </c>
      <c r="G396" s="16" t="s">
        <v>5376</v>
      </c>
    </row>
    <row r="397" spans="1:7" ht="13.5" customHeight="1" x14ac:dyDescent="0.35">
      <c r="A397" t="s">
        <v>1619</v>
      </c>
      <c r="B397" t="s">
        <v>1620</v>
      </c>
      <c r="C397" t="s">
        <v>1616</v>
      </c>
      <c r="D397" s="16" t="s">
        <v>5377</v>
      </c>
      <c r="E397" s="16" t="s">
        <v>5377</v>
      </c>
      <c r="F397" s="16" t="s">
        <v>5377</v>
      </c>
      <c r="G397" s="16" t="s">
        <v>5377</v>
      </c>
    </row>
    <row r="398" spans="1:7" ht="13.5" customHeight="1" x14ac:dyDescent="0.35">
      <c r="A398" t="s">
        <v>1621</v>
      </c>
      <c r="B398" t="s">
        <v>1622</v>
      </c>
      <c r="C398" t="s">
        <v>1622</v>
      </c>
      <c r="D398" s="16" t="s">
        <v>5378</v>
      </c>
      <c r="E398" s="16" t="s">
        <v>5378</v>
      </c>
      <c r="F398" s="16" t="s">
        <v>5378</v>
      </c>
      <c r="G398" s="16" t="s">
        <v>5378</v>
      </c>
    </row>
    <row r="399" spans="1:7" ht="13.5" customHeight="1" x14ac:dyDescent="0.35">
      <c r="D399" s="16" t="s">
        <v>5379</v>
      </c>
      <c r="E399" s="16" t="s">
        <v>5379</v>
      </c>
      <c r="F399" s="16" t="s">
        <v>5379</v>
      </c>
      <c r="G399" s="16" t="s">
        <v>5379</v>
      </c>
    </row>
    <row r="400" spans="1:7" ht="13.5" customHeight="1" x14ac:dyDescent="0.5">
      <c r="A400" s="15" t="s">
        <v>1644</v>
      </c>
      <c r="D400" s="16" t="s">
        <v>5380</v>
      </c>
      <c r="E400" s="16" t="s">
        <v>5380</v>
      </c>
      <c r="F400" s="16" t="s">
        <v>5380</v>
      </c>
      <c r="G400" s="16" t="s">
        <v>5380</v>
      </c>
    </row>
    <row r="401" spans="1:7" ht="13.5" customHeight="1" x14ac:dyDescent="0.5">
      <c r="A401" s="15"/>
      <c r="D401" s="16" t="s">
        <v>5381</v>
      </c>
      <c r="E401" s="16" t="s">
        <v>5381</v>
      </c>
      <c r="F401" s="16" t="s">
        <v>5381</v>
      </c>
      <c r="G401" s="16" t="s">
        <v>5381</v>
      </c>
    </row>
    <row r="402" spans="1:7" ht="13.5" customHeight="1" x14ac:dyDescent="0.35">
      <c r="A402" s="157" t="s">
        <v>1741</v>
      </c>
      <c r="B402" s="157" t="s">
        <v>1742</v>
      </c>
      <c r="D402" s="16" t="s">
        <v>5381</v>
      </c>
      <c r="E402" s="16" t="s">
        <v>5381</v>
      </c>
      <c r="F402" s="16" t="s">
        <v>5381</v>
      </c>
      <c r="G402" s="16" t="s">
        <v>5381</v>
      </c>
    </row>
    <row r="403" spans="1:7" ht="13.5" customHeight="1" x14ac:dyDescent="0.35">
      <c r="A403" t="s">
        <v>15</v>
      </c>
      <c r="B403" t="s">
        <v>1007</v>
      </c>
      <c r="D403" s="16" t="s">
        <v>5382</v>
      </c>
      <c r="E403" s="16" t="s">
        <v>5382</v>
      </c>
      <c r="F403" s="16" t="s">
        <v>5382</v>
      </c>
      <c r="G403" s="16" t="s">
        <v>5382</v>
      </c>
    </row>
    <row r="404" spans="1:7" ht="13.5" customHeight="1" x14ac:dyDescent="0.35">
      <c r="A404" t="s">
        <v>1672</v>
      </c>
      <c r="B404" t="s">
        <v>1680</v>
      </c>
      <c r="D404" s="16" t="s">
        <v>5383</v>
      </c>
      <c r="E404" s="16" t="s">
        <v>5383</v>
      </c>
      <c r="F404" s="16" t="s">
        <v>5383</v>
      </c>
      <c r="G404" s="16" t="s">
        <v>5383</v>
      </c>
    </row>
    <row r="405" spans="1:7" ht="13.5" customHeight="1" x14ac:dyDescent="0.35">
      <c r="A405" t="s">
        <v>1673</v>
      </c>
      <c r="B405" t="s">
        <v>1681</v>
      </c>
      <c r="D405" s="16" t="s">
        <v>5384</v>
      </c>
      <c r="E405" s="16" t="s">
        <v>5384</v>
      </c>
      <c r="F405" s="16" t="s">
        <v>5384</v>
      </c>
      <c r="G405" s="16" t="s">
        <v>5384</v>
      </c>
    </row>
    <row r="406" spans="1:7" ht="13.5" customHeight="1" x14ac:dyDescent="0.35">
      <c r="A406" t="s">
        <v>1674</v>
      </c>
      <c r="B406" t="s">
        <v>1682</v>
      </c>
      <c r="D406" s="16" t="s">
        <v>5385</v>
      </c>
      <c r="E406" s="16" t="s">
        <v>5385</v>
      </c>
      <c r="F406" s="16" t="s">
        <v>5385</v>
      </c>
      <c r="G406" s="16" t="s">
        <v>5385</v>
      </c>
    </row>
    <row r="407" spans="1:7" ht="13.5" customHeight="1" x14ac:dyDescent="0.35">
      <c r="A407" t="s">
        <v>1675</v>
      </c>
      <c r="B407" t="s">
        <v>1683</v>
      </c>
      <c r="D407" s="16" t="s">
        <v>5386</v>
      </c>
      <c r="E407" s="16" t="s">
        <v>5386</v>
      </c>
      <c r="F407" s="16" t="s">
        <v>5386</v>
      </c>
      <c r="G407" s="16" t="s">
        <v>5386</v>
      </c>
    </row>
    <row r="408" spans="1:7" ht="13.5" customHeight="1" x14ac:dyDescent="0.35">
      <c r="A408" t="s">
        <v>1676</v>
      </c>
      <c r="B408" t="s">
        <v>1684</v>
      </c>
      <c r="D408" s="16" t="s">
        <v>5387</v>
      </c>
      <c r="E408" s="16" t="s">
        <v>5387</v>
      </c>
      <c r="F408" s="16" t="s">
        <v>5387</v>
      </c>
      <c r="G408" s="16" t="s">
        <v>5387</v>
      </c>
    </row>
    <row r="409" spans="1:7" ht="13.5" customHeight="1" x14ac:dyDescent="0.35">
      <c r="A409" t="s">
        <v>1677</v>
      </c>
      <c r="B409" t="s">
        <v>1685</v>
      </c>
      <c r="D409" s="16" t="s">
        <v>5388</v>
      </c>
      <c r="E409" s="16" t="s">
        <v>5388</v>
      </c>
      <c r="F409" s="16" t="s">
        <v>5388</v>
      </c>
      <c r="G409" s="16" t="s">
        <v>5388</v>
      </c>
    </row>
    <row r="410" spans="1:7" ht="13.5" customHeight="1" x14ac:dyDescent="0.35">
      <c r="A410" t="s">
        <v>1678</v>
      </c>
      <c r="B410" t="s">
        <v>1686</v>
      </c>
      <c r="D410" s="16" t="s">
        <v>5389</v>
      </c>
      <c r="E410" s="16" t="s">
        <v>5389</v>
      </c>
      <c r="F410" s="16" t="s">
        <v>5389</v>
      </c>
      <c r="G410" s="16" t="s">
        <v>5389</v>
      </c>
    </row>
    <row r="411" spans="1:7" ht="13.5" customHeight="1" x14ac:dyDescent="0.35">
      <c r="A411" t="s">
        <v>1679</v>
      </c>
      <c r="B411" t="s">
        <v>1687</v>
      </c>
      <c r="D411" s="16" t="s">
        <v>5390</v>
      </c>
      <c r="E411" s="16" t="s">
        <v>5390</v>
      </c>
      <c r="F411" s="16" t="s">
        <v>5390</v>
      </c>
      <c r="G411" s="16" t="s">
        <v>5390</v>
      </c>
    </row>
    <row r="412" spans="1:7" ht="13.5" customHeight="1" x14ac:dyDescent="0.35">
      <c r="A412" t="s">
        <v>1648</v>
      </c>
      <c r="B412" t="s">
        <v>1688</v>
      </c>
      <c r="D412" s="16" t="s">
        <v>5391</v>
      </c>
      <c r="E412" s="16" t="s">
        <v>5391</v>
      </c>
      <c r="F412" s="16" t="s">
        <v>5391</v>
      </c>
      <c r="G412" s="16" t="s">
        <v>5391</v>
      </c>
    </row>
    <row r="413" spans="1:7" ht="13.5" customHeight="1" x14ac:dyDescent="0.35">
      <c r="A413" t="s">
        <v>1649</v>
      </c>
      <c r="B413" t="s">
        <v>1689</v>
      </c>
      <c r="D413" s="16" t="s">
        <v>5392</v>
      </c>
      <c r="E413" s="16" t="s">
        <v>5392</v>
      </c>
      <c r="F413" s="16" t="s">
        <v>5392</v>
      </c>
      <c r="G413" s="16" t="s">
        <v>5392</v>
      </c>
    </row>
    <row r="414" spans="1:7" ht="13.5" customHeight="1" x14ac:dyDescent="0.35">
      <c r="A414" t="s">
        <v>1650</v>
      </c>
      <c r="B414" t="s">
        <v>1690</v>
      </c>
      <c r="D414" s="16" t="s">
        <v>5393</v>
      </c>
      <c r="E414" s="16" t="s">
        <v>5393</v>
      </c>
      <c r="F414" s="16" t="s">
        <v>5393</v>
      </c>
      <c r="G414" s="16" t="s">
        <v>5393</v>
      </c>
    </row>
    <row r="415" spans="1:7" ht="13.5" customHeight="1" x14ac:dyDescent="0.35">
      <c r="A415" t="s">
        <v>1651</v>
      </c>
      <c r="B415" t="s">
        <v>1691</v>
      </c>
      <c r="D415" s="16" t="s">
        <v>5394</v>
      </c>
      <c r="E415" s="16" t="s">
        <v>5394</v>
      </c>
      <c r="F415" s="16" t="s">
        <v>5394</v>
      </c>
      <c r="G415" s="16" t="s">
        <v>5394</v>
      </c>
    </row>
    <row r="416" spans="1:7" ht="13.5" customHeight="1" x14ac:dyDescent="0.35">
      <c r="A416" t="s">
        <v>1652</v>
      </c>
      <c r="B416" t="s">
        <v>1692</v>
      </c>
      <c r="D416" s="16" t="s">
        <v>5395</v>
      </c>
      <c r="E416" s="16" t="s">
        <v>5395</v>
      </c>
      <c r="F416" s="16" t="s">
        <v>5395</v>
      </c>
      <c r="G416" s="16" t="s">
        <v>5395</v>
      </c>
    </row>
    <row r="417" spans="1:7" ht="13.5" customHeight="1" x14ac:dyDescent="0.35">
      <c r="A417" t="s">
        <v>1653</v>
      </c>
      <c r="B417" t="s">
        <v>1693</v>
      </c>
      <c r="D417" s="16" t="s">
        <v>5396</v>
      </c>
      <c r="E417" s="16" t="s">
        <v>5396</v>
      </c>
      <c r="F417" s="16" t="s">
        <v>5396</v>
      </c>
      <c r="G417" s="16" t="s">
        <v>5396</v>
      </c>
    </row>
    <row r="418" spans="1:7" ht="13.5" customHeight="1" x14ac:dyDescent="0.35">
      <c r="A418" t="s">
        <v>1654</v>
      </c>
      <c r="B418" t="s">
        <v>1694</v>
      </c>
      <c r="D418" s="16" t="s">
        <v>5397</v>
      </c>
      <c r="E418" s="16" t="s">
        <v>5397</v>
      </c>
      <c r="F418" s="16" t="s">
        <v>5397</v>
      </c>
      <c r="G418" s="16" t="s">
        <v>5397</v>
      </c>
    </row>
    <row r="419" spans="1:7" ht="13.5" customHeight="1" x14ac:dyDescent="0.35">
      <c r="A419" t="s">
        <v>1655</v>
      </c>
      <c r="B419" t="s">
        <v>1695</v>
      </c>
      <c r="D419" s="16" t="s">
        <v>5398</v>
      </c>
      <c r="E419" s="16" t="s">
        <v>5398</v>
      </c>
      <c r="F419" s="16" t="s">
        <v>5398</v>
      </c>
      <c r="G419" s="16" t="s">
        <v>5398</v>
      </c>
    </row>
    <row r="420" spans="1:7" ht="13.5" customHeight="1" x14ac:dyDescent="0.35">
      <c r="A420" t="s">
        <v>1656</v>
      </c>
      <c r="B420" t="s">
        <v>1696</v>
      </c>
      <c r="D420" s="16" t="s">
        <v>5399</v>
      </c>
      <c r="E420" s="16" t="s">
        <v>5399</v>
      </c>
      <c r="F420" s="16" t="s">
        <v>5399</v>
      </c>
      <c r="G420" s="16" t="s">
        <v>5399</v>
      </c>
    </row>
    <row r="421" spans="1:7" ht="13.5" customHeight="1" x14ac:dyDescent="0.35">
      <c r="A421" t="s">
        <v>1657</v>
      </c>
      <c r="B421" t="s">
        <v>1697</v>
      </c>
      <c r="D421" s="16" t="s">
        <v>5400</v>
      </c>
      <c r="E421" s="16" t="s">
        <v>5400</v>
      </c>
      <c r="F421" s="16" t="s">
        <v>5400</v>
      </c>
      <c r="G421" s="16" t="s">
        <v>5400</v>
      </c>
    </row>
    <row r="422" spans="1:7" ht="13.5" customHeight="1" x14ac:dyDescent="0.35">
      <c r="A422" t="s">
        <v>1658</v>
      </c>
      <c r="B422" t="s">
        <v>1707</v>
      </c>
      <c r="D422" s="16" t="s">
        <v>5401</v>
      </c>
      <c r="E422" s="16" t="s">
        <v>5401</v>
      </c>
      <c r="F422" s="16" t="s">
        <v>5401</v>
      </c>
      <c r="G422" s="16" t="s">
        <v>5401</v>
      </c>
    </row>
    <row r="423" spans="1:7" ht="13.5" customHeight="1" x14ac:dyDescent="0.35">
      <c r="A423" t="s">
        <v>1659</v>
      </c>
      <c r="B423" t="s">
        <v>1708</v>
      </c>
      <c r="D423" s="16" t="s">
        <v>5402</v>
      </c>
      <c r="E423" s="16" t="s">
        <v>5402</v>
      </c>
      <c r="F423" s="16" t="s">
        <v>5402</v>
      </c>
      <c r="G423" s="16" t="s">
        <v>5402</v>
      </c>
    </row>
    <row r="424" spans="1:7" ht="13.5" customHeight="1" x14ac:dyDescent="0.35">
      <c r="A424" t="s">
        <v>1660</v>
      </c>
      <c r="B424" t="s">
        <v>1709</v>
      </c>
      <c r="D424" s="16" t="s">
        <v>5403</v>
      </c>
      <c r="E424" s="16" t="s">
        <v>5403</v>
      </c>
      <c r="F424" s="16" t="s">
        <v>5403</v>
      </c>
      <c r="G424" s="16" t="s">
        <v>5403</v>
      </c>
    </row>
    <row r="425" spans="1:7" ht="13.5" customHeight="1" x14ac:dyDescent="0.35">
      <c r="A425" t="s">
        <v>1661</v>
      </c>
      <c r="B425" t="s">
        <v>1710</v>
      </c>
      <c r="D425" s="16" t="s">
        <v>5404</v>
      </c>
      <c r="E425" s="16" t="s">
        <v>5404</v>
      </c>
      <c r="F425" s="16" t="s">
        <v>5404</v>
      </c>
      <c r="G425" s="16" t="s">
        <v>5404</v>
      </c>
    </row>
    <row r="426" spans="1:7" ht="13.5" customHeight="1" x14ac:dyDescent="0.35">
      <c r="A426" t="s">
        <v>1662</v>
      </c>
      <c r="B426" t="s">
        <v>1711</v>
      </c>
      <c r="D426" s="16" t="s">
        <v>5405</v>
      </c>
      <c r="E426" s="16" t="s">
        <v>5405</v>
      </c>
      <c r="F426" s="16" t="s">
        <v>5405</v>
      </c>
      <c r="G426" s="16" t="s">
        <v>5405</v>
      </c>
    </row>
    <row r="427" spans="1:7" ht="13.5" customHeight="1" x14ac:dyDescent="0.35">
      <c r="A427" t="s">
        <v>1663</v>
      </c>
      <c r="B427" t="s">
        <v>1698</v>
      </c>
      <c r="D427" s="16" t="s">
        <v>5406</v>
      </c>
      <c r="E427" s="16" t="s">
        <v>5406</v>
      </c>
      <c r="F427" s="16" t="s">
        <v>5406</v>
      </c>
      <c r="G427" s="16" t="s">
        <v>5406</v>
      </c>
    </row>
    <row r="428" spans="1:7" ht="13.5" customHeight="1" x14ac:dyDescent="0.35">
      <c r="A428" t="s">
        <v>1664</v>
      </c>
      <c r="B428" t="s">
        <v>1699</v>
      </c>
    </row>
    <row r="429" spans="1:7" ht="13.5" customHeight="1" x14ac:dyDescent="0.35">
      <c r="A429" t="s">
        <v>1665</v>
      </c>
      <c r="B429" t="s">
        <v>1700</v>
      </c>
    </row>
    <row r="430" spans="1:7" ht="13.5" customHeight="1" x14ac:dyDescent="0.35">
      <c r="A430" t="s">
        <v>1666</v>
      </c>
      <c r="B430" t="s">
        <v>1701</v>
      </c>
    </row>
    <row r="431" spans="1:7" ht="13.5" customHeight="1" x14ac:dyDescent="0.35">
      <c r="A431" t="s">
        <v>1667</v>
      </c>
      <c r="B431" t="s">
        <v>1702</v>
      </c>
    </row>
    <row r="432" spans="1:7" ht="13.5" customHeight="1" x14ac:dyDescent="0.35">
      <c r="A432" t="s">
        <v>1668</v>
      </c>
      <c r="B432" t="s">
        <v>1704</v>
      </c>
    </row>
    <row r="433" spans="1:2" ht="13.5" customHeight="1" x14ac:dyDescent="0.35">
      <c r="A433" t="s">
        <v>1669</v>
      </c>
      <c r="B433" t="s">
        <v>1703</v>
      </c>
    </row>
    <row r="434" spans="1:2" ht="13.5" customHeight="1" x14ac:dyDescent="0.35">
      <c r="A434" t="s">
        <v>1670</v>
      </c>
      <c r="B434" t="s">
        <v>1705</v>
      </c>
    </row>
    <row r="435" spans="1:2" ht="13.5" customHeight="1" x14ac:dyDescent="0.35">
      <c r="A435" t="s">
        <v>1671</v>
      </c>
      <c r="B435" t="s">
        <v>1706</v>
      </c>
    </row>
    <row r="438" spans="1:2" ht="13.5" customHeight="1" x14ac:dyDescent="0.5">
      <c r="A438" s="15" t="s">
        <v>12</v>
      </c>
      <c r="B438" s="15" t="s">
        <v>1060</v>
      </c>
    </row>
    <row r="439" spans="1:2" ht="13.5" customHeight="1" x14ac:dyDescent="0.5">
      <c r="A439" s="15"/>
      <c r="B439" s="15"/>
    </row>
    <row r="441" spans="1:2" ht="13.5" customHeight="1" x14ac:dyDescent="0.35">
      <c r="A441" s="157" t="s">
        <v>1741</v>
      </c>
      <c r="B441" s="157" t="s">
        <v>1742</v>
      </c>
    </row>
    <row r="442" spans="1:2" ht="13.5" customHeight="1" x14ac:dyDescent="0.35">
      <c r="A442" t="s">
        <v>15</v>
      </c>
      <c r="B442" t="s">
        <v>1007</v>
      </c>
    </row>
    <row r="443" spans="1:2" ht="13.5" customHeight="1" x14ac:dyDescent="0.35">
      <c r="A443" t="s">
        <v>13</v>
      </c>
      <c r="B443" t="s">
        <v>1008</v>
      </c>
    </row>
    <row r="444" spans="1:2" ht="13.5" customHeight="1" x14ac:dyDescent="0.35">
      <c r="A444" t="s">
        <v>14</v>
      </c>
      <c r="B444" t="s">
        <v>1009</v>
      </c>
    </row>
    <row r="445" spans="1:2" ht="13.5" customHeight="1" x14ac:dyDescent="0.35">
      <c r="A445" t="s">
        <v>5067</v>
      </c>
      <c r="B445" t="s">
        <v>5068</v>
      </c>
    </row>
    <row r="448" spans="1:2" ht="13.5" customHeight="1" x14ac:dyDescent="0.5">
      <c r="A448" s="15" t="s">
        <v>5080</v>
      </c>
      <c r="B448" s="15" t="s">
        <v>1060</v>
      </c>
    </row>
    <row r="449" spans="1:2" ht="13.5" customHeight="1" x14ac:dyDescent="0.5">
      <c r="A449" s="15"/>
      <c r="B449" s="15"/>
    </row>
    <row r="451" spans="1:2" ht="13.5" customHeight="1" x14ac:dyDescent="0.35">
      <c r="A451" s="157" t="s">
        <v>1741</v>
      </c>
      <c r="B451" s="157" t="s">
        <v>1742</v>
      </c>
    </row>
    <row r="452" spans="1:2" ht="13.5" customHeight="1" x14ac:dyDescent="0.35">
      <c r="A452" t="s">
        <v>15</v>
      </c>
      <c r="B452" t="s">
        <v>1007</v>
      </c>
    </row>
    <row r="453" spans="1:2" ht="13.5" customHeight="1" x14ac:dyDescent="0.35">
      <c r="A453" t="s">
        <v>5081</v>
      </c>
      <c r="B453" t="s">
        <v>5082</v>
      </c>
    </row>
    <row r="454" spans="1:2" ht="13.5" customHeight="1" x14ac:dyDescent="0.35">
      <c r="A454" t="s">
        <v>5083</v>
      </c>
      <c r="B454" t="s">
        <v>5084</v>
      </c>
    </row>
    <row r="455" spans="1:2" ht="13.5" customHeight="1" x14ac:dyDescent="0.35">
      <c r="A455" t="s">
        <v>5085</v>
      </c>
      <c r="B455" t="s">
        <v>5086</v>
      </c>
    </row>
    <row r="456" spans="1:2" ht="13.5" customHeight="1" x14ac:dyDescent="0.35">
      <c r="A456" t="s">
        <v>5087</v>
      </c>
      <c r="B456" t="s">
        <v>5088</v>
      </c>
    </row>
    <row r="457" spans="1:2" ht="13.5" customHeight="1" x14ac:dyDescent="0.35">
      <c r="A457" t="s">
        <v>5089</v>
      </c>
      <c r="B457" t="s">
        <v>5090</v>
      </c>
    </row>
    <row r="458" spans="1:2" ht="13.5" customHeight="1" x14ac:dyDescent="0.35">
      <c r="A458" t="s">
        <v>5091</v>
      </c>
      <c r="B458" t="s">
        <v>5092</v>
      </c>
    </row>
    <row r="459" spans="1:2" ht="13.5" customHeight="1" x14ac:dyDescent="0.35">
      <c r="A459" t="s">
        <v>5093</v>
      </c>
      <c r="B459" t="s">
        <v>5094</v>
      </c>
    </row>
    <row r="460" spans="1:2" ht="13.5" customHeight="1" x14ac:dyDescent="0.35">
      <c r="A460" t="s">
        <v>5095</v>
      </c>
      <c r="B460" t="s">
        <v>5096</v>
      </c>
    </row>
    <row r="461" spans="1:2" ht="13.5" customHeight="1" x14ac:dyDescent="0.35">
      <c r="A461" t="s">
        <v>5097</v>
      </c>
      <c r="B461" t="s">
        <v>5098</v>
      </c>
    </row>
    <row r="462" spans="1:2" ht="13.5" customHeight="1" x14ac:dyDescent="0.35">
      <c r="A462" t="s">
        <v>5099</v>
      </c>
      <c r="B462" t="s">
        <v>5100</v>
      </c>
    </row>
    <row r="463" spans="1:2" ht="13.5" customHeight="1" x14ac:dyDescent="0.35">
      <c r="A463" t="s">
        <v>5101</v>
      </c>
      <c r="B463" t="s">
        <v>5102</v>
      </c>
    </row>
    <row r="464" spans="1:2" ht="13.5" customHeight="1" x14ac:dyDescent="0.35">
      <c r="A464" t="s">
        <v>5103</v>
      </c>
      <c r="B464" t="s">
        <v>5104</v>
      </c>
    </row>
    <row r="465" spans="1:2" ht="13.5" customHeight="1" x14ac:dyDescent="0.35">
      <c r="A465" t="s">
        <v>5105</v>
      </c>
      <c r="B465" t="s">
        <v>5106</v>
      </c>
    </row>
    <row r="466" spans="1:2" ht="13.5" customHeight="1" x14ac:dyDescent="0.35">
      <c r="A466" t="s">
        <v>5107</v>
      </c>
      <c r="B466" t="s">
        <v>5108</v>
      </c>
    </row>
    <row r="467" spans="1:2" ht="13.5" customHeight="1" x14ac:dyDescent="0.35">
      <c r="A467" t="s">
        <v>5109</v>
      </c>
      <c r="B467" t="s">
        <v>5110</v>
      </c>
    </row>
    <row r="468" spans="1:2" ht="13.5" customHeight="1" x14ac:dyDescent="0.35">
      <c r="A468" t="s">
        <v>5111</v>
      </c>
      <c r="B468" t="s">
        <v>5112</v>
      </c>
    </row>
    <row r="469" spans="1:2" ht="13.5" customHeight="1" x14ac:dyDescent="0.35">
      <c r="A469" t="s">
        <v>5113</v>
      </c>
      <c r="B469" t="s">
        <v>5114</v>
      </c>
    </row>
    <row r="470" spans="1:2" ht="13.5" customHeight="1" x14ac:dyDescent="0.35">
      <c r="A470" t="s">
        <v>5115</v>
      </c>
      <c r="B470" t="s">
        <v>5116</v>
      </c>
    </row>
    <row r="471" spans="1:2" ht="13.5" customHeight="1" x14ac:dyDescent="0.35">
      <c r="A471" t="s">
        <v>5117</v>
      </c>
      <c r="B471" t="s">
        <v>5118</v>
      </c>
    </row>
    <row r="472" spans="1:2" ht="13.5" customHeight="1" x14ac:dyDescent="0.35">
      <c r="A472" t="s">
        <v>5119</v>
      </c>
      <c r="B472" t="s">
        <v>5120</v>
      </c>
    </row>
    <row r="473" spans="1:2" ht="13.5" customHeight="1" x14ac:dyDescent="0.35">
      <c r="A473" t="s">
        <v>5121</v>
      </c>
      <c r="B473" t="s">
        <v>5122</v>
      </c>
    </row>
    <row r="474" spans="1:2" ht="13.5" customHeight="1" x14ac:dyDescent="0.35">
      <c r="A474" t="s">
        <v>5123</v>
      </c>
      <c r="B474" t="s">
        <v>5124</v>
      </c>
    </row>
    <row r="475" spans="1:2" ht="13.5" customHeight="1" x14ac:dyDescent="0.35">
      <c r="A475" t="s">
        <v>5125</v>
      </c>
      <c r="B475" t="s">
        <v>5126</v>
      </c>
    </row>
    <row r="476" spans="1:2" ht="13.5" customHeight="1" x14ac:dyDescent="0.35">
      <c r="A476" t="s">
        <v>5127</v>
      </c>
      <c r="B476" t="s">
        <v>5128</v>
      </c>
    </row>
    <row r="477" spans="1:2" ht="13.5" customHeight="1" x14ac:dyDescent="0.35">
      <c r="A477" t="s">
        <v>5129</v>
      </c>
      <c r="B477" t="s">
        <v>5130</v>
      </c>
    </row>
    <row r="478" spans="1:2" ht="13.5" customHeight="1" x14ac:dyDescent="0.35">
      <c r="A478" t="s">
        <v>5131</v>
      </c>
      <c r="B478" t="s">
        <v>5132</v>
      </c>
    </row>
    <row r="479" spans="1:2" ht="13.5" customHeight="1" x14ac:dyDescent="0.35">
      <c r="A479" t="s">
        <v>5133</v>
      </c>
      <c r="B479" t="s">
        <v>5134</v>
      </c>
    </row>
    <row r="480" spans="1:2" ht="13.5" customHeight="1" x14ac:dyDescent="0.35">
      <c r="A480" t="s">
        <v>5135</v>
      </c>
      <c r="B480" t="s">
        <v>5136</v>
      </c>
    </row>
    <row r="481" spans="1:2" ht="13.5" customHeight="1" x14ac:dyDescent="0.35">
      <c r="A481" t="s">
        <v>5137</v>
      </c>
      <c r="B481" t="s">
        <v>5138</v>
      </c>
    </row>
    <row r="482" spans="1:2" ht="13.5" customHeight="1" x14ac:dyDescent="0.35">
      <c r="A482" t="s">
        <v>5139</v>
      </c>
      <c r="B482" t="s">
        <v>5140</v>
      </c>
    </row>
    <row r="483" spans="1:2" ht="13.5" customHeight="1" x14ac:dyDescent="0.35">
      <c r="A483" t="s">
        <v>5141</v>
      </c>
      <c r="B483" t="s">
        <v>5142</v>
      </c>
    </row>
    <row r="484" spans="1:2" ht="13.5" customHeight="1" x14ac:dyDescent="0.35">
      <c r="A484" t="s">
        <v>5143</v>
      </c>
      <c r="B484" t="s">
        <v>5144</v>
      </c>
    </row>
    <row r="485" spans="1:2" ht="13.5" customHeight="1" x14ac:dyDescent="0.35">
      <c r="A485" t="s">
        <v>5145</v>
      </c>
      <c r="B485" t="s">
        <v>5146</v>
      </c>
    </row>
    <row r="486" spans="1:2" ht="13.5" customHeight="1" x14ac:dyDescent="0.35">
      <c r="A486" t="s">
        <v>5147</v>
      </c>
      <c r="B486" t="s">
        <v>5148</v>
      </c>
    </row>
    <row r="487" spans="1:2" ht="13.5" customHeight="1" x14ac:dyDescent="0.35">
      <c r="A487" t="s">
        <v>5149</v>
      </c>
      <c r="B487" t="s">
        <v>5150</v>
      </c>
    </row>
    <row r="488" spans="1:2" ht="13.5" customHeight="1" x14ac:dyDescent="0.35">
      <c r="A488" t="s">
        <v>5151</v>
      </c>
      <c r="B488" t="s">
        <v>5152</v>
      </c>
    </row>
    <row r="489" spans="1:2" ht="13.5" customHeight="1" x14ac:dyDescent="0.35">
      <c r="A489" t="s">
        <v>5153</v>
      </c>
      <c r="B489" t="s">
        <v>5154</v>
      </c>
    </row>
    <row r="490" spans="1:2" ht="13.5" customHeight="1" x14ac:dyDescent="0.35">
      <c r="A490" t="s">
        <v>5155</v>
      </c>
      <c r="B490" t="s">
        <v>5156</v>
      </c>
    </row>
    <row r="491" spans="1:2" ht="13.5" customHeight="1" x14ac:dyDescent="0.35">
      <c r="A491" t="s">
        <v>5157</v>
      </c>
      <c r="B491" t="s">
        <v>5158</v>
      </c>
    </row>
    <row r="492" spans="1:2" ht="13.5" customHeight="1" x14ac:dyDescent="0.35">
      <c r="A492" t="s">
        <v>5159</v>
      </c>
      <c r="B492" t="s">
        <v>5160</v>
      </c>
    </row>
    <row r="493" spans="1:2" ht="13.5" customHeight="1" x14ac:dyDescent="0.35">
      <c r="A493" t="s">
        <v>5161</v>
      </c>
      <c r="B493" t="s">
        <v>5162</v>
      </c>
    </row>
    <row r="494" spans="1:2" ht="13.5" customHeight="1" x14ac:dyDescent="0.35">
      <c r="A494" t="s">
        <v>5163</v>
      </c>
      <c r="B494" t="s">
        <v>5164</v>
      </c>
    </row>
    <row r="495" spans="1:2" ht="13.5" customHeight="1" x14ac:dyDescent="0.35">
      <c r="A495" t="s">
        <v>5165</v>
      </c>
      <c r="B495" t="s">
        <v>5166</v>
      </c>
    </row>
    <row r="496" spans="1:2" ht="13.5" customHeight="1" x14ac:dyDescent="0.35">
      <c r="A496" t="s">
        <v>5167</v>
      </c>
      <c r="B496" t="s">
        <v>5168</v>
      </c>
    </row>
    <row r="497" spans="1:2" ht="13.5" customHeight="1" x14ac:dyDescent="0.35">
      <c r="A497" t="s">
        <v>5169</v>
      </c>
      <c r="B497" t="s">
        <v>5170</v>
      </c>
    </row>
    <row r="498" spans="1:2" ht="13.5" customHeight="1" x14ac:dyDescent="0.35">
      <c r="A498" t="s">
        <v>5171</v>
      </c>
      <c r="B498" t="s">
        <v>5172</v>
      </c>
    </row>
    <row r="499" spans="1:2" ht="13.5" customHeight="1" x14ac:dyDescent="0.35">
      <c r="A499" t="s">
        <v>5173</v>
      </c>
      <c r="B499" t="s">
        <v>5174</v>
      </c>
    </row>
  </sheetData>
  <sheetProtection algorithmName="SHA-512" hashValue="hVf+1yrd/ZxeRPYvAIA9VIgAXSC+6u3kMLY49wOJOA41gGcw5nvdm8XCyb46HNW5iBqz4RhygjPiT1DQY67lsA==" saltValue="d/TakOc5J5uQm01MCfONyg==" spinCount="100000" sheet="1" scenarios="1"/>
  <phoneticPr fontId="19" type="noConversion"/>
  <dataValidations count="1">
    <dataValidation type="list" allowBlank="1" showInputMessage="1" showErrorMessage="1" sqref="P4" xr:uid="{E816AEAC-F89B-43BB-A026-F9EE70809214}">
      <formula1>"Dansk,Engelsk"</formula1>
    </dataValidation>
  </dataValidations>
  <pageMargins left="0.7" right="0.7" top="0.75" bottom="0.75" header="0.3" footer="0.3"/>
  <pageSetup paperSize="9" orientation="portrait" verticalDpi="0" r:id="rId1"/>
  <legacyDrawing r:id="rId2"/>
  <tableParts count="5">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EA99E-5B3D-4436-BDBA-BD8419F61AB3}">
  <sheetPr codeName="Sheet3">
    <tabColor rgb="FFFF0000"/>
  </sheetPr>
  <dimension ref="A1:DWK9"/>
  <sheetViews>
    <sheetView topLeftCell="XW1" workbookViewId="0">
      <selection activeCell="YE10" sqref="YE10"/>
    </sheetView>
  </sheetViews>
  <sheetFormatPr defaultColWidth="8.90625" defaultRowHeight="14.5" x14ac:dyDescent="0.35"/>
  <cols>
    <col min="1" max="1" width="8.90625" style="79"/>
    <col min="2" max="2" width="12.90625" style="79" bestFit="1" customWidth="1"/>
    <col min="3" max="3" width="17.1796875" style="79" bestFit="1" customWidth="1"/>
    <col min="4" max="4" width="10.90625" style="79" bestFit="1" customWidth="1"/>
    <col min="5" max="5" width="15.6328125" style="79" bestFit="1" customWidth="1"/>
    <col min="6" max="6" width="5.7265625" style="79" bestFit="1" customWidth="1"/>
    <col min="7" max="7" width="7.7265625" style="79" bestFit="1" customWidth="1"/>
    <col min="8" max="8" width="19.6328125" style="79" bestFit="1" customWidth="1"/>
    <col min="9" max="9" width="28.6328125" style="79" bestFit="1" customWidth="1"/>
    <col min="10" max="10" width="24.54296875" style="79" bestFit="1" customWidth="1"/>
    <col min="11" max="11" width="33.6328125" style="79" bestFit="1" customWidth="1"/>
    <col min="12" max="12" width="24.54296875" style="79" bestFit="1" customWidth="1"/>
    <col min="13" max="13" width="19.08984375" style="79" bestFit="1" customWidth="1"/>
    <col min="14" max="14" width="40.36328125" style="79" bestFit="1" customWidth="1"/>
    <col min="15" max="15" width="52.6328125" style="79" bestFit="1" customWidth="1"/>
    <col min="16" max="16" width="31.08984375" style="79" bestFit="1" customWidth="1"/>
    <col min="17" max="17" width="28.36328125" style="79" bestFit="1" customWidth="1"/>
    <col min="18" max="18" width="23.54296875" style="79" bestFit="1" customWidth="1"/>
    <col min="19" max="19" width="15.54296875" style="79" bestFit="1" customWidth="1"/>
    <col min="20" max="20" width="13.6328125" style="79" bestFit="1" customWidth="1"/>
    <col min="21" max="21" width="18.08984375" style="79" bestFit="1" customWidth="1"/>
    <col min="22" max="22" width="32.81640625" style="79" bestFit="1" customWidth="1"/>
    <col min="23" max="23" width="26.7265625" style="79" bestFit="1" customWidth="1"/>
    <col min="24" max="24" width="6.81640625" style="79" bestFit="1" customWidth="1"/>
    <col min="25" max="25" width="9.08984375" style="79" bestFit="1" customWidth="1"/>
    <col min="26" max="26" width="20.1796875" style="79" bestFit="1" customWidth="1"/>
    <col min="27" max="27" width="12" style="79" bestFit="1" customWidth="1"/>
    <col min="28" max="28" width="18.26953125" style="79" bestFit="1" customWidth="1"/>
    <col min="29" max="29" width="19.6328125" style="79" bestFit="1" customWidth="1"/>
    <col min="30" max="30" width="20.453125" style="79" bestFit="1" customWidth="1"/>
    <col min="31" max="31" width="27.54296875" style="79" bestFit="1" customWidth="1"/>
    <col min="32" max="32" width="4.6328125" style="79" bestFit="1" customWidth="1"/>
    <col min="33" max="33" width="6.6328125" style="79" bestFit="1" customWidth="1"/>
    <col min="34" max="34" width="12.08984375" style="79" bestFit="1" customWidth="1"/>
    <col min="35" max="35" width="5.26953125" style="79" bestFit="1" customWidth="1"/>
    <col min="36" max="36" width="5.81640625" style="79" bestFit="1" customWidth="1"/>
    <col min="37" max="37" width="4.6328125" style="79" bestFit="1" customWidth="1"/>
    <col min="38" max="38" width="12.26953125" style="79" bestFit="1" customWidth="1"/>
    <col min="39" max="39" width="4.7265625" style="79" bestFit="1" customWidth="1"/>
    <col min="40" max="40" width="6.08984375" style="79" bestFit="1" customWidth="1"/>
    <col min="41" max="41" width="10.08984375" style="79" bestFit="1" customWidth="1"/>
    <col min="42" max="42" width="6.90625" style="79" bestFit="1" customWidth="1"/>
    <col min="43" max="43" width="10.7265625" style="79" bestFit="1" customWidth="1"/>
    <col min="44" max="44" width="19.7265625" style="79" bestFit="1" customWidth="1"/>
    <col min="45" max="45" width="9.6328125" style="79" bestFit="1" customWidth="1"/>
    <col min="46" max="46" width="11" style="79" bestFit="1" customWidth="1"/>
    <col min="47" max="47" width="17.1796875" style="79" bestFit="1" customWidth="1"/>
    <col min="48" max="48" width="24.81640625" style="79" bestFit="1" customWidth="1"/>
    <col min="49" max="49" width="9.90625" style="79" bestFit="1" customWidth="1"/>
    <col min="50" max="50" width="39" style="79" bestFit="1" customWidth="1"/>
    <col min="51" max="51" width="6" style="79" bestFit="1" customWidth="1"/>
    <col min="52" max="52" width="23" style="79" bestFit="1" customWidth="1"/>
    <col min="53" max="53" width="48.08984375" style="79" bestFit="1" customWidth="1"/>
    <col min="54" max="54" width="22.08984375" style="79" bestFit="1" customWidth="1"/>
    <col min="55" max="55" width="11" style="79" bestFit="1" customWidth="1"/>
    <col min="56" max="56" width="8.54296875" style="79" bestFit="1" customWidth="1"/>
    <col min="57" max="58" width="7.7265625" style="79" bestFit="1" customWidth="1"/>
    <col min="59" max="59" width="6.81640625" style="79" bestFit="1" customWidth="1"/>
    <col min="60" max="60" width="16.6328125" style="79" bestFit="1" customWidth="1"/>
    <col min="61" max="61" width="9.26953125" style="79" bestFit="1" customWidth="1"/>
    <col min="62" max="62" width="9.36328125" style="79" bestFit="1" customWidth="1"/>
    <col min="63" max="63" width="11.81640625" style="79" bestFit="1" customWidth="1"/>
    <col min="64" max="64" width="9.6328125" style="79" bestFit="1" customWidth="1"/>
    <col min="65" max="65" width="8.453125" style="79" bestFit="1" customWidth="1"/>
    <col min="66" max="66" width="7.36328125" style="79" bestFit="1" customWidth="1"/>
    <col min="67" max="67" width="10.6328125" style="79" bestFit="1" customWidth="1"/>
    <col min="68" max="68" width="8.7265625" style="79" bestFit="1" customWidth="1"/>
    <col min="69" max="69" width="7.36328125" style="79" bestFit="1" customWidth="1"/>
    <col min="70" max="70" width="6.08984375" style="79" bestFit="1" customWidth="1"/>
    <col min="71" max="71" width="5.81640625" style="79" bestFit="1" customWidth="1"/>
    <col min="72" max="72" width="6.90625" style="79" bestFit="1" customWidth="1"/>
    <col min="73" max="73" width="6.6328125" style="79" bestFit="1" customWidth="1"/>
    <col min="74" max="74" width="19.1796875" style="79" bestFit="1" customWidth="1"/>
    <col min="75" max="75" width="9.08984375" style="79" bestFit="1" customWidth="1"/>
    <col min="76" max="76" width="8.26953125" style="79" bestFit="1" customWidth="1"/>
    <col min="77" max="77" width="6.54296875" style="79" bestFit="1" customWidth="1"/>
    <col min="78" max="78" width="9" style="79" bestFit="1" customWidth="1"/>
    <col min="79" max="79" width="11.54296875" style="79" bestFit="1" customWidth="1"/>
    <col min="80" max="80" width="16.453125" style="79" bestFit="1" customWidth="1"/>
    <col min="81" max="81" width="7.6328125" style="79" bestFit="1" customWidth="1"/>
    <col min="82" max="82" width="9.36328125" style="79" bestFit="1" customWidth="1"/>
    <col min="83" max="83" width="9.6328125" style="79" bestFit="1" customWidth="1"/>
    <col min="84" max="84" width="7.08984375" style="79" bestFit="1" customWidth="1"/>
    <col min="85" max="85" width="11.81640625" style="79" bestFit="1" customWidth="1"/>
    <col min="86" max="86" width="5.1796875" style="79" bestFit="1" customWidth="1"/>
    <col min="87" max="87" width="5.26953125" style="79" bestFit="1" customWidth="1"/>
    <col min="88" max="88" width="9" style="79" bestFit="1" customWidth="1"/>
    <col min="89" max="89" width="10.453125" style="79" bestFit="1" customWidth="1"/>
    <col min="90" max="90" width="6.26953125" style="79" bestFit="1" customWidth="1"/>
    <col min="91" max="91" width="9.36328125" style="79" bestFit="1" customWidth="1"/>
    <col min="92" max="92" width="5.1796875" style="79" bestFit="1" customWidth="1"/>
    <col min="93" max="93" width="6.90625" style="79" bestFit="1" customWidth="1"/>
    <col min="94" max="94" width="8.54296875" style="79" bestFit="1" customWidth="1"/>
    <col min="95" max="95" width="10.7265625" style="79" bestFit="1" customWidth="1"/>
    <col min="96" max="96" width="22.6328125" style="79" bestFit="1" customWidth="1"/>
    <col min="97" max="97" width="7.7265625" style="79" bestFit="1" customWidth="1"/>
    <col min="98" max="98" width="8.81640625" style="79" bestFit="1" customWidth="1"/>
    <col min="99" max="99" width="21.26953125" style="79" bestFit="1" customWidth="1"/>
    <col min="100" max="100" width="7.6328125" style="79" bestFit="1" customWidth="1"/>
    <col min="101" max="101" width="7.7265625" style="79" bestFit="1" customWidth="1"/>
    <col min="102" max="102" width="10.08984375" style="79" bestFit="1" customWidth="1"/>
    <col min="103" max="103" width="16.1796875" style="79" bestFit="1" customWidth="1"/>
    <col min="104" max="104" width="6.54296875" style="79" bestFit="1" customWidth="1"/>
    <col min="105" max="105" width="7.08984375" style="79" bestFit="1" customWidth="1"/>
    <col min="106" max="106" width="8" style="79" bestFit="1" customWidth="1"/>
    <col min="107" max="107" width="3.54296875" style="79" bestFit="1" customWidth="1"/>
    <col min="108" max="108" width="11.26953125" style="79" bestFit="1" customWidth="1"/>
    <col min="109" max="109" width="7.1796875" style="79" bestFit="1" customWidth="1"/>
    <col min="110" max="110" width="22.08984375" style="79" bestFit="1" customWidth="1"/>
    <col min="111" max="111" width="7.7265625" style="79" bestFit="1" customWidth="1"/>
    <col min="112" max="112" width="6.54296875" style="79" bestFit="1" customWidth="1"/>
    <col min="113" max="113" width="7.453125" style="79" bestFit="1" customWidth="1"/>
    <col min="114" max="114" width="8.81640625" style="79" bestFit="1" customWidth="1"/>
    <col min="115" max="115" width="6.36328125" style="79" bestFit="1" customWidth="1"/>
    <col min="116" max="116" width="8.1796875" style="79" bestFit="1" customWidth="1"/>
    <col min="117" max="117" width="12.90625" style="79" bestFit="1" customWidth="1"/>
    <col min="118" max="118" width="11.453125" style="79" bestFit="1" customWidth="1"/>
    <col min="119" max="119" width="10.1796875" style="79" bestFit="1" customWidth="1"/>
    <col min="120" max="120" width="7.08984375" style="79" bestFit="1" customWidth="1"/>
    <col min="121" max="121" width="13.1796875" style="79" bestFit="1" customWidth="1"/>
    <col min="122" max="122" width="7.36328125" style="79" bestFit="1" customWidth="1"/>
    <col min="123" max="123" width="4.90625" style="79" bestFit="1" customWidth="1"/>
    <col min="124" max="124" width="9" style="79" bestFit="1" customWidth="1"/>
    <col min="125" max="125" width="20.54296875" style="79" bestFit="1" customWidth="1"/>
    <col min="126" max="126" width="6.36328125" style="79" bestFit="1" customWidth="1"/>
    <col min="127" max="127" width="10.453125" style="79" bestFit="1" customWidth="1"/>
    <col min="128" max="128" width="4.08984375" style="79" bestFit="1" customWidth="1"/>
    <col min="129" max="129" width="4.1796875" style="79" bestFit="1" customWidth="1"/>
    <col min="130" max="130" width="5.81640625" style="79" bestFit="1" customWidth="1"/>
    <col min="131" max="131" width="6" style="79" bestFit="1" customWidth="1"/>
    <col min="132" max="132" width="5.54296875" style="79" bestFit="1" customWidth="1"/>
    <col min="133" max="133" width="6.36328125" style="79" bestFit="1" customWidth="1"/>
    <col min="134" max="134" width="7.453125" style="79" bestFit="1" customWidth="1"/>
    <col min="135" max="135" width="5.7265625" style="79" bestFit="1" customWidth="1"/>
    <col min="136" max="136" width="6.54296875" style="79" bestFit="1" customWidth="1"/>
    <col min="137" max="137" width="15" style="79" bestFit="1" customWidth="1"/>
    <col min="138" max="138" width="10.453125" style="79" bestFit="1" customWidth="1"/>
    <col min="139" max="139" width="6.08984375" style="79" bestFit="1" customWidth="1"/>
    <col min="140" max="140" width="4.6328125" style="79" bestFit="1" customWidth="1"/>
    <col min="141" max="141" width="9.6328125" style="79" bestFit="1" customWidth="1"/>
    <col min="142" max="142" width="7.08984375" style="79" bestFit="1" customWidth="1"/>
    <col min="143" max="143" width="8.1796875" style="79" bestFit="1" customWidth="1"/>
    <col min="144" max="144" width="6.81640625" style="79" bestFit="1" customWidth="1"/>
    <col min="145" max="145" width="4.6328125" style="79" bestFit="1" customWidth="1"/>
    <col min="146" max="146" width="7.6328125" style="79" bestFit="1" customWidth="1"/>
    <col min="147" max="147" width="7.1796875" style="79" bestFit="1" customWidth="1"/>
    <col min="148" max="148" width="7.6328125" style="79" bestFit="1" customWidth="1"/>
    <col min="149" max="149" width="6.6328125" style="79" bestFit="1" customWidth="1"/>
    <col min="150" max="150" width="6.54296875" style="79" bestFit="1" customWidth="1"/>
    <col min="151" max="151" width="12.54296875" style="79" bestFit="1" customWidth="1"/>
    <col min="152" max="152" width="7.1796875" style="79" bestFit="1" customWidth="1"/>
    <col min="153" max="153" width="11.453125" style="79" bestFit="1" customWidth="1"/>
    <col min="154" max="154" width="11.08984375" style="79" bestFit="1" customWidth="1"/>
    <col min="155" max="155" width="20" style="79" bestFit="1" customWidth="1"/>
    <col min="156" max="156" width="7.1796875" style="79" bestFit="1" customWidth="1"/>
    <col min="157" max="157" width="8.453125" style="79" bestFit="1" customWidth="1"/>
    <col min="158" max="158" width="10.7265625" style="79" bestFit="1" customWidth="1"/>
    <col min="159" max="159" width="4.7265625" style="79" bestFit="1" customWidth="1"/>
    <col min="160" max="160" width="5.81640625" style="79" bestFit="1" customWidth="1"/>
    <col min="161" max="161" width="8.453125" style="79" bestFit="1" customWidth="1"/>
    <col min="162" max="162" width="14.1796875" style="79" bestFit="1" customWidth="1"/>
    <col min="163" max="163" width="12" style="79" bestFit="1" customWidth="1"/>
    <col min="164" max="164" width="9.08984375" style="79" bestFit="1" customWidth="1"/>
    <col min="165" max="165" width="7.1796875" style="79" bestFit="1" customWidth="1"/>
    <col min="166" max="166" width="11.7265625" style="79" bestFit="1" customWidth="1"/>
    <col min="167" max="167" width="8.453125" style="79" bestFit="1" customWidth="1"/>
    <col min="168" max="168" width="7.7265625" style="79" bestFit="1" customWidth="1"/>
    <col min="169" max="169" width="9.81640625" style="79" bestFit="1" customWidth="1"/>
    <col min="170" max="170" width="12.08984375" style="79" bestFit="1" customWidth="1"/>
    <col min="171" max="171" width="8" style="79" bestFit="1" customWidth="1"/>
    <col min="172" max="172" width="6.08984375" style="79" bestFit="1" customWidth="1"/>
    <col min="173" max="173" width="13.36328125" style="79" bestFit="1" customWidth="1"/>
    <col min="174" max="174" width="6" style="79" bestFit="1" customWidth="1"/>
    <col min="175" max="175" width="12" style="79" bestFit="1" customWidth="1"/>
    <col min="176" max="176" width="9.26953125" style="79" bestFit="1" customWidth="1"/>
    <col min="177" max="177" width="5.54296875" style="79" bestFit="1" customWidth="1"/>
    <col min="178" max="178" width="7.08984375" style="79" bestFit="1" customWidth="1"/>
    <col min="179" max="179" width="9.90625" style="79" bestFit="1" customWidth="1"/>
    <col min="180" max="180" width="6.08984375" style="79" bestFit="1" customWidth="1"/>
    <col min="181" max="181" width="6" style="79" bestFit="1" customWidth="1"/>
    <col min="182" max="182" width="8" style="79" bestFit="1" customWidth="1"/>
    <col min="183" max="183" width="5.54296875" style="79" bestFit="1" customWidth="1"/>
    <col min="184" max="184" width="8.7265625" style="79" bestFit="1" customWidth="1"/>
    <col min="185" max="185" width="7.6328125" style="79" bestFit="1" customWidth="1"/>
    <col min="186" max="186" width="17.26953125" style="79" bestFit="1" customWidth="1"/>
    <col min="187" max="187" width="8.54296875" style="79" bestFit="1" customWidth="1"/>
    <col min="188" max="188" width="4.90625" style="79" bestFit="1" customWidth="1"/>
    <col min="189" max="189" width="5.81640625" style="79" bestFit="1" customWidth="1"/>
    <col min="190" max="190" width="8" style="79" bestFit="1" customWidth="1"/>
    <col min="191" max="191" width="5.6328125" style="79" bestFit="1" customWidth="1"/>
    <col min="192" max="192" width="10.1796875" style="79" bestFit="1" customWidth="1"/>
    <col min="193" max="194" width="7.6328125" style="79" bestFit="1" customWidth="1"/>
    <col min="195" max="195" width="13.453125" style="79" bestFit="1" customWidth="1"/>
    <col min="196" max="196" width="6.54296875" style="79" bestFit="1" customWidth="1"/>
    <col min="197" max="197" width="10.453125" style="79" bestFit="1" customWidth="1"/>
    <col min="198" max="198" width="18.6328125" style="79" bestFit="1" customWidth="1"/>
    <col min="199" max="199" width="12.81640625" style="79" bestFit="1" customWidth="1"/>
    <col min="200" max="200" width="7.7265625" style="79" bestFit="1" customWidth="1"/>
    <col min="201" max="201" width="7.6328125" style="79" bestFit="1" customWidth="1"/>
    <col min="202" max="202" width="21.36328125" style="79" bestFit="1" customWidth="1"/>
    <col min="203" max="203" width="12" style="79" bestFit="1" customWidth="1"/>
    <col min="204" max="204" width="11.453125" style="79" bestFit="1" customWidth="1"/>
    <col min="205" max="205" width="9.36328125" style="79" bestFit="1" customWidth="1"/>
    <col min="206" max="206" width="8.7265625" style="79" bestFit="1" customWidth="1"/>
    <col min="207" max="207" width="9.36328125" style="79" bestFit="1" customWidth="1"/>
    <col min="208" max="208" width="7.6328125" style="79" bestFit="1" customWidth="1"/>
    <col min="209" max="209" width="7.7265625" style="79" bestFit="1" customWidth="1"/>
    <col min="210" max="210" width="8.26953125" style="79" bestFit="1" customWidth="1"/>
    <col min="211" max="211" width="12.90625" style="79" bestFit="1" customWidth="1"/>
    <col min="212" max="212" width="7.7265625" style="79" bestFit="1" customWidth="1"/>
    <col min="213" max="213" width="12" style="79" bestFit="1" customWidth="1"/>
    <col min="214" max="214" width="22.08984375" style="79" bestFit="1" customWidth="1"/>
    <col min="215" max="215" width="6.08984375" style="79" bestFit="1" customWidth="1"/>
    <col min="216" max="216" width="7.90625" style="79" bestFit="1" customWidth="1"/>
    <col min="217" max="217" width="7.1796875" style="79" bestFit="1" customWidth="1"/>
    <col min="218" max="218" width="9.36328125" style="79" bestFit="1" customWidth="1"/>
    <col min="219" max="220" width="8.7265625" style="79" bestFit="1" customWidth="1"/>
    <col min="221" max="221" width="6.26953125" style="79" bestFit="1" customWidth="1"/>
    <col min="222" max="222" width="10.08984375" style="79" bestFit="1" customWidth="1"/>
    <col min="223" max="223" width="6.90625" style="79" bestFit="1" customWidth="1"/>
    <col min="224" max="224" width="8.26953125" style="79" bestFit="1" customWidth="1"/>
    <col min="225" max="225" width="8.1796875" style="79" bestFit="1" customWidth="1"/>
    <col min="226" max="226" width="7.7265625" style="79" bestFit="1" customWidth="1"/>
    <col min="227" max="227" width="5" style="79" bestFit="1" customWidth="1"/>
    <col min="228" max="228" width="6" style="79" bestFit="1" customWidth="1"/>
    <col min="229" max="229" width="16.6328125" style="79" bestFit="1" customWidth="1"/>
    <col min="230" max="230" width="8.7265625" style="79" bestFit="1" customWidth="1"/>
    <col min="231" max="231" width="12.6328125" style="79" bestFit="1" customWidth="1"/>
    <col min="232" max="232" width="6.54296875" style="79" bestFit="1" customWidth="1"/>
    <col min="233" max="233" width="6.81640625" style="79" bestFit="1" customWidth="1"/>
    <col min="234" max="234" width="8.26953125" style="79" bestFit="1" customWidth="1"/>
    <col min="235" max="235" width="7.36328125" style="79" bestFit="1" customWidth="1"/>
    <col min="236" max="236" width="7.6328125" style="79" bestFit="1" customWidth="1"/>
    <col min="237" max="237" width="7.08984375" style="79" bestFit="1" customWidth="1"/>
    <col min="238" max="238" width="8" style="79" bestFit="1" customWidth="1"/>
    <col min="239" max="239" width="4.453125" style="79" bestFit="1" customWidth="1"/>
    <col min="240" max="240" width="10.36328125" style="79" bestFit="1" customWidth="1"/>
    <col min="241" max="241" width="8" style="79" bestFit="1" customWidth="1"/>
    <col min="242" max="242" width="9.08984375" style="79" bestFit="1" customWidth="1"/>
    <col min="243" max="243" width="9.90625" style="79" bestFit="1" customWidth="1"/>
    <col min="244" max="244" width="8.1796875" style="79" bestFit="1" customWidth="1"/>
    <col min="245" max="245" width="6.90625" style="79" bestFit="1" customWidth="1"/>
    <col min="246" max="246" width="7.08984375" style="79" bestFit="1" customWidth="1"/>
    <col min="247" max="247" width="9.81640625" style="79" bestFit="1" customWidth="1"/>
    <col min="248" max="248" width="16.7265625" style="79" bestFit="1" customWidth="1"/>
    <col min="249" max="249" width="6" style="79" bestFit="1" customWidth="1"/>
    <col min="250" max="250" width="8.453125" style="79" bestFit="1" customWidth="1"/>
    <col min="251" max="251" width="3.26953125" style="79" bestFit="1" customWidth="1"/>
    <col min="252" max="252" width="7.453125" style="79" bestFit="1" customWidth="1"/>
    <col min="253" max="253" width="10.6328125" style="79" bestFit="1" customWidth="1"/>
    <col min="254" max="254" width="10.6328125" style="79" customWidth="1"/>
    <col min="255" max="263" width="11.26953125" style="79" bestFit="1" customWidth="1"/>
    <col min="264" max="353" width="12.26953125" style="79" bestFit="1" customWidth="1"/>
    <col min="354" max="453" width="13.36328125" style="79" bestFit="1" customWidth="1"/>
    <col min="454" max="454" width="19.7265625" style="79" bestFit="1" customWidth="1"/>
    <col min="455" max="455" width="26.26953125" style="79" bestFit="1" customWidth="1"/>
    <col min="456" max="456" width="30.81640625" style="79" bestFit="1" customWidth="1"/>
    <col min="457" max="457" width="7.1796875" style="79" bestFit="1" customWidth="1"/>
    <col min="458" max="458" width="5.26953125" style="79" bestFit="1" customWidth="1"/>
    <col min="459" max="460" width="6.26953125" style="79" bestFit="1" customWidth="1"/>
    <col min="461" max="461" width="6.1796875" style="79" bestFit="1" customWidth="1"/>
    <col min="462" max="467" width="5.26953125" style="79" bestFit="1" customWidth="1"/>
    <col min="468" max="468" width="5.7265625" style="79" bestFit="1" customWidth="1"/>
    <col min="469" max="479" width="5.26953125" style="79" bestFit="1" customWidth="1"/>
    <col min="480" max="480" width="6.26953125" style="79" bestFit="1" customWidth="1"/>
    <col min="481" max="481" width="6.36328125" style="79" bestFit="1" customWidth="1"/>
    <col min="482" max="482" width="5.26953125" style="79" bestFit="1" customWidth="1"/>
    <col min="483" max="483" width="6.26953125" style="79" bestFit="1" customWidth="1"/>
    <col min="484" max="484" width="6.36328125" style="79" bestFit="1" customWidth="1"/>
    <col min="485" max="485" width="6.08984375" style="79" bestFit="1" customWidth="1"/>
    <col min="486" max="486" width="6.36328125" style="79" bestFit="1" customWidth="1"/>
    <col min="487" max="487" width="6.26953125" style="79" bestFit="1" customWidth="1"/>
    <col min="488" max="488" width="5.90625" style="79" bestFit="1" customWidth="1"/>
    <col min="489" max="489" width="5.7265625" style="79" bestFit="1" customWidth="1"/>
    <col min="490" max="493" width="5.26953125" style="79" bestFit="1" customWidth="1"/>
    <col min="494" max="494" width="6.36328125" style="79" bestFit="1" customWidth="1"/>
    <col min="495" max="516" width="5.26953125" style="79" bestFit="1" customWidth="1"/>
    <col min="517" max="518" width="6.26953125" style="79" bestFit="1" customWidth="1"/>
    <col min="519" max="519" width="15.81640625" style="79" bestFit="1" customWidth="1"/>
    <col min="520" max="520" width="24.08984375" style="79" bestFit="1" customWidth="1"/>
    <col min="521" max="521" width="14.7265625" style="79" bestFit="1" customWidth="1"/>
    <col min="522" max="522" width="15.90625" style="79" bestFit="1" customWidth="1"/>
    <col min="523" max="523" width="6.36328125" style="79" bestFit="1" customWidth="1"/>
    <col min="524" max="524" width="18" style="79" bestFit="1" customWidth="1"/>
    <col min="525" max="525" width="20" style="79" bestFit="1" customWidth="1"/>
    <col min="526" max="526" width="25.1796875" style="79" bestFit="1" customWidth="1"/>
    <col min="527" max="527" width="18.90625" style="79" bestFit="1" customWidth="1"/>
    <col min="528" max="528" width="11.81640625" style="79" bestFit="1" customWidth="1"/>
    <col min="529" max="529" width="11.7265625" style="79" bestFit="1" customWidth="1"/>
    <col min="530" max="530" width="25.6328125" style="79" bestFit="1" customWidth="1"/>
    <col min="531" max="531" width="13.1796875" style="79" bestFit="1" customWidth="1"/>
    <col min="532" max="532" width="9.90625" style="79" bestFit="1" customWidth="1"/>
    <col min="533" max="533" width="5.453125" style="79" bestFit="1" customWidth="1"/>
    <col min="534" max="534" width="13.7265625" style="79" bestFit="1" customWidth="1"/>
    <col min="535" max="535" width="6.36328125" style="79" bestFit="1" customWidth="1"/>
    <col min="536" max="536" width="4.453125" style="79" bestFit="1" customWidth="1"/>
    <col min="537" max="537" width="4.36328125" style="79" bestFit="1" customWidth="1"/>
    <col min="538" max="538" width="5.81640625" style="79" bestFit="1" customWidth="1"/>
    <col min="539" max="539" width="8.453125" style="79" bestFit="1" customWidth="1"/>
    <col min="540" max="540" width="3.54296875" style="79" bestFit="1" customWidth="1"/>
    <col min="541" max="541" width="4.1796875" style="79" bestFit="1" customWidth="1"/>
    <col min="542" max="542" width="10.6328125" style="79" bestFit="1" customWidth="1"/>
    <col min="543" max="543" width="4.453125" style="79" bestFit="1" customWidth="1"/>
    <col min="544" max="544" width="5.81640625" style="79" bestFit="1" customWidth="1"/>
    <col min="545" max="545" width="8.1796875" style="79" bestFit="1" customWidth="1"/>
    <col min="546" max="546" width="12.6328125" style="79" bestFit="1" customWidth="1"/>
    <col min="547" max="547" width="9.81640625" style="79" bestFit="1" customWidth="1"/>
    <col min="548" max="548" width="13.7265625" style="79" bestFit="1" customWidth="1"/>
    <col min="549" max="549" width="12.26953125" style="79" bestFit="1" customWidth="1"/>
    <col min="550" max="550" width="10.7265625" style="79" bestFit="1" customWidth="1"/>
    <col min="551" max="551" width="13.7265625" style="79" bestFit="1" customWidth="1"/>
    <col min="552" max="552" width="29.453125" style="79" bestFit="1" customWidth="1"/>
    <col min="553" max="553" width="6.36328125" style="79" bestFit="1" customWidth="1"/>
    <col min="554" max="554" width="7.36328125" style="79" bestFit="1" customWidth="1"/>
    <col min="555" max="555" width="8.81640625" style="79" bestFit="1" customWidth="1"/>
    <col min="556" max="556" width="66.54296875" style="79" bestFit="1" customWidth="1"/>
    <col min="557" max="557" width="64.08984375" style="79" bestFit="1" customWidth="1"/>
    <col min="558" max="558" width="5.54296875" style="79" bestFit="1" customWidth="1"/>
    <col min="559" max="559" width="7.453125" style="79" bestFit="1" customWidth="1"/>
    <col min="560" max="560" width="21.6328125" style="79" bestFit="1" customWidth="1"/>
    <col min="561" max="561" width="19.7265625" style="79" bestFit="1" customWidth="1"/>
    <col min="562" max="562" width="5.1796875" style="79" bestFit="1" customWidth="1"/>
    <col min="563" max="563" width="17.453125" style="79" bestFit="1" customWidth="1"/>
    <col min="564" max="564" width="23.81640625" style="79" bestFit="1" customWidth="1"/>
    <col min="565" max="565" width="21.81640625" style="79" bestFit="1" customWidth="1"/>
    <col min="566" max="566" width="9.08984375" style="79" bestFit="1" customWidth="1"/>
    <col min="567" max="567" width="10.7265625" style="79" bestFit="1" customWidth="1"/>
    <col min="568" max="568" width="14.81640625" style="79" bestFit="1" customWidth="1"/>
    <col min="569" max="569" width="8.7265625" style="79" bestFit="1" customWidth="1"/>
    <col min="570" max="570" width="7.1796875" style="79" bestFit="1" customWidth="1"/>
    <col min="571" max="571" width="7.90625" style="79" bestFit="1" customWidth="1"/>
    <col min="572" max="572" width="4.08984375" style="79" bestFit="1" customWidth="1"/>
    <col min="573" max="573" width="5.26953125" style="79" bestFit="1" customWidth="1"/>
    <col min="574" max="574" width="14.1796875" style="79" bestFit="1" customWidth="1"/>
    <col min="575" max="575" width="7.453125" style="79" bestFit="1" customWidth="1"/>
    <col min="576" max="576" width="7.90625" style="79" bestFit="1" customWidth="1"/>
    <col min="577" max="577" width="8.81640625" style="79" bestFit="1" customWidth="1"/>
    <col min="578" max="578" width="11.26953125" style="79" bestFit="1" customWidth="1"/>
    <col min="579" max="579" width="19.453125" style="79" bestFit="1" customWidth="1"/>
    <col min="580" max="580" width="17.453125" style="79" bestFit="1" customWidth="1"/>
    <col min="581" max="581" width="25.453125" style="79" bestFit="1" customWidth="1"/>
    <col min="582" max="582" width="26" style="79" bestFit="1" customWidth="1"/>
    <col min="583" max="583" width="20.7265625" style="79" bestFit="1" customWidth="1"/>
    <col min="584" max="584" width="21.36328125" style="79" bestFit="1" customWidth="1"/>
    <col min="585" max="585" width="24.54296875" style="79" bestFit="1" customWidth="1"/>
    <col min="586" max="586" width="24.81640625" style="79" bestFit="1" customWidth="1"/>
    <col min="587" max="587" width="31.453125" style="79" bestFit="1" customWidth="1"/>
    <col min="588" max="588" width="39.26953125" style="79" bestFit="1" customWidth="1"/>
    <col min="589" max="589" width="45.26953125" style="79" bestFit="1" customWidth="1"/>
    <col min="590" max="590" width="40.36328125" style="79" bestFit="1" customWidth="1"/>
    <col min="591" max="591" width="16.1796875" style="79" bestFit="1" customWidth="1"/>
    <col min="592" max="592" width="30.6328125" style="79" bestFit="1" customWidth="1"/>
    <col min="593" max="593" width="29.7265625" style="79" bestFit="1" customWidth="1"/>
    <col min="594" max="594" width="24.90625" style="79" bestFit="1" customWidth="1"/>
    <col min="595" max="595" width="22.08984375" style="79" bestFit="1" customWidth="1"/>
    <col min="596" max="596" width="20.453125" style="79" bestFit="1" customWidth="1"/>
    <col min="597" max="597" width="22.08984375" style="79" bestFit="1" customWidth="1"/>
    <col min="598" max="598" width="30" style="79" bestFit="1" customWidth="1"/>
    <col min="599" max="599" width="25.1796875" style="79" bestFit="1" customWidth="1"/>
    <col min="600" max="600" width="25.1796875" style="79" customWidth="1"/>
    <col min="601" max="601" width="38.453125" style="79" bestFit="1" customWidth="1"/>
    <col min="602" max="602" width="40.1796875" style="79" bestFit="1" customWidth="1"/>
    <col min="603" max="603" width="62.81640625" style="79" bestFit="1" customWidth="1"/>
    <col min="604" max="604" width="42.81640625" style="79" bestFit="1" customWidth="1"/>
    <col min="605" max="605" width="39.08984375" style="79" bestFit="1" customWidth="1"/>
    <col min="606" max="606" width="28.7265625" style="79" bestFit="1" customWidth="1"/>
    <col min="607" max="607" width="27.26953125" style="79" bestFit="1" customWidth="1"/>
    <col min="608" max="608" width="28.7265625" style="79" bestFit="1" customWidth="1"/>
    <col min="609" max="609" width="36.6328125" style="79" bestFit="1" customWidth="1"/>
    <col min="610" max="610" width="32" style="79" bestFit="1" customWidth="1"/>
    <col min="611" max="611" width="32.453125" style="79" bestFit="1" customWidth="1"/>
    <col min="612" max="612" width="32.453125" style="79" customWidth="1"/>
    <col min="613" max="613" width="12.54296875" style="79" bestFit="1" customWidth="1"/>
    <col min="614" max="614" width="5" style="79" bestFit="1" customWidth="1"/>
    <col min="615" max="615" width="7.90625" style="79" bestFit="1" customWidth="1"/>
    <col min="616" max="616" width="21" style="79" bestFit="1" customWidth="1"/>
    <col min="617" max="617" width="8.7265625" style="79" bestFit="1" customWidth="1"/>
    <col min="618" max="618" width="14.81640625" style="79" bestFit="1" customWidth="1"/>
    <col min="619" max="619" width="8.453125" style="79" bestFit="1" customWidth="1"/>
    <col min="620" max="620" width="18.54296875" style="79" bestFit="1" customWidth="1"/>
    <col min="621" max="621" width="13.36328125" style="79" bestFit="1" customWidth="1"/>
    <col min="622" max="622" width="18.90625" style="79" bestFit="1" customWidth="1"/>
    <col min="623" max="623" width="20.7265625" style="79" bestFit="1" customWidth="1"/>
    <col min="624" max="624" width="8.7265625" style="79" bestFit="1" customWidth="1"/>
    <col min="625" max="625" width="15.81640625" style="79" bestFit="1" customWidth="1"/>
    <col min="626" max="626" width="9.6328125" style="79" bestFit="1" customWidth="1"/>
    <col min="627" max="627" width="12.54296875" style="79" bestFit="1" customWidth="1"/>
    <col min="628" max="629" width="12.54296875" style="79" customWidth="1"/>
    <col min="630" max="630" width="4.1796875" style="79" bestFit="1" customWidth="1"/>
    <col min="631" max="631" width="16.08984375" style="79" bestFit="1" customWidth="1"/>
    <col min="632" max="632" width="29" style="79" bestFit="1" customWidth="1"/>
    <col min="633" max="633" width="19.36328125" style="79" bestFit="1" customWidth="1"/>
    <col min="634" max="634" width="11.7265625" style="79" bestFit="1" customWidth="1"/>
    <col min="635" max="635" width="29.54296875" style="79" bestFit="1" customWidth="1"/>
    <col min="636" max="636" width="23.1796875" style="79" bestFit="1" customWidth="1"/>
    <col min="637" max="637" width="8.54296875" style="79" bestFit="1" customWidth="1"/>
    <col min="638" max="638" width="33.54296875" style="79" bestFit="1" customWidth="1"/>
    <col min="639" max="639" width="4.7265625" style="79" bestFit="1" customWidth="1"/>
    <col min="640" max="640" width="4.1796875" style="79" bestFit="1" customWidth="1"/>
    <col min="641" max="641" width="6.6328125" style="79" bestFit="1" customWidth="1"/>
    <col min="642" max="642" width="5.453125" style="79" bestFit="1" customWidth="1"/>
    <col min="643" max="643" width="22.6328125" style="79" bestFit="1" customWidth="1"/>
    <col min="644" max="644" width="23.26953125" style="79" bestFit="1" customWidth="1"/>
    <col min="645" max="645" width="32.26953125" style="79" bestFit="1" customWidth="1"/>
    <col min="646" max="646" width="10.6328125" style="79" bestFit="1" customWidth="1"/>
    <col min="647" max="647" width="23.1796875" style="79" bestFit="1" customWidth="1"/>
    <col min="648" max="648" width="10.453125" style="79" bestFit="1" customWidth="1"/>
    <col min="649" max="649" width="23" style="79" bestFit="1" customWidth="1"/>
    <col min="650" max="652" width="20.54296875" style="79" bestFit="1" customWidth="1"/>
    <col min="653" max="653" width="12" style="79" bestFit="1" customWidth="1"/>
    <col min="654" max="655" width="25.90625" style="79" customWidth="1"/>
    <col min="656" max="656" width="49.36328125" style="79" customWidth="1"/>
    <col min="657" max="657" width="37.7265625" style="79" customWidth="1"/>
    <col min="658" max="658" width="19.08984375" style="79" customWidth="1"/>
    <col min="659" max="659" width="19.1796875" style="79" customWidth="1"/>
    <col min="660" max="660" width="26" style="79" customWidth="1"/>
    <col min="661" max="662" width="27.08984375" style="79" customWidth="1"/>
    <col min="663" max="666" width="22.90625" style="79" customWidth="1"/>
    <col min="667" max="667" width="29.54296875" style="79" customWidth="1"/>
    <col min="668" max="672" width="20.453125" style="79" customWidth="1"/>
    <col min="673" max="673" width="30.08984375" style="79" customWidth="1"/>
    <col min="674" max="674" width="36.36328125" style="79" customWidth="1"/>
    <col min="675" max="675" width="36" style="79" customWidth="1"/>
    <col min="676" max="677" width="49.08984375" style="79" customWidth="1"/>
    <col min="678" max="678" width="30.36328125" style="79" customWidth="1"/>
    <col min="679" max="683" width="31.36328125" style="79" customWidth="1"/>
    <col min="684" max="684" width="30.08984375" style="79" customWidth="1"/>
    <col min="685" max="685" width="36.36328125" style="79" customWidth="1"/>
    <col min="686" max="686" width="36" style="79" customWidth="1"/>
    <col min="687" max="688" width="49.08984375" style="79" customWidth="1"/>
    <col min="689" max="689" width="30.36328125" style="79" customWidth="1"/>
    <col min="690" max="694" width="31.36328125" style="79" customWidth="1"/>
    <col min="695" max="695" width="30.08984375" style="79" customWidth="1"/>
    <col min="696" max="696" width="36.36328125" style="79" customWidth="1"/>
    <col min="697" max="697" width="36" style="79" customWidth="1"/>
    <col min="698" max="699" width="49.08984375" style="79" customWidth="1"/>
    <col min="700" max="700" width="30.36328125" style="79" customWidth="1"/>
    <col min="701" max="705" width="31.36328125" style="79" customWidth="1"/>
    <col min="706" max="706" width="30.08984375" style="79" customWidth="1"/>
    <col min="707" max="707" width="36.36328125" style="79" customWidth="1"/>
    <col min="708" max="708" width="36" style="79" customWidth="1"/>
    <col min="709" max="710" width="49.08984375" style="79" customWidth="1"/>
    <col min="711" max="711" width="30.36328125" style="79" customWidth="1"/>
    <col min="712" max="716" width="31.36328125" style="79" customWidth="1"/>
    <col min="717" max="717" width="30.08984375" style="79" customWidth="1"/>
    <col min="718" max="718" width="36.36328125" style="79" customWidth="1"/>
    <col min="719" max="719" width="36" style="79" customWidth="1"/>
    <col min="720" max="721" width="49.08984375" style="79" customWidth="1"/>
    <col min="722" max="722" width="30.36328125" style="79" customWidth="1"/>
    <col min="723" max="727" width="31.36328125" style="79" customWidth="1"/>
    <col min="728" max="728" width="30.08984375" style="79" customWidth="1"/>
    <col min="729" max="729" width="36.36328125" style="79" customWidth="1"/>
    <col min="730" max="730" width="36" style="79" customWidth="1"/>
    <col min="731" max="732" width="49.08984375" style="79" customWidth="1"/>
    <col min="733" max="733" width="30.36328125" style="79" customWidth="1"/>
    <col min="734" max="738" width="31.36328125" style="79" customWidth="1"/>
    <col min="739" max="739" width="30.08984375" style="79" customWidth="1"/>
    <col min="740" max="740" width="36.36328125" style="79" customWidth="1"/>
    <col min="741" max="741" width="36" style="79" customWidth="1"/>
    <col min="742" max="743" width="49.08984375" style="79" customWidth="1"/>
    <col min="744" max="744" width="30.36328125" style="79" customWidth="1"/>
    <col min="745" max="749" width="31.36328125" style="79" customWidth="1"/>
    <col min="750" max="750" width="30.08984375" style="79" customWidth="1"/>
    <col min="751" max="751" width="36.36328125" style="79" customWidth="1"/>
    <col min="752" max="752" width="36" style="79" customWidth="1"/>
    <col min="753" max="754" width="49.08984375" style="79" customWidth="1"/>
    <col min="755" max="755" width="30.36328125" style="79" customWidth="1"/>
    <col min="756" max="760" width="31.36328125" style="79" customWidth="1"/>
    <col min="761" max="761" width="30.08984375" style="79" customWidth="1"/>
    <col min="762" max="762" width="36.36328125" style="79" customWidth="1"/>
    <col min="763" max="763" width="36" style="79" customWidth="1"/>
    <col min="764" max="765" width="49.08984375" style="79" customWidth="1"/>
    <col min="766" max="766" width="30.36328125" style="79" customWidth="1"/>
    <col min="767" max="771" width="31.36328125" style="79" customWidth="1"/>
    <col min="772" max="772" width="31.08984375" style="79" customWidth="1"/>
    <col min="773" max="773" width="37.36328125" style="79" customWidth="1"/>
    <col min="774" max="774" width="37.08984375" style="79" customWidth="1"/>
    <col min="775" max="776" width="50" style="79" customWidth="1"/>
    <col min="777" max="777" width="31.36328125" style="79" customWidth="1"/>
    <col min="778" max="782" width="32.453125" style="79" customWidth="1"/>
    <col min="783" max="783" width="19.08984375" style="79" customWidth="1"/>
    <col min="784" max="784" width="19.1796875" style="79" customWidth="1"/>
    <col min="785" max="785" width="26" style="79" customWidth="1"/>
    <col min="786" max="787" width="27.08984375" style="79" customWidth="1"/>
    <col min="788" max="791" width="22.90625" style="79" customWidth="1"/>
    <col min="792" max="792" width="29.54296875" style="79" customWidth="1"/>
    <col min="793" max="797" width="20.453125" style="79" customWidth="1"/>
    <col min="798" max="798" width="30.08984375" style="79" customWidth="1"/>
    <col min="799" max="799" width="36.36328125" style="79" customWidth="1"/>
    <col min="800" max="800" width="36" style="79" customWidth="1"/>
    <col min="801" max="802" width="49.08984375" style="79" customWidth="1"/>
    <col min="803" max="803" width="30.36328125" style="79" customWidth="1"/>
    <col min="804" max="808" width="31.36328125" style="79" customWidth="1"/>
    <col min="809" max="809" width="30.08984375" style="79" customWidth="1"/>
    <col min="810" max="810" width="36.36328125" style="79" customWidth="1"/>
    <col min="811" max="811" width="36" style="79" customWidth="1"/>
    <col min="812" max="813" width="49.08984375" style="79" customWidth="1"/>
    <col min="814" max="814" width="30.36328125" style="79" customWidth="1"/>
    <col min="815" max="819" width="31.36328125" style="79" customWidth="1"/>
    <col min="820" max="820" width="30.08984375" style="79" customWidth="1"/>
    <col min="821" max="821" width="36.36328125" style="79" customWidth="1"/>
    <col min="822" max="822" width="36" style="79" customWidth="1"/>
    <col min="823" max="824" width="49.08984375" style="79" customWidth="1"/>
    <col min="825" max="825" width="30.36328125" style="79" customWidth="1"/>
    <col min="826" max="830" width="31.36328125" style="79" customWidth="1"/>
    <col min="831" max="831" width="30.08984375" style="79" customWidth="1"/>
    <col min="832" max="832" width="36.36328125" style="79" customWidth="1"/>
    <col min="833" max="833" width="36" style="79" customWidth="1"/>
    <col min="834" max="835" width="49.08984375" style="79" customWidth="1"/>
    <col min="836" max="836" width="30.36328125" style="79" customWidth="1"/>
    <col min="837" max="841" width="31.36328125" style="79" customWidth="1"/>
    <col min="842" max="842" width="30.08984375" style="79" customWidth="1"/>
    <col min="843" max="843" width="36.36328125" style="79" customWidth="1"/>
    <col min="844" max="844" width="36" style="79" customWidth="1"/>
    <col min="845" max="846" width="49.08984375" style="79" customWidth="1"/>
    <col min="847" max="847" width="30.36328125" style="79" customWidth="1"/>
    <col min="848" max="852" width="31.36328125" style="79" customWidth="1"/>
    <col min="853" max="853" width="30.08984375" style="79" customWidth="1"/>
    <col min="854" max="854" width="36.36328125" style="79" customWidth="1"/>
    <col min="855" max="855" width="36" style="79" customWidth="1"/>
    <col min="856" max="857" width="49.08984375" style="79" customWidth="1"/>
    <col min="858" max="858" width="30.36328125" style="79" customWidth="1"/>
    <col min="859" max="863" width="31.36328125" style="79" customWidth="1"/>
    <col min="864" max="864" width="30.08984375" style="79" customWidth="1"/>
    <col min="865" max="865" width="36.36328125" style="79" customWidth="1"/>
    <col min="866" max="866" width="36" style="79" customWidth="1"/>
    <col min="867" max="868" width="49.08984375" style="79" customWidth="1"/>
    <col min="869" max="869" width="30.36328125" style="79" customWidth="1"/>
    <col min="870" max="874" width="31.36328125" style="79" customWidth="1"/>
    <col min="875" max="875" width="30.08984375" style="79" customWidth="1"/>
    <col min="876" max="876" width="36.36328125" style="79" customWidth="1"/>
    <col min="877" max="877" width="36" style="79" customWidth="1"/>
    <col min="878" max="879" width="49.08984375" style="79" customWidth="1"/>
    <col min="880" max="880" width="30.36328125" style="79" customWidth="1"/>
    <col min="881" max="885" width="31.36328125" style="79" customWidth="1"/>
    <col min="886" max="886" width="30.08984375" style="79" customWidth="1"/>
    <col min="887" max="887" width="36.36328125" style="79" customWidth="1"/>
    <col min="888" max="888" width="36" style="79" customWidth="1"/>
    <col min="889" max="890" width="49.08984375" style="79" customWidth="1"/>
    <col min="891" max="891" width="30.36328125" style="79" customWidth="1"/>
    <col min="892" max="896" width="31.36328125" style="79" customWidth="1"/>
    <col min="897" max="897" width="31.08984375" style="79" customWidth="1"/>
    <col min="898" max="898" width="37.36328125" style="79" customWidth="1"/>
    <col min="899" max="899" width="37.08984375" style="79" customWidth="1"/>
    <col min="900" max="901" width="50" style="79" customWidth="1"/>
    <col min="902" max="902" width="31.36328125" style="79" customWidth="1"/>
    <col min="903" max="907" width="32.453125" style="79" customWidth="1"/>
    <col min="908" max="908" width="19.08984375" style="79" customWidth="1"/>
    <col min="909" max="909" width="19.1796875" style="79" customWidth="1"/>
    <col min="910" max="910" width="26" style="79" customWidth="1"/>
    <col min="911" max="912" width="27.08984375" style="79" customWidth="1"/>
    <col min="913" max="916" width="22.90625" style="79" customWidth="1"/>
    <col min="917" max="917" width="29.54296875" style="79" customWidth="1"/>
    <col min="918" max="922" width="20.453125" style="79" customWidth="1"/>
    <col min="923" max="923" width="30.08984375" style="79" customWidth="1"/>
    <col min="924" max="924" width="36.36328125" style="79" customWidth="1"/>
    <col min="925" max="925" width="36" style="79" customWidth="1"/>
    <col min="926" max="927" width="49.08984375" style="79" customWidth="1"/>
    <col min="928" max="928" width="30.36328125" style="79" customWidth="1"/>
    <col min="929" max="933" width="31.36328125" style="79" customWidth="1"/>
    <col min="934" max="934" width="30.08984375" style="79" customWidth="1"/>
    <col min="935" max="935" width="36.36328125" style="79" customWidth="1"/>
    <col min="936" max="936" width="36" style="79" customWidth="1"/>
    <col min="937" max="938" width="49.08984375" style="79" customWidth="1"/>
    <col min="939" max="939" width="30.36328125" style="79" customWidth="1"/>
    <col min="940" max="944" width="31.36328125" style="79" customWidth="1"/>
    <col min="945" max="945" width="30.08984375" style="79" customWidth="1"/>
    <col min="946" max="946" width="36.36328125" style="79" customWidth="1"/>
    <col min="947" max="947" width="36" style="79" customWidth="1"/>
    <col min="948" max="949" width="49.08984375" style="79" customWidth="1"/>
    <col min="950" max="950" width="30.36328125" style="79" customWidth="1"/>
    <col min="951" max="955" width="31.36328125" style="79" customWidth="1"/>
    <col min="956" max="956" width="30.08984375" style="79" customWidth="1"/>
    <col min="957" max="957" width="36.36328125" style="79" customWidth="1"/>
    <col min="958" max="958" width="36" style="79" customWidth="1"/>
    <col min="959" max="960" width="49.08984375" style="79" customWidth="1"/>
    <col min="961" max="961" width="30.36328125" style="79" customWidth="1"/>
    <col min="962" max="966" width="31.36328125" style="79" customWidth="1"/>
    <col min="967" max="967" width="30.08984375" style="79" customWidth="1"/>
    <col min="968" max="968" width="36.36328125" style="79" customWidth="1"/>
    <col min="969" max="969" width="36" style="79" customWidth="1"/>
    <col min="970" max="971" width="49.08984375" style="79" customWidth="1"/>
    <col min="972" max="972" width="30.36328125" style="79" customWidth="1"/>
    <col min="973" max="977" width="31.36328125" style="79" customWidth="1"/>
    <col min="978" max="978" width="30.08984375" style="79" customWidth="1"/>
    <col min="979" max="979" width="36.36328125" style="79" customWidth="1"/>
    <col min="980" max="980" width="36" style="79" customWidth="1"/>
    <col min="981" max="982" width="49.08984375" style="79" customWidth="1"/>
    <col min="983" max="983" width="30.36328125" style="79" customWidth="1"/>
    <col min="984" max="988" width="31.36328125" style="79" customWidth="1"/>
    <col min="989" max="989" width="30.08984375" style="79" customWidth="1"/>
    <col min="990" max="990" width="36.36328125" style="79" customWidth="1"/>
    <col min="991" max="991" width="36" style="79" customWidth="1"/>
    <col min="992" max="993" width="49.08984375" style="79" customWidth="1"/>
    <col min="994" max="994" width="30.36328125" style="79" customWidth="1"/>
    <col min="995" max="999" width="31.36328125" style="79" customWidth="1"/>
    <col min="1000" max="1000" width="30.08984375" style="79" customWidth="1"/>
    <col min="1001" max="1001" width="36.36328125" style="79" customWidth="1"/>
    <col min="1002" max="1002" width="36" style="79" customWidth="1"/>
    <col min="1003" max="1004" width="49.08984375" style="79" customWidth="1"/>
    <col min="1005" max="1005" width="30.36328125" style="79" customWidth="1"/>
    <col min="1006" max="1010" width="31.36328125" style="79" customWidth="1"/>
    <col min="1011" max="1011" width="30.08984375" style="79" customWidth="1"/>
    <col min="1012" max="1012" width="36.36328125" style="79" customWidth="1"/>
    <col min="1013" max="1013" width="36" style="79" customWidth="1"/>
    <col min="1014" max="1015" width="49.08984375" style="79" customWidth="1"/>
    <col min="1016" max="1016" width="30.36328125" style="79" customWidth="1"/>
    <col min="1017" max="1021" width="31.36328125" style="79" customWidth="1"/>
    <col min="1022" max="1022" width="31.08984375" style="79" customWidth="1"/>
    <col min="1023" max="1023" width="37.36328125" style="79" customWidth="1"/>
    <col min="1024" max="1024" width="37.08984375" style="79" customWidth="1"/>
    <col min="1025" max="1026" width="50" style="79" customWidth="1"/>
    <col min="1027" max="1027" width="31.36328125" style="79" customWidth="1"/>
    <col min="1028" max="1032" width="32.453125" style="79" customWidth="1"/>
    <col min="1033" max="1033" width="19.08984375" style="79" customWidth="1"/>
    <col min="1034" max="1034" width="19.1796875" style="79" customWidth="1"/>
    <col min="1035" max="1035" width="26" style="79" customWidth="1"/>
    <col min="1036" max="1037" width="27.08984375" style="79" customWidth="1"/>
    <col min="1038" max="1041" width="22.90625" style="79" customWidth="1"/>
    <col min="1042" max="1042" width="29.54296875" style="79" customWidth="1"/>
    <col min="1043" max="1047" width="20.453125" style="79" customWidth="1"/>
    <col min="1048" max="1048" width="30.08984375" style="79" customWidth="1"/>
    <col min="1049" max="1049" width="36.36328125" style="79" customWidth="1"/>
    <col min="1050" max="1050" width="36" style="79" customWidth="1"/>
    <col min="1051" max="1052" width="49.08984375" style="79" customWidth="1"/>
    <col min="1053" max="1053" width="30.36328125" style="79" customWidth="1"/>
    <col min="1054" max="1058" width="31.36328125" style="79" customWidth="1"/>
    <col min="1059" max="1059" width="30.08984375" style="79" customWidth="1"/>
    <col min="1060" max="1060" width="36.36328125" style="79" customWidth="1"/>
    <col min="1061" max="1061" width="36" style="79" customWidth="1"/>
    <col min="1062" max="1063" width="49.08984375" style="79" customWidth="1"/>
    <col min="1064" max="1064" width="30.36328125" style="79" customWidth="1"/>
    <col min="1065" max="1069" width="31.36328125" style="79" customWidth="1"/>
    <col min="1070" max="1070" width="30.08984375" style="79" customWidth="1"/>
    <col min="1071" max="1071" width="36.36328125" style="79" customWidth="1"/>
    <col min="1072" max="1072" width="36" style="79" customWidth="1"/>
    <col min="1073" max="1074" width="49.08984375" style="79" customWidth="1"/>
    <col min="1075" max="1075" width="30.36328125" style="79" customWidth="1"/>
    <col min="1076" max="1080" width="31.36328125" style="79" customWidth="1"/>
    <col min="1081" max="1081" width="30.08984375" style="79" customWidth="1"/>
    <col min="1082" max="1082" width="36.36328125" style="79" customWidth="1"/>
    <col min="1083" max="1083" width="36" style="79" customWidth="1"/>
    <col min="1084" max="1085" width="49.08984375" style="79" customWidth="1"/>
    <col min="1086" max="1086" width="30.36328125" style="79" customWidth="1"/>
    <col min="1087" max="1091" width="31.36328125" style="79" customWidth="1"/>
    <col min="1092" max="1092" width="30.08984375" style="79" customWidth="1"/>
    <col min="1093" max="1093" width="36.36328125" style="79" customWidth="1"/>
    <col min="1094" max="1094" width="36" style="79" customWidth="1"/>
    <col min="1095" max="1096" width="49.08984375" style="79" customWidth="1"/>
    <col min="1097" max="1097" width="30.36328125" style="79" customWidth="1"/>
    <col min="1098" max="1102" width="31.36328125" style="79" customWidth="1"/>
    <col min="1103" max="1103" width="30.08984375" style="79" customWidth="1"/>
    <col min="1104" max="1104" width="36.36328125" style="79" customWidth="1"/>
    <col min="1105" max="1105" width="36" style="79" customWidth="1"/>
    <col min="1106" max="1107" width="49.08984375" style="79" customWidth="1"/>
    <col min="1108" max="1108" width="30.36328125" style="79" customWidth="1"/>
    <col min="1109" max="1113" width="31.36328125" style="79" customWidth="1"/>
    <col min="1114" max="1114" width="30.08984375" style="79" customWidth="1"/>
    <col min="1115" max="1115" width="36.36328125" style="79" customWidth="1"/>
    <col min="1116" max="1116" width="36" style="79" customWidth="1"/>
    <col min="1117" max="1118" width="49.08984375" style="79" customWidth="1"/>
    <col min="1119" max="1119" width="30.36328125" style="79" customWidth="1"/>
    <col min="1120" max="1124" width="31.36328125" style="79" customWidth="1"/>
    <col min="1125" max="1125" width="30.08984375" style="79" customWidth="1"/>
    <col min="1126" max="1126" width="36.36328125" style="79" customWidth="1"/>
    <col min="1127" max="1127" width="36" style="79" customWidth="1"/>
    <col min="1128" max="1129" width="49.08984375" style="79" customWidth="1"/>
    <col min="1130" max="1130" width="30.36328125" style="79" customWidth="1"/>
    <col min="1131" max="1135" width="31.36328125" style="79" customWidth="1"/>
    <col min="1136" max="1136" width="30.08984375" style="79" customWidth="1"/>
    <col min="1137" max="1137" width="36.36328125" style="79" customWidth="1"/>
    <col min="1138" max="1138" width="36" style="79" customWidth="1"/>
    <col min="1139" max="1140" width="49.08984375" style="79" customWidth="1"/>
    <col min="1141" max="1141" width="30.36328125" style="79" customWidth="1"/>
    <col min="1142" max="1146" width="31.36328125" style="79" customWidth="1"/>
    <col min="1147" max="1147" width="31.08984375" style="79" customWidth="1"/>
    <col min="1148" max="1148" width="37.36328125" style="79" customWidth="1"/>
    <col min="1149" max="1149" width="37.08984375" style="79" customWidth="1"/>
    <col min="1150" max="1151" width="50" style="79" customWidth="1"/>
    <col min="1152" max="1152" width="31.36328125" style="79" customWidth="1"/>
    <col min="1153" max="1157" width="32.453125" style="79" customWidth="1"/>
    <col min="1158" max="1158" width="19.08984375" style="79" customWidth="1"/>
    <col min="1159" max="1159" width="19.1796875" style="79" customWidth="1"/>
    <col min="1160" max="1160" width="26" style="79" customWidth="1"/>
    <col min="1161" max="1162" width="27.08984375" style="79" customWidth="1"/>
    <col min="1163" max="1166" width="22.90625" style="79" customWidth="1"/>
    <col min="1167" max="1167" width="29.54296875" style="79" customWidth="1"/>
    <col min="1168" max="1172" width="20.453125" style="79" customWidth="1"/>
    <col min="1173" max="1173" width="30.08984375" style="79" customWidth="1"/>
    <col min="1174" max="1174" width="36.36328125" style="79" customWidth="1"/>
    <col min="1175" max="1175" width="36" style="79" customWidth="1"/>
    <col min="1176" max="1177" width="49.08984375" style="79" customWidth="1"/>
    <col min="1178" max="1178" width="30.36328125" style="79" customWidth="1"/>
    <col min="1179" max="1183" width="31.36328125" style="79" customWidth="1"/>
    <col min="1184" max="1184" width="30.08984375" style="79" customWidth="1"/>
    <col min="1185" max="1185" width="36.36328125" style="79" customWidth="1"/>
    <col min="1186" max="1186" width="36" style="79" customWidth="1"/>
    <col min="1187" max="1188" width="49.08984375" style="79" customWidth="1"/>
    <col min="1189" max="1189" width="30.36328125" style="79" customWidth="1"/>
    <col min="1190" max="1194" width="31.36328125" style="79" customWidth="1"/>
    <col min="1195" max="1195" width="30.08984375" style="79" customWidth="1"/>
    <col min="1196" max="1196" width="36.36328125" style="79" customWidth="1"/>
    <col min="1197" max="1197" width="36" style="79" customWidth="1"/>
    <col min="1198" max="1199" width="49.08984375" style="79" customWidth="1"/>
    <col min="1200" max="1200" width="30.36328125" style="79" customWidth="1"/>
    <col min="1201" max="1205" width="31.36328125" style="79" customWidth="1"/>
    <col min="1206" max="1206" width="30.08984375" style="79" customWidth="1"/>
    <col min="1207" max="1207" width="36.36328125" style="79" customWidth="1"/>
    <col min="1208" max="1208" width="36" style="79" customWidth="1"/>
    <col min="1209" max="1210" width="49.08984375" style="79" customWidth="1"/>
    <col min="1211" max="1211" width="30.36328125" style="79" customWidth="1"/>
    <col min="1212" max="1216" width="31.36328125" style="79" customWidth="1"/>
    <col min="1217" max="1217" width="30.08984375" style="79" customWidth="1"/>
    <col min="1218" max="1218" width="36.36328125" style="79" customWidth="1"/>
    <col min="1219" max="1219" width="36" style="79" customWidth="1"/>
    <col min="1220" max="1221" width="49.08984375" style="79" customWidth="1"/>
    <col min="1222" max="1222" width="30.36328125" style="79" customWidth="1"/>
    <col min="1223" max="1227" width="31.36328125" style="79" customWidth="1"/>
    <col min="1228" max="1228" width="30.08984375" style="79" customWidth="1"/>
    <col min="1229" max="1229" width="36.36328125" style="79" customWidth="1"/>
    <col min="1230" max="1230" width="36" style="79" customWidth="1"/>
    <col min="1231" max="1232" width="49.08984375" style="79" customWidth="1"/>
    <col min="1233" max="1233" width="30.36328125" style="79" customWidth="1"/>
    <col min="1234" max="1238" width="31.36328125" style="79" customWidth="1"/>
    <col min="1239" max="1239" width="30.08984375" style="79" customWidth="1"/>
    <col min="1240" max="1240" width="36.36328125" style="79" customWidth="1"/>
    <col min="1241" max="1241" width="36" style="79" customWidth="1"/>
    <col min="1242" max="1243" width="49.08984375" style="79" customWidth="1"/>
    <col min="1244" max="1244" width="30.36328125" style="79" customWidth="1"/>
    <col min="1245" max="1249" width="31.36328125" style="79" customWidth="1"/>
    <col min="1250" max="1250" width="30.08984375" style="79" customWidth="1"/>
    <col min="1251" max="1251" width="36.36328125" style="79" customWidth="1"/>
    <col min="1252" max="1252" width="36" style="79" customWidth="1"/>
    <col min="1253" max="1254" width="49.08984375" style="79" customWidth="1"/>
    <col min="1255" max="1255" width="30.36328125" style="79" customWidth="1"/>
    <col min="1256" max="1260" width="31.36328125" style="79" customWidth="1"/>
    <col min="1261" max="1261" width="30.08984375" style="79" customWidth="1"/>
    <col min="1262" max="1262" width="36.36328125" style="79" customWidth="1"/>
    <col min="1263" max="1263" width="36" style="79" customWidth="1"/>
    <col min="1264" max="1265" width="49.08984375" style="79" customWidth="1"/>
    <col min="1266" max="1266" width="30.36328125" style="79" customWidth="1"/>
    <col min="1267" max="1271" width="31.36328125" style="79" customWidth="1"/>
    <col min="1272" max="1272" width="31.08984375" style="79" customWidth="1"/>
    <col min="1273" max="1273" width="37.36328125" style="79" customWidth="1"/>
    <col min="1274" max="1274" width="37.08984375" style="79" customWidth="1"/>
    <col min="1275" max="1276" width="50" style="79" customWidth="1"/>
    <col min="1277" max="1277" width="31.36328125" style="79" customWidth="1"/>
    <col min="1278" max="1282" width="32.453125" style="79" customWidth="1"/>
    <col min="1283" max="1283" width="19.08984375" style="79" customWidth="1"/>
    <col min="1284" max="1284" width="19.1796875" style="79" customWidth="1"/>
    <col min="1285" max="1285" width="26" style="79" customWidth="1"/>
    <col min="1286" max="1287" width="27.08984375" style="79" customWidth="1"/>
    <col min="1288" max="1291" width="22.90625" style="79" customWidth="1"/>
    <col min="1292" max="1292" width="29.54296875" style="79" customWidth="1"/>
    <col min="1293" max="1297" width="20.453125" style="79" customWidth="1"/>
    <col min="1298" max="1298" width="30.08984375" style="79" customWidth="1"/>
    <col min="1299" max="1299" width="36.36328125" style="79" customWidth="1"/>
    <col min="1300" max="1300" width="36" style="79" customWidth="1"/>
    <col min="1301" max="1302" width="49.08984375" style="79" customWidth="1"/>
    <col min="1303" max="1303" width="30.36328125" style="79" customWidth="1"/>
    <col min="1304" max="1308" width="31.36328125" style="79" customWidth="1"/>
    <col min="1309" max="1309" width="30.08984375" style="79" customWidth="1"/>
    <col min="1310" max="1310" width="36.36328125" style="79" customWidth="1"/>
    <col min="1311" max="1311" width="36" style="79" customWidth="1"/>
    <col min="1312" max="1313" width="49.08984375" style="79" customWidth="1"/>
    <col min="1314" max="1314" width="30.36328125" style="79" customWidth="1"/>
    <col min="1315" max="1319" width="31.36328125" style="79" customWidth="1"/>
    <col min="1320" max="1320" width="30.08984375" style="79" customWidth="1"/>
    <col min="1321" max="1321" width="36.36328125" style="79" customWidth="1"/>
    <col min="1322" max="1322" width="36" style="79" customWidth="1"/>
    <col min="1323" max="1324" width="49.08984375" style="79" customWidth="1"/>
    <col min="1325" max="1325" width="30.36328125" style="79" customWidth="1"/>
    <col min="1326" max="1330" width="31.36328125" style="79" customWidth="1"/>
    <col min="1331" max="1331" width="30.08984375" style="79" customWidth="1"/>
    <col min="1332" max="1332" width="36.36328125" style="79" customWidth="1"/>
    <col min="1333" max="1333" width="36" style="79" customWidth="1"/>
    <col min="1334" max="1335" width="49.08984375" style="79" customWidth="1"/>
    <col min="1336" max="1336" width="30.36328125" style="79" customWidth="1"/>
    <col min="1337" max="1341" width="31.36328125" style="79" customWidth="1"/>
    <col min="1342" max="1342" width="30.08984375" style="79" customWidth="1"/>
    <col min="1343" max="1343" width="36.36328125" style="79" customWidth="1"/>
    <col min="1344" max="1344" width="36" style="79" customWidth="1"/>
    <col min="1345" max="1346" width="49.08984375" style="79" customWidth="1"/>
    <col min="1347" max="1347" width="30.36328125" style="79" customWidth="1"/>
    <col min="1348" max="1352" width="31.36328125" style="79" customWidth="1"/>
    <col min="1353" max="1353" width="30.08984375" style="79" customWidth="1"/>
    <col min="1354" max="1354" width="36.36328125" style="79" customWidth="1"/>
    <col min="1355" max="1355" width="36" style="79" customWidth="1"/>
    <col min="1356" max="1357" width="49.08984375" style="79" customWidth="1"/>
    <col min="1358" max="1358" width="30.36328125" style="79" customWidth="1"/>
    <col min="1359" max="1363" width="31.36328125" style="79" customWidth="1"/>
    <col min="1364" max="1364" width="30.08984375" style="79" customWidth="1"/>
    <col min="1365" max="1365" width="36.36328125" style="79" customWidth="1"/>
    <col min="1366" max="1366" width="36" style="79" customWidth="1"/>
    <col min="1367" max="1368" width="49.08984375" style="79" customWidth="1"/>
    <col min="1369" max="1369" width="30.36328125" style="79" customWidth="1"/>
    <col min="1370" max="1374" width="31.36328125" style="79" customWidth="1"/>
    <col min="1375" max="1375" width="30.08984375" style="79" customWidth="1"/>
    <col min="1376" max="1376" width="36.36328125" style="79" customWidth="1"/>
    <col min="1377" max="1377" width="36" style="79" customWidth="1"/>
    <col min="1378" max="1379" width="49.08984375" style="79" customWidth="1"/>
    <col min="1380" max="1380" width="30.36328125" style="79" customWidth="1"/>
    <col min="1381" max="1385" width="31.36328125" style="79" customWidth="1"/>
    <col min="1386" max="1386" width="30.08984375" style="79" customWidth="1"/>
    <col min="1387" max="1387" width="36.36328125" style="79" customWidth="1"/>
    <col min="1388" max="1388" width="36" style="79" customWidth="1"/>
    <col min="1389" max="1390" width="49.08984375" style="79" customWidth="1"/>
    <col min="1391" max="1391" width="30.36328125" style="79" customWidth="1"/>
    <col min="1392" max="1396" width="31.36328125" style="79" customWidth="1"/>
    <col min="1397" max="1397" width="31.08984375" style="79" customWidth="1"/>
    <col min="1398" max="1398" width="37.36328125" style="79" customWidth="1"/>
    <col min="1399" max="1399" width="37.08984375" style="79" customWidth="1"/>
    <col min="1400" max="1401" width="50" style="79" customWidth="1"/>
    <col min="1402" max="1402" width="31.36328125" style="79" customWidth="1"/>
    <col min="1403" max="1407" width="32.453125" style="79" customWidth="1"/>
    <col min="1408" max="1408" width="19.08984375" style="79" customWidth="1"/>
    <col min="1409" max="1409" width="19.1796875" style="79" customWidth="1"/>
    <col min="1410" max="1410" width="26" style="79" customWidth="1"/>
    <col min="1411" max="1412" width="27.08984375" style="79" customWidth="1"/>
    <col min="1413" max="1416" width="22.90625" style="79" customWidth="1"/>
    <col min="1417" max="1417" width="29.54296875" style="79" customWidth="1"/>
    <col min="1418" max="1422" width="20.453125" style="79" customWidth="1"/>
    <col min="1423" max="1423" width="30.08984375" style="79" customWidth="1"/>
    <col min="1424" max="1424" width="36.36328125" style="79" customWidth="1"/>
    <col min="1425" max="1425" width="36" style="79" customWidth="1"/>
    <col min="1426" max="1427" width="49.08984375" style="79" customWidth="1"/>
    <col min="1428" max="1428" width="30.36328125" style="79" customWidth="1"/>
    <col min="1429" max="1433" width="31.36328125" style="79" customWidth="1"/>
    <col min="1434" max="1434" width="30.08984375" style="79" customWidth="1"/>
    <col min="1435" max="1435" width="36.36328125" style="79" customWidth="1"/>
    <col min="1436" max="1436" width="36" style="79" customWidth="1"/>
    <col min="1437" max="1438" width="49.08984375" style="79" customWidth="1"/>
    <col min="1439" max="1439" width="30.36328125" style="79" customWidth="1"/>
    <col min="1440" max="1444" width="31.36328125" style="79" customWidth="1"/>
    <col min="1445" max="1445" width="30.08984375" style="79" customWidth="1"/>
    <col min="1446" max="1446" width="36.36328125" style="79" customWidth="1"/>
    <col min="1447" max="1447" width="36" style="79" customWidth="1"/>
    <col min="1448" max="1449" width="49.08984375" style="79" customWidth="1"/>
    <col min="1450" max="1450" width="30.36328125" style="79" customWidth="1"/>
    <col min="1451" max="1455" width="31.36328125" style="79" customWidth="1"/>
    <col min="1456" max="1456" width="30.08984375" style="79" customWidth="1"/>
    <col min="1457" max="1457" width="36.36328125" style="79" customWidth="1"/>
    <col min="1458" max="1458" width="36" style="79" customWidth="1"/>
    <col min="1459" max="1460" width="49.08984375" style="79" customWidth="1"/>
    <col min="1461" max="1461" width="30.36328125" style="79" customWidth="1"/>
    <col min="1462" max="1466" width="31.36328125" style="79" customWidth="1"/>
    <col min="1467" max="1467" width="30.08984375" style="79" customWidth="1"/>
    <col min="1468" max="1468" width="36.36328125" style="79" customWidth="1"/>
    <col min="1469" max="1469" width="36" style="79" customWidth="1"/>
    <col min="1470" max="1471" width="49.08984375" style="79" customWidth="1"/>
    <col min="1472" max="1472" width="30.36328125" style="79" customWidth="1"/>
    <col min="1473" max="1477" width="31.36328125" style="79" customWidth="1"/>
    <col min="1478" max="1478" width="30.08984375" style="79" customWidth="1"/>
    <col min="1479" max="1479" width="36.36328125" style="79" customWidth="1"/>
    <col min="1480" max="1480" width="36" style="79" customWidth="1"/>
    <col min="1481" max="1482" width="49.08984375" style="79" customWidth="1"/>
    <col min="1483" max="1483" width="30.36328125" style="79" customWidth="1"/>
    <col min="1484" max="1488" width="31.36328125" style="79" customWidth="1"/>
    <col min="1489" max="1489" width="30.08984375" style="79" customWidth="1"/>
    <col min="1490" max="1490" width="36.36328125" style="79" customWidth="1"/>
    <col min="1491" max="1491" width="36" style="79" customWidth="1"/>
    <col min="1492" max="1493" width="49.08984375" style="79" customWidth="1"/>
    <col min="1494" max="1494" width="30.36328125" style="79" customWidth="1"/>
    <col min="1495" max="1499" width="31.36328125" style="79" customWidth="1"/>
    <col min="1500" max="1500" width="30.08984375" style="79" customWidth="1"/>
    <col min="1501" max="1501" width="36.36328125" style="79" customWidth="1"/>
    <col min="1502" max="1502" width="36" style="79" customWidth="1"/>
    <col min="1503" max="1504" width="49.08984375" style="79" customWidth="1"/>
    <col min="1505" max="1505" width="30.36328125" style="79" customWidth="1"/>
    <col min="1506" max="1510" width="31.36328125" style="79" customWidth="1"/>
    <col min="1511" max="1511" width="30.08984375" style="79" customWidth="1"/>
    <col min="1512" max="1512" width="36.36328125" style="79" customWidth="1"/>
    <col min="1513" max="1513" width="36" style="79" customWidth="1"/>
    <col min="1514" max="1515" width="49.08984375" style="79" customWidth="1"/>
    <col min="1516" max="1516" width="30.36328125" style="79" customWidth="1"/>
    <col min="1517" max="1521" width="31.36328125" style="79" customWidth="1"/>
    <col min="1522" max="1522" width="31.08984375" style="79" customWidth="1"/>
    <col min="1523" max="1523" width="37.36328125" style="79" customWidth="1"/>
    <col min="1524" max="1524" width="37.08984375" style="79" customWidth="1"/>
    <col min="1525" max="1526" width="50" style="79" customWidth="1"/>
    <col min="1527" max="1527" width="31.36328125" style="79" customWidth="1"/>
    <col min="1528" max="1532" width="32.453125" style="79" customWidth="1"/>
    <col min="1533" max="1533" width="19.08984375" style="79" customWidth="1"/>
    <col min="1534" max="1534" width="19.1796875" style="79" customWidth="1"/>
    <col min="1535" max="1535" width="26" style="79" customWidth="1"/>
    <col min="1536" max="1537" width="27.08984375" style="79" customWidth="1"/>
    <col min="1538" max="1541" width="22.90625" style="79" customWidth="1"/>
    <col min="1542" max="1542" width="29.54296875" style="79" customWidth="1"/>
    <col min="1543" max="1547" width="20.453125" style="79" customWidth="1"/>
    <col min="1548" max="1548" width="30.08984375" style="79" customWidth="1"/>
    <col min="1549" max="1549" width="36.36328125" style="79" customWidth="1"/>
    <col min="1550" max="1550" width="36" style="79" customWidth="1"/>
    <col min="1551" max="1552" width="49.08984375" style="79" customWidth="1"/>
    <col min="1553" max="1553" width="30.36328125" style="79" customWidth="1"/>
    <col min="1554" max="1558" width="31.36328125" style="79" customWidth="1"/>
    <col min="1559" max="1559" width="30.08984375" style="79" customWidth="1"/>
    <col min="1560" max="1560" width="36.36328125" style="79" customWidth="1"/>
    <col min="1561" max="1561" width="36" style="79" customWidth="1"/>
    <col min="1562" max="1563" width="49.08984375" style="79" customWidth="1"/>
    <col min="1564" max="1564" width="30.36328125" style="79" customWidth="1"/>
    <col min="1565" max="1569" width="31.36328125" style="79" customWidth="1"/>
    <col min="1570" max="1570" width="30.08984375" style="79" customWidth="1"/>
    <col min="1571" max="1571" width="36.36328125" style="79" customWidth="1"/>
    <col min="1572" max="1572" width="36" style="79" customWidth="1"/>
    <col min="1573" max="1574" width="49.08984375" style="79" customWidth="1"/>
    <col min="1575" max="1575" width="30.36328125" style="79" customWidth="1"/>
    <col min="1576" max="1580" width="31.36328125" style="79" customWidth="1"/>
    <col min="1581" max="1581" width="30.08984375" style="79" customWidth="1"/>
    <col min="1582" max="1582" width="36.36328125" style="79" customWidth="1"/>
    <col min="1583" max="1583" width="36" style="79" customWidth="1"/>
    <col min="1584" max="1585" width="49.08984375" style="79" customWidth="1"/>
    <col min="1586" max="1586" width="30.36328125" style="79" customWidth="1"/>
    <col min="1587" max="1591" width="31.36328125" style="79" customWidth="1"/>
    <col min="1592" max="1592" width="30.08984375" style="79" customWidth="1"/>
    <col min="1593" max="1593" width="36.36328125" style="79" customWidth="1"/>
    <col min="1594" max="1594" width="36" style="79" customWidth="1"/>
    <col min="1595" max="1596" width="49.08984375" style="79" customWidth="1"/>
    <col min="1597" max="1597" width="30.36328125" style="79" customWidth="1"/>
    <col min="1598" max="1602" width="31.36328125" style="79" customWidth="1"/>
    <col min="1603" max="1603" width="30.08984375" style="79" customWidth="1"/>
    <col min="1604" max="1604" width="36.36328125" style="79" customWidth="1"/>
    <col min="1605" max="1605" width="36" style="79" customWidth="1"/>
    <col min="1606" max="1607" width="49.08984375" style="79" customWidth="1"/>
    <col min="1608" max="1608" width="30.36328125" style="79" customWidth="1"/>
    <col min="1609" max="1613" width="31.36328125" style="79" customWidth="1"/>
    <col min="1614" max="1614" width="30.08984375" style="79" customWidth="1"/>
    <col min="1615" max="1615" width="36.36328125" style="79" customWidth="1"/>
    <col min="1616" max="1616" width="36" style="79" customWidth="1"/>
    <col min="1617" max="1618" width="49.08984375" style="79" customWidth="1"/>
    <col min="1619" max="1619" width="30.36328125" style="79" customWidth="1"/>
    <col min="1620" max="1624" width="31.36328125" style="79" customWidth="1"/>
    <col min="1625" max="1625" width="30.08984375" style="79" customWidth="1"/>
    <col min="1626" max="1626" width="36.36328125" style="79" customWidth="1"/>
    <col min="1627" max="1627" width="36" style="79" customWidth="1"/>
    <col min="1628" max="1629" width="49.08984375" style="79" customWidth="1"/>
    <col min="1630" max="1630" width="30.36328125" style="79" customWidth="1"/>
    <col min="1631" max="1635" width="31.36328125" style="79" customWidth="1"/>
    <col min="1636" max="1636" width="30.08984375" style="79" customWidth="1"/>
    <col min="1637" max="1637" width="36.36328125" style="79" customWidth="1"/>
    <col min="1638" max="1638" width="36" style="79" customWidth="1"/>
    <col min="1639" max="1640" width="49.08984375" style="79" customWidth="1"/>
    <col min="1641" max="1641" width="30.36328125" style="79" customWidth="1"/>
    <col min="1642" max="1646" width="31.36328125" style="79" customWidth="1"/>
    <col min="1647" max="1647" width="31.08984375" style="79" customWidth="1"/>
    <col min="1648" max="1648" width="37.36328125" style="79" customWidth="1"/>
    <col min="1649" max="1649" width="37.08984375" style="79" customWidth="1"/>
    <col min="1650" max="1651" width="50" style="79" customWidth="1"/>
    <col min="1652" max="1652" width="31.36328125" style="79" customWidth="1"/>
    <col min="1653" max="1657" width="32.453125" style="79" customWidth="1"/>
    <col min="1658" max="1658" width="19.08984375" style="79" customWidth="1"/>
    <col min="1659" max="1659" width="19.1796875" style="79" customWidth="1"/>
    <col min="1660" max="1660" width="26" style="79" customWidth="1"/>
    <col min="1661" max="1662" width="27.08984375" style="79" customWidth="1"/>
    <col min="1663" max="1666" width="22.90625" style="79" customWidth="1"/>
    <col min="1667" max="1667" width="29.54296875" style="79" customWidth="1"/>
    <col min="1668" max="1672" width="20.453125" style="79" customWidth="1"/>
    <col min="1673" max="1673" width="30.08984375" style="79" customWidth="1"/>
    <col min="1674" max="1674" width="36.36328125" style="79" customWidth="1"/>
    <col min="1675" max="1675" width="36" style="79" customWidth="1"/>
    <col min="1676" max="1677" width="49.08984375" style="79" customWidth="1"/>
    <col min="1678" max="1678" width="30.36328125" style="79" customWidth="1"/>
    <col min="1679" max="1683" width="31.36328125" style="79" customWidth="1"/>
    <col min="1684" max="1684" width="30.08984375" style="79" customWidth="1"/>
    <col min="1685" max="1685" width="36.36328125" style="79" customWidth="1"/>
    <col min="1686" max="1686" width="36" style="79" customWidth="1"/>
    <col min="1687" max="1688" width="49.08984375" style="79" customWidth="1"/>
    <col min="1689" max="1689" width="30.36328125" style="79" customWidth="1"/>
    <col min="1690" max="1694" width="31.36328125" style="79" customWidth="1"/>
    <col min="1695" max="1695" width="30.08984375" style="79" customWidth="1"/>
    <col min="1696" max="1696" width="36.36328125" style="79" customWidth="1"/>
    <col min="1697" max="1697" width="36" style="79" customWidth="1"/>
    <col min="1698" max="1699" width="49.08984375" style="79" customWidth="1"/>
    <col min="1700" max="1700" width="30.36328125" style="79" customWidth="1"/>
    <col min="1701" max="1705" width="31.36328125" style="79" customWidth="1"/>
    <col min="1706" max="1706" width="30.08984375" style="79" customWidth="1"/>
    <col min="1707" max="1707" width="36.36328125" style="79" customWidth="1"/>
    <col min="1708" max="1708" width="36" style="79" customWidth="1"/>
    <col min="1709" max="1710" width="49.08984375" style="79" customWidth="1"/>
    <col min="1711" max="1711" width="30.36328125" style="79" customWidth="1"/>
    <col min="1712" max="1716" width="31.36328125" style="79" customWidth="1"/>
    <col min="1717" max="1717" width="30.08984375" style="79" customWidth="1"/>
    <col min="1718" max="1718" width="36.36328125" style="79" customWidth="1"/>
    <col min="1719" max="1719" width="36" style="79" customWidth="1"/>
    <col min="1720" max="1721" width="49.08984375" style="79" customWidth="1"/>
    <col min="1722" max="1722" width="30.36328125" style="79" customWidth="1"/>
    <col min="1723" max="1727" width="31.36328125" style="79" customWidth="1"/>
    <col min="1728" max="1728" width="30.08984375" style="79" customWidth="1"/>
    <col min="1729" max="1729" width="36.36328125" style="79" customWidth="1"/>
    <col min="1730" max="1730" width="36" style="79" customWidth="1"/>
    <col min="1731" max="1732" width="49.08984375" style="79" customWidth="1"/>
    <col min="1733" max="1733" width="30.36328125" style="79" customWidth="1"/>
    <col min="1734" max="1738" width="31.36328125" style="79" customWidth="1"/>
    <col min="1739" max="1739" width="30.08984375" style="79" customWidth="1"/>
    <col min="1740" max="1740" width="36.36328125" style="79" customWidth="1"/>
    <col min="1741" max="1741" width="36" style="79" customWidth="1"/>
    <col min="1742" max="1743" width="49.08984375" style="79" customWidth="1"/>
    <col min="1744" max="1744" width="30.36328125" style="79" customWidth="1"/>
    <col min="1745" max="1749" width="31.36328125" style="79" customWidth="1"/>
    <col min="1750" max="1750" width="30.08984375" style="79" customWidth="1"/>
    <col min="1751" max="1751" width="36.36328125" style="79" customWidth="1"/>
    <col min="1752" max="1752" width="36" style="79" customWidth="1"/>
    <col min="1753" max="1754" width="49.08984375" style="79" customWidth="1"/>
    <col min="1755" max="1755" width="30.36328125" style="79" customWidth="1"/>
    <col min="1756" max="1760" width="31.36328125" style="79" customWidth="1"/>
    <col min="1761" max="1761" width="30.08984375" style="79" customWidth="1"/>
    <col min="1762" max="1762" width="36.36328125" style="79" customWidth="1"/>
    <col min="1763" max="1763" width="36" style="79" customWidth="1"/>
    <col min="1764" max="1765" width="49.08984375" style="79" customWidth="1"/>
    <col min="1766" max="1766" width="30.36328125" style="79" customWidth="1"/>
    <col min="1767" max="1771" width="31.36328125" style="79" customWidth="1"/>
    <col min="1772" max="1772" width="31.08984375" style="79" customWidth="1"/>
    <col min="1773" max="1773" width="37.36328125" style="79" customWidth="1"/>
    <col min="1774" max="1774" width="37.08984375" style="79" customWidth="1"/>
    <col min="1775" max="1776" width="50" style="79" customWidth="1"/>
    <col min="1777" max="1777" width="31.36328125" style="79" customWidth="1"/>
    <col min="1778" max="1782" width="32.453125" style="79" customWidth="1"/>
    <col min="1783" max="1783" width="20" style="79" customWidth="1"/>
    <col min="1784" max="1784" width="34.08984375" style="79" customWidth="1"/>
    <col min="1785" max="1785" width="27" style="79" customWidth="1"/>
    <col min="1786" max="1787" width="28.08984375" style="79" customWidth="1"/>
    <col min="1788" max="1791" width="23.81640625" style="79" customWidth="1"/>
    <col min="1792" max="1792" width="30.54296875" style="79" customWidth="1"/>
    <col min="1793" max="1797" width="21.36328125" style="79" customWidth="1"/>
    <col min="1798" max="1798" width="31.08984375" style="79" customWidth="1"/>
    <col min="1799" max="1799" width="37.36328125" style="79" customWidth="1"/>
    <col min="1800" max="1800" width="37.08984375" style="79" customWidth="1"/>
    <col min="1801" max="1802" width="50" style="79" customWidth="1"/>
    <col min="1803" max="1803" width="31.36328125" style="79" customWidth="1"/>
    <col min="1804" max="1808" width="32.453125" style="79" customWidth="1"/>
    <col min="1809" max="1809" width="31.08984375" style="79" customWidth="1"/>
    <col min="1810" max="1810" width="37.36328125" style="79" customWidth="1"/>
    <col min="1811" max="1811" width="37.08984375" style="79" customWidth="1"/>
    <col min="1812" max="1813" width="50" style="79" customWidth="1"/>
    <col min="1814" max="1814" width="31.36328125" style="79" customWidth="1"/>
    <col min="1815" max="1819" width="32.453125" style="79" customWidth="1"/>
    <col min="1820" max="1820" width="31.08984375" style="79" customWidth="1"/>
    <col min="1821" max="1821" width="37.36328125" style="79" customWidth="1"/>
    <col min="1822" max="1822" width="37.08984375" style="79" customWidth="1"/>
    <col min="1823" max="1824" width="50" style="79" customWidth="1"/>
    <col min="1825" max="1825" width="31.36328125" style="79" customWidth="1"/>
    <col min="1826" max="1830" width="32.453125" style="79" customWidth="1"/>
    <col min="1831" max="1831" width="31.08984375" style="79" customWidth="1"/>
    <col min="1832" max="1832" width="37.36328125" style="79" customWidth="1"/>
    <col min="1833" max="1833" width="37.08984375" style="79" customWidth="1"/>
    <col min="1834" max="1835" width="50" style="79" customWidth="1"/>
    <col min="1836" max="1836" width="31.36328125" style="79" customWidth="1"/>
    <col min="1837" max="1841" width="32.453125" style="79" customWidth="1"/>
    <col min="1842" max="1842" width="31.08984375" style="79" customWidth="1"/>
    <col min="1843" max="1843" width="37.36328125" style="79" customWidth="1"/>
    <col min="1844" max="1844" width="37.08984375" style="79" customWidth="1"/>
    <col min="1845" max="1846" width="50" style="79" customWidth="1"/>
    <col min="1847" max="1847" width="31.36328125" style="79" customWidth="1"/>
    <col min="1848" max="1852" width="32.453125" style="79" customWidth="1"/>
    <col min="1853" max="1853" width="31.08984375" style="79" customWidth="1"/>
    <col min="1854" max="1854" width="37.36328125" style="79" customWidth="1"/>
    <col min="1855" max="1855" width="37.08984375" style="79" customWidth="1"/>
    <col min="1856" max="1857" width="50" style="79" customWidth="1"/>
    <col min="1858" max="1858" width="31.36328125" style="79" customWidth="1"/>
    <col min="1859" max="1863" width="32.453125" style="79" customWidth="1"/>
    <col min="1864" max="1864" width="31.08984375" style="79" customWidth="1"/>
    <col min="1865" max="1865" width="37.36328125" style="79" customWidth="1"/>
    <col min="1866" max="1866" width="37.08984375" style="79" customWidth="1"/>
    <col min="1867" max="1868" width="50" style="79" customWidth="1"/>
    <col min="1869" max="1869" width="31.36328125" style="79" customWidth="1"/>
    <col min="1870" max="1874" width="32.453125" style="79" customWidth="1"/>
    <col min="1875" max="1875" width="31.08984375" style="79" customWidth="1"/>
    <col min="1876" max="1876" width="37.36328125" style="79" customWidth="1"/>
    <col min="1877" max="1877" width="37.08984375" style="79" customWidth="1"/>
    <col min="1878" max="1879" width="50" style="79" customWidth="1"/>
    <col min="1880" max="1880" width="31.36328125" style="79" customWidth="1"/>
    <col min="1881" max="1885" width="32.453125" style="79" customWidth="1"/>
    <col min="1886" max="1886" width="31.08984375" style="79" customWidth="1"/>
    <col min="1887" max="1887" width="37.36328125" style="79" customWidth="1"/>
    <col min="1888" max="1888" width="37.08984375" style="79" customWidth="1"/>
    <col min="1889" max="1890" width="50" style="79" customWidth="1"/>
    <col min="1891" max="1891" width="31.36328125" style="79" customWidth="1"/>
    <col min="1892" max="1896" width="32.453125" style="79" customWidth="1"/>
    <col min="1897" max="1897" width="32" style="79" customWidth="1"/>
    <col min="1898" max="1898" width="41.81640625" style="79" customWidth="1"/>
    <col min="1899" max="1899" width="38" style="79" customWidth="1"/>
    <col min="1900" max="1901" width="51" style="79" customWidth="1"/>
    <col min="1902" max="1902" width="32.453125" style="79" customWidth="1"/>
    <col min="1903" max="1907" width="33.36328125" style="79" customWidth="1"/>
    <col min="1908" max="1908" width="44.81640625" style="79" customWidth="1"/>
    <col min="1909" max="1909" width="28.36328125" style="79" customWidth="1"/>
    <col min="1910" max="1910" width="51.6328125" style="79" customWidth="1"/>
    <col min="1911" max="1911" width="40.1796875" style="79" customWidth="1"/>
    <col min="1912" max="1912" width="29" style="79" customWidth="1"/>
    <col min="1913" max="1913" width="29.1796875" style="79" customWidth="1"/>
    <col min="1914" max="1914" width="35.81640625" style="79" customWidth="1"/>
    <col min="1915" max="1915" width="37.08984375" style="79" customWidth="1"/>
    <col min="1916" max="1916" width="32.81640625" style="79" customWidth="1"/>
    <col min="1917" max="1917" width="39.36328125" style="79" customWidth="1"/>
    <col min="1918" max="1922" width="30.26953125" style="79" customWidth="1"/>
    <col min="1923" max="1923" width="39.90625" style="79" customWidth="1"/>
    <col min="1924" max="1924" width="46.1796875" style="79" customWidth="1"/>
    <col min="1925" max="1925" width="45.90625" style="79" customWidth="1"/>
    <col min="1926" max="1926" width="58.90625" style="79" customWidth="1"/>
    <col min="1927" max="1927" width="40.36328125" style="79" customWidth="1"/>
    <col min="1928" max="1932" width="41.26953125" style="79" customWidth="1"/>
    <col min="1933" max="1933" width="39.90625" style="79" customWidth="1"/>
    <col min="1934" max="1934" width="46.1796875" style="79" customWidth="1"/>
    <col min="1935" max="1935" width="45.90625" style="79" customWidth="1"/>
    <col min="1936" max="1936" width="58.90625" style="79" customWidth="1"/>
    <col min="1937" max="1937" width="40.36328125" style="79" customWidth="1"/>
    <col min="1938" max="1942" width="41.26953125" style="79" customWidth="1"/>
    <col min="1943" max="1943" width="39.90625" style="79" customWidth="1"/>
    <col min="1944" max="1944" width="46.1796875" style="79" customWidth="1"/>
    <col min="1945" max="1945" width="45.90625" style="79" customWidth="1"/>
    <col min="1946" max="1946" width="58.90625" style="79" customWidth="1"/>
    <col min="1947" max="1947" width="40.36328125" style="79" customWidth="1"/>
    <col min="1948" max="1952" width="41.26953125" style="79" customWidth="1"/>
    <col min="1953" max="1953" width="39.90625" style="79" customWidth="1"/>
    <col min="1954" max="1954" width="46.1796875" style="79" customWidth="1"/>
    <col min="1955" max="1955" width="45.90625" style="79" customWidth="1"/>
    <col min="1956" max="1956" width="58.90625" style="79" customWidth="1"/>
    <col min="1957" max="1957" width="40.36328125" style="79" customWidth="1"/>
    <col min="1958" max="1962" width="41.26953125" style="79" customWidth="1"/>
    <col min="1963" max="1963" width="39.90625" style="79" customWidth="1"/>
    <col min="1964" max="1964" width="46.1796875" style="79" customWidth="1"/>
    <col min="1965" max="1965" width="45.90625" style="79" customWidth="1"/>
    <col min="1966" max="1966" width="58.90625" style="79" customWidth="1"/>
    <col min="1967" max="1967" width="40.36328125" style="79" customWidth="1"/>
    <col min="1968" max="1972" width="41.26953125" style="79" customWidth="1"/>
    <col min="1973" max="1973" width="39.90625" style="79" customWidth="1"/>
    <col min="1974" max="1974" width="46.1796875" style="79" customWidth="1"/>
    <col min="1975" max="1975" width="45.90625" style="79" customWidth="1"/>
    <col min="1976" max="1976" width="58.90625" style="79" customWidth="1"/>
    <col min="1977" max="1977" width="40.36328125" style="79" customWidth="1"/>
    <col min="1978" max="1982" width="41.26953125" style="79" customWidth="1"/>
    <col min="1983" max="1983" width="39.90625" style="79" customWidth="1"/>
    <col min="1984" max="1984" width="46.1796875" style="79" customWidth="1"/>
    <col min="1985" max="1985" width="45.90625" style="79" customWidth="1"/>
    <col min="1986" max="1986" width="58.90625" style="79" customWidth="1"/>
    <col min="1987" max="1987" width="40.36328125" style="79" customWidth="1"/>
    <col min="1988" max="1992" width="41.26953125" style="79" customWidth="1"/>
    <col min="1993" max="1993" width="39.90625" style="79" customWidth="1"/>
    <col min="1994" max="1994" width="46.1796875" style="79" customWidth="1"/>
    <col min="1995" max="1995" width="45.90625" style="79" customWidth="1"/>
    <col min="1996" max="1996" width="58.90625" style="79" customWidth="1"/>
    <col min="1997" max="1997" width="40.36328125" style="79" customWidth="1"/>
    <col min="1998" max="2002" width="41.26953125" style="79" customWidth="1"/>
    <col min="2003" max="2003" width="39.90625" style="79" customWidth="1"/>
    <col min="2004" max="2004" width="46.1796875" style="79" customWidth="1"/>
    <col min="2005" max="2005" width="45.90625" style="79" customWidth="1"/>
    <col min="2006" max="2006" width="58.90625" style="79" customWidth="1"/>
    <col min="2007" max="2007" width="40.36328125" style="79" customWidth="1"/>
    <col min="2008" max="2012" width="41.26953125" style="79" customWidth="1"/>
    <col min="2013" max="2013" width="41" style="79" customWidth="1"/>
    <col min="2014" max="2014" width="47.1796875" style="79" customWidth="1"/>
    <col min="2015" max="2015" width="46.90625" style="79" customWidth="1"/>
    <col min="2016" max="2016" width="60" style="79" customWidth="1"/>
    <col min="2017" max="2017" width="41.26953125" style="79" customWidth="1"/>
    <col min="2018" max="2022" width="42.26953125" style="79" customWidth="1"/>
    <col min="2023" max="2023" width="29" style="79" customWidth="1"/>
    <col min="2024" max="2024" width="29.1796875" style="79" customWidth="1"/>
    <col min="2025" max="2025" width="35.81640625" style="79" customWidth="1"/>
    <col min="2026" max="2026" width="37.08984375" style="79" customWidth="1"/>
    <col min="2027" max="2027" width="32.81640625" style="79" customWidth="1"/>
    <col min="2028" max="2028" width="39.36328125" style="79" customWidth="1"/>
    <col min="2029" max="2033" width="30.26953125" style="79" customWidth="1"/>
    <col min="2034" max="2034" width="39.90625" style="79" customWidth="1"/>
    <col min="2035" max="2035" width="46.1796875" style="79" customWidth="1"/>
    <col min="2036" max="2036" width="45.90625" style="79" customWidth="1"/>
    <col min="2037" max="2037" width="58.90625" style="79" customWidth="1"/>
    <col min="2038" max="2038" width="40.36328125" style="79" customWidth="1"/>
    <col min="2039" max="2043" width="41.26953125" style="79" customWidth="1"/>
    <col min="2044" max="2044" width="39.90625" style="79" customWidth="1"/>
    <col min="2045" max="2045" width="46.1796875" style="79" customWidth="1"/>
    <col min="2046" max="2046" width="45.90625" style="79" customWidth="1"/>
    <col min="2047" max="2047" width="58.90625" style="79" customWidth="1"/>
    <col min="2048" max="2048" width="40.36328125" style="79" customWidth="1"/>
    <col min="2049" max="2053" width="41.26953125" style="79" customWidth="1"/>
    <col min="2054" max="2054" width="39.90625" style="79" customWidth="1"/>
    <col min="2055" max="2055" width="46.1796875" style="79" customWidth="1"/>
    <col min="2056" max="2056" width="45.90625" style="79" customWidth="1"/>
    <col min="2057" max="2057" width="58.90625" style="79" customWidth="1"/>
    <col min="2058" max="2058" width="40.36328125" style="79" customWidth="1"/>
    <col min="2059" max="2063" width="41.26953125" style="79" customWidth="1"/>
    <col min="2064" max="2064" width="39.90625" style="79" customWidth="1"/>
    <col min="2065" max="2065" width="46.1796875" style="79" customWidth="1"/>
    <col min="2066" max="2066" width="45.90625" style="79" customWidth="1"/>
    <col min="2067" max="2067" width="58.90625" style="79" customWidth="1"/>
    <col min="2068" max="2068" width="40.36328125" style="79" customWidth="1"/>
    <col min="2069" max="2073" width="41.26953125" style="79" customWidth="1"/>
    <col min="2074" max="2074" width="39.90625" style="79" customWidth="1"/>
    <col min="2075" max="2075" width="46.1796875" style="79" customWidth="1"/>
    <col min="2076" max="2076" width="45.90625" style="79" customWidth="1"/>
    <col min="2077" max="2077" width="58.90625" style="79" customWidth="1"/>
    <col min="2078" max="2078" width="40.36328125" style="79" customWidth="1"/>
    <col min="2079" max="2083" width="41.26953125" style="79" customWidth="1"/>
    <col min="2084" max="2084" width="39.90625" style="79" customWidth="1"/>
    <col min="2085" max="2085" width="46.1796875" style="79" customWidth="1"/>
    <col min="2086" max="2086" width="45.90625" style="79" customWidth="1"/>
    <col min="2087" max="2087" width="58.90625" style="79" customWidth="1"/>
    <col min="2088" max="2088" width="40.36328125" style="79" customWidth="1"/>
    <col min="2089" max="2093" width="41.26953125" style="79" customWidth="1"/>
    <col min="2094" max="2094" width="39.90625" style="79" customWidth="1"/>
    <col min="2095" max="2095" width="46.1796875" style="79" customWidth="1"/>
    <col min="2096" max="2096" width="45.90625" style="79" customWidth="1"/>
    <col min="2097" max="2097" width="58.90625" style="79" customWidth="1"/>
    <col min="2098" max="2098" width="40.36328125" style="79" customWidth="1"/>
    <col min="2099" max="2103" width="41.26953125" style="79" customWidth="1"/>
    <col min="2104" max="2104" width="39.90625" style="79" customWidth="1"/>
    <col min="2105" max="2105" width="46.1796875" style="79" customWidth="1"/>
    <col min="2106" max="2106" width="45.90625" style="79" customWidth="1"/>
    <col min="2107" max="2107" width="58.90625" style="79" customWidth="1"/>
    <col min="2108" max="2108" width="40.36328125" style="79" customWidth="1"/>
    <col min="2109" max="2113" width="41.26953125" style="79" customWidth="1"/>
    <col min="2114" max="2114" width="39.90625" style="79" customWidth="1"/>
    <col min="2115" max="2115" width="46.1796875" style="79" customWidth="1"/>
    <col min="2116" max="2116" width="45.90625" style="79" customWidth="1"/>
    <col min="2117" max="2117" width="58.90625" style="79" customWidth="1"/>
    <col min="2118" max="2118" width="40.36328125" style="79" customWidth="1"/>
    <col min="2119" max="2123" width="41.26953125" style="79" customWidth="1"/>
    <col min="2124" max="2124" width="41" style="79" customWidth="1"/>
    <col min="2125" max="2125" width="47.1796875" style="79" customWidth="1"/>
    <col min="2126" max="2126" width="46.90625" style="79" customWidth="1"/>
    <col min="2127" max="2127" width="60" style="79" customWidth="1"/>
    <col min="2128" max="2128" width="41.26953125" style="79" customWidth="1"/>
    <col min="2129" max="2133" width="42.26953125" style="79" customWidth="1"/>
    <col min="2134" max="2134" width="29" style="79" customWidth="1"/>
    <col min="2135" max="2135" width="29.1796875" style="79" customWidth="1"/>
    <col min="2136" max="2136" width="35.81640625" style="79" customWidth="1"/>
    <col min="2137" max="2137" width="37.08984375" style="79" customWidth="1"/>
    <col min="2138" max="2138" width="32.81640625" style="79" customWidth="1"/>
    <col min="2139" max="2139" width="39.36328125" style="79" customWidth="1"/>
    <col min="2140" max="2144" width="30.26953125" style="79" customWidth="1"/>
    <col min="2145" max="2145" width="39.90625" style="79" customWidth="1"/>
    <col min="2146" max="2146" width="46.1796875" style="79" customWidth="1"/>
    <col min="2147" max="2147" width="45.90625" style="79" customWidth="1"/>
    <col min="2148" max="2148" width="58.90625" style="79" customWidth="1"/>
    <col min="2149" max="2149" width="40.36328125" style="79" customWidth="1"/>
    <col min="2150" max="2154" width="41.26953125" style="79" customWidth="1"/>
    <col min="2155" max="2155" width="39.90625" style="79" customWidth="1"/>
    <col min="2156" max="2156" width="46.1796875" style="79" customWidth="1"/>
    <col min="2157" max="2157" width="45.90625" style="79" customWidth="1"/>
    <col min="2158" max="2158" width="58.90625" style="79" customWidth="1"/>
    <col min="2159" max="2159" width="40.36328125" style="79" customWidth="1"/>
    <col min="2160" max="2164" width="41.26953125" style="79" customWidth="1"/>
    <col min="2165" max="2165" width="39.90625" style="79" customWidth="1"/>
    <col min="2166" max="2166" width="46.1796875" style="79" customWidth="1"/>
    <col min="2167" max="2167" width="45.90625" style="79" customWidth="1"/>
    <col min="2168" max="2168" width="58.90625" style="79" customWidth="1"/>
    <col min="2169" max="2169" width="40.36328125" style="79" customWidth="1"/>
    <col min="2170" max="2174" width="41.26953125" style="79" customWidth="1"/>
    <col min="2175" max="2175" width="39.90625" style="79" customWidth="1"/>
    <col min="2176" max="2176" width="46.1796875" style="79" customWidth="1"/>
    <col min="2177" max="2177" width="45.90625" style="79" customWidth="1"/>
    <col min="2178" max="2178" width="58.90625" style="79" customWidth="1"/>
    <col min="2179" max="2179" width="40.36328125" style="79" customWidth="1"/>
    <col min="2180" max="2184" width="41.26953125" style="79" customWidth="1"/>
    <col min="2185" max="2185" width="39.90625" style="79" customWidth="1"/>
    <col min="2186" max="2186" width="46.1796875" style="79" customWidth="1"/>
    <col min="2187" max="2187" width="45.90625" style="79" customWidth="1"/>
    <col min="2188" max="2188" width="58.90625" style="79" customWidth="1"/>
    <col min="2189" max="2189" width="40.36328125" style="79" customWidth="1"/>
    <col min="2190" max="2194" width="41.26953125" style="79" customWidth="1"/>
    <col min="2195" max="2195" width="39.90625" style="79" customWidth="1"/>
    <col min="2196" max="2196" width="46.1796875" style="79" customWidth="1"/>
    <col min="2197" max="2197" width="45.90625" style="79" customWidth="1"/>
    <col min="2198" max="2198" width="58.90625" style="79" customWidth="1"/>
    <col min="2199" max="2199" width="40.36328125" style="79" customWidth="1"/>
    <col min="2200" max="2204" width="41.26953125" style="79" customWidth="1"/>
    <col min="2205" max="2205" width="39.90625" style="79" customWidth="1"/>
    <col min="2206" max="2206" width="46.1796875" style="79" customWidth="1"/>
    <col min="2207" max="2207" width="45.90625" style="79" customWidth="1"/>
    <col min="2208" max="2208" width="58.90625" style="79" customWidth="1"/>
    <col min="2209" max="2209" width="40.36328125" style="79" customWidth="1"/>
    <col min="2210" max="2214" width="41.26953125" style="79" customWidth="1"/>
    <col min="2215" max="2215" width="39.90625" style="79" customWidth="1"/>
    <col min="2216" max="2216" width="46.1796875" style="79" customWidth="1"/>
    <col min="2217" max="2217" width="45.90625" style="79" customWidth="1"/>
    <col min="2218" max="2218" width="58.90625" style="79" customWidth="1"/>
    <col min="2219" max="2219" width="40.36328125" style="79" customWidth="1"/>
    <col min="2220" max="2224" width="41.26953125" style="79" customWidth="1"/>
    <col min="2225" max="2225" width="39.90625" style="79" customWidth="1"/>
    <col min="2226" max="2226" width="46.1796875" style="79" customWidth="1"/>
    <col min="2227" max="2227" width="45.90625" style="79" customWidth="1"/>
    <col min="2228" max="2228" width="58.90625" style="79" customWidth="1"/>
    <col min="2229" max="2229" width="40.36328125" style="79" customWidth="1"/>
    <col min="2230" max="2234" width="41.26953125" style="79" customWidth="1"/>
    <col min="2235" max="2235" width="41" style="79" customWidth="1"/>
    <col min="2236" max="2236" width="47.1796875" style="79" customWidth="1"/>
    <col min="2237" max="2237" width="46.90625" style="79" customWidth="1"/>
    <col min="2238" max="2238" width="60" style="79" customWidth="1"/>
    <col min="2239" max="2239" width="41.26953125" style="79" customWidth="1"/>
    <col min="2240" max="2244" width="42.26953125" style="79" customWidth="1"/>
    <col min="2245" max="2245" width="29" style="79" customWidth="1"/>
    <col min="2246" max="2246" width="29.1796875" style="79" customWidth="1"/>
    <col min="2247" max="2247" width="35.81640625" style="79" customWidth="1"/>
    <col min="2248" max="2248" width="37.08984375" style="79" customWidth="1"/>
    <col min="2249" max="2249" width="32.81640625" style="79" customWidth="1"/>
    <col min="2250" max="2250" width="39.36328125" style="79" customWidth="1"/>
    <col min="2251" max="2255" width="30.26953125" style="79" customWidth="1"/>
    <col min="2256" max="2256" width="39.90625" style="79" customWidth="1"/>
    <col min="2257" max="2257" width="46.1796875" style="79" customWidth="1"/>
    <col min="2258" max="2258" width="45.90625" style="79" customWidth="1"/>
    <col min="2259" max="2259" width="58.90625" style="79" customWidth="1"/>
    <col min="2260" max="2260" width="40.36328125" style="79" customWidth="1"/>
    <col min="2261" max="2265" width="41.26953125" style="79" customWidth="1"/>
    <col min="2266" max="2266" width="39.90625" style="79" customWidth="1"/>
    <col min="2267" max="2267" width="46.1796875" style="79" customWidth="1"/>
    <col min="2268" max="2268" width="45.90625" style="79" customWidth="1"/>
    <col min="2269" max="2269" width="58.90625" style="79" customWidth="1"/>
    <col min="2270" max="2270" width="40.36328125" style="79" customWidth="1"/>
    <col min="2271" max="2275" width="41.26953125" style="79" customWidth="1"/>
    <col min="2276" max="2276" width="39.90625" style="79" customWidth="1"/>
    <col min="2277" max="2277" width="46.1796875" style="79" customWidth="1"/>
    <col min="2278" max="2278" width="45.90625" style="79" customWidth="1"/>
    <col min="2279" max="2279" width="58.90625" style="79" customWidth="1"/>
    <col min="2280" max="2280" width="40.36328125" style="79" customWidth="1"/>
    <col min="2281" max="2285" width="41.26953125" style="79" customWidth="1"/>
    <col min="2286" max="2286" width="39.90625" style="79" customWidth="1"/>
    <col min="2287" max="2287" width="46.1796875" style="79" customWidth="1"/>
    <col min="2288" max="2288" width="45.90625" style="79" customWidth="1"/>
    <col min="2289" max="2289" width="58.90625" style="79" customWidth="1"/>
    <col min="2290" max="2290" width="40.36328125" style="79" customWidth="1"/>
    <col min="2291" max="2295" width="41.26953125" style="79" customWidth="1"/>
    <col min="2296" max="2296" width="39.90625" style="79" customWidth="1"/>
    <col min="2297" max="2297" width="46.1796875" style="79" customWidth="1"/>
    <col min="2298" max="2298" width="45.90625" style="79" customWidth="1"/>
    <col min="2299" max="2299" width="58.90625" style="79" customWidth="1"/>
    <col min="2300" max="2300" width="40.36328125" style="79" customWidth="1"/>
    <col min="2301" max="2305" width="41.26953125" style="79" customWidth="1"/>
    <col min="2306" max="2306" width="39.90625" style="79" customWidth="1"/>
    <col min="2307" max="2307" width="46.1796875" style="79" customWidth="1"/>
    <col min="2308" max="2308" width="45.90625" style="79" customWidth="1"/>
    <col min="2309" max="2309" width="58.90625" style="79" customWidth="1"/>
    <col min="2310" max="2310" width="40.36328125" style="79" customWidth="1"/>
    <col min="2311" max="2315" width="41.26953125" style="79" customWidth="1"/>
    <col min="2316" max="2316" width="39.90625" style="79" customWidth="1"/>
    <col min="2317" max="2317" width="46.1796875" style="79" customWidth="1"/>
    <col min="2318" max="2318" width="45.90625" style="79" customWidth="1"/>
    <col min="2319" max="2319" width="58.90625" style="79" customWidth="1"/>
    <col min="2320" max="2320" width="40.36328125" style="79" customWidth="1"/>
    <col min="2321" max="2325" width="41.26953125" style="79" customWidth="1"/>
    <col min="2326" max="2326" width="39.90625" style="79" customWidth="1"/>
    <col min="2327" max="2327" width="46.1796875" style="79" customWidth="1"/>
    <col min="2328" max="2328" width="45.90625" style="79" customWidth="1"/>
    <col min="2329" max="2329" width="58.90625" style="79" customWidth="1"/>
    <col min="2330" max="2330" width="40.36328125" style="79" customWidth="1"/>
    <col min="2331" max="2335" width="41.26953125" style="79" customWidth="1"/>
    <col min="2336" max="2336" width="39.90625" style="79" customWidth="1"/>
    <col min="2337" max="2337" width="46.1796875" style="79" customWidth="1"/>
    <col min="2338" max="2338" width="45.90625" style="79" customWidth="1"/>
    <col min="2339" max="2339" width="58.90625" style="79" customWidth="1"/>
    <col min="2340" max="2340" width="40.36328125" style="79" customWidth="1"/>
    <col min="2341" max="2345" width="41.26953125" style="79" customWidth="1"/>
    <col min="2346" max="2346" width="41" style="79" customWidth="1"/>
    <col min="2347" max="2347" width="47.1796875" style="79" customWidth="1"/>
    <col min="2348" max="2348" width="46.90625" style="79" customWidth="1"/>
    <col min="2349" max="2349" width="60" style="79" customWidth="1"/>
    <col min="2350" max="2350" width="41.26953125" style="79" customWidth="1"/>
    <col min="2351" max="2355" width="42.26953125" style="79" customWidth="1"/>
    <col min="2356" max="2356" width="29" style="79" customWidth="1"/>
    <col min="2357" max="2357" width="29.1796875" style="79" customWidth="1"/>
    <col min="2358" max="2358" width="35.81640625" style="79" customWidth="1"/>
    <col min="2359" max="2359" width="37.08984375" style="79" customWidth="1"/>
    <col min="2360" max="2360" width="32.81640625" style="79" customWidth="1"/>
    <col min="2361" max="2361" width="39.36328125" style="79" customWidth="1"/>
    <col min="2362" max="2366" width="30.26953125" style="79" customWidth="1"/>
    <col min="2367" max="2367" width="39.90625" style="79" customWidth="1"/>
    <col min="2368" max="2368" width="46.1796875" style="79" customWidth="1"/>
    <col min="2369" max="2369" width="45.90625" style="79" customWidth="1"/>
    <col min="2370" max="2370" width="58.90625" style="79" customWidth="1"/>
    <col min="2371" max="2371" width="40.36328125" style="79" customWidth="1"/>
    <col min="2372" max="2376" width="41.26953125" style="79" customWidth="1"/>
    <col min="2377" max="2377" width="39.90625" style="79" customWidth="1"/>
    <col min="2378" max="2378" width="46.1796875" style="79" customWidth="1"/>
    <col min="2379" max="2379" width="45.90625" style="79" customWidth="1"/>
    <col min="2380" max="2380" width="58.90625" style="79" customWidth="1"/>
    <col min="2381" max="2381" width="40.36328125" style="79" customWidth="1"/>
    <col min="2382" max="2386" width="41.26953125" style="79" customWidth="1"/>
    <col min="2387" max="2387" width="39.90625" style="79" customWidth="1"/>
    <col min="2388" max="2388" width="46.1796875" style="79" customWidth="1"/>
    <col min="2389" max="2389" width="45.90625" style="79" customWidth="1"/>
    <col min="2390" max="2390" width="58.90625" style="79" customWidth="1"/>
    <col min="2391" max="2391" width="40.36328125" style="79" customWidth="1"/>
    <col min="2392" max="2396" width="41.26953125" style="79" customWidth="1"/>
    <col min="2397" max="2397" width="39.90625" style="79" customWidth="1"/>
    <col min="2398" max="2398" width="46.1796875" style="79" customWidth="1"/>
    <col min="2399" max="2399" width="45.90625" style="79" customWidth="1"/>
    <col min="2400" max="2400" width="58.90625" style="79" customWidth="1"/>
    <col min="2401" max="2401" width="40.36328125" style="79" customWidth="1"/>
    <col min="2402" max="2406" width="41.26953125" style="79" customWidth="1"/>
    <col min="2407" max="2407" width="39.90625" style="79" customWidth="1"/>
    <col min="2408" max="2408" width="46.1796875" style="79" customWidth="1"/>
    <col min="2409" max="2409" width="45.90625" style="79" customWidth="1"/>
    <col min="2410" max="2410" width="58.90625" style="79" customWidth="1"/>
    <col min="2411" max="2411" width="40.36328125" style="79" customWidth="1"/>
    <col min="2412" max="2416" width="41.26953125" style="79" customWidth="1"/>
    <col min="2417" max="2417" width="39.90625" style="79" customWidth="1"/>
    <col min="2418" max="2418" width="46.1796875" style="79" customWidth="1"/>
    <col min="2419" max="2419" width="45.90625" style="79" customWidth="1"/>
    <col min="2420" max="2420" width="58.90625" style="79" customWidth="1"/>
    <col min="2421" max="2421" width="40.36328125" style="79" customWidth="1"/>
    <col min="2422" max="2426" width="41.26953125" style="79" customWidth="1"/>
    <col min="2427" max="2427" width="39.90625" style="79" customWidth="1"/>
    <col min="2428" max="2428" width="46.1796875" style="79" customWidth="1"/>
    <col min="2429" max="2429" width="45.90625" style="79" customWidth="1"/>
    <col min="2430" max="2430" width="58.90625" style="79" customWidth="1"/>
    <col min="2431" max="2431" width="40.36328125" style="79" customWidth="1"/>
    <col min="2432" max="2436" width="41.26953125" style="79" customWidth="1"/>
    <col min="2437" max="2437" width="39.90625" style="79" customWidth="1"/>
    <col min="2438" max="2438" width="46.1796875" style="79" customWidth="1"/>
    <col min="2439" max="2439" width="45.90625" style="79" customWidth="1"/>
    <col min="2440" max="2440" width="58.90625" style="79" customWidth="1"/>
    <col min="2441" max="2441" width="40.36328125" style="79" customWidth="1"/>
    <col min="2442" max="2446" width="41.26953125" style="79" customWidth="1"/>
    <col min="2447" max="2447" width="39.90625" style="79" customWidth="1"/>
    <col min="2448" max="2448" width="46.1796875" style="79" customWidth="1"/>
    <col min="2449" max="2449" width="45.90625" style="79" customWidth="1"/>
    <col min="2450" max="2450" width="58.90625" style="79" customWidth="1"/>
    <col min="2451" max="2451" width="40.36328125" style="79" customWidth="1"/>
    <col min="2452" max="2456" width="41.26953125" style="79" customWidth="1"/>
    <col min="2457" max="2457" width="41" style="79" customWidth="1"/>
    <col min="2458" max="2458" width="47.1796875" style="79" customWidth="1"/>
    <col min="2459" max="2459" width="46.90625" style="79" customWidth="1"/>
    <col min="2460" max="2460" width="60" style="79" customWidth="1"/>
    <col min="2461" max="2461" width="41.26953125" style="79" customWidth="1"/>
    <col min="2462" max="2466" width="42.26953125" style="79" customWidth="1"/>
    <col min="2467" max="2467" width="29" style="79" customWidth="1"/>
    <col min="2468" max="2468" width="29.1796875" style="79" customWidth="1"/>
    <col min="2469" max="2469" width="35.81640625" style="79" customWidth="1"/>
    <col min="2470" max="2470" width="37.08984375" style="79" customWidth="1"/>
    <col min="2471" max="2471" width="32.81640625" style="79" customWidth="1"/>
    <col min="2472" max="2472" width="39.36328125" style="79" customWidth="1"/>
    <col min="2473" max="2477" width="30.26953125" style="79" customWidth="1"/>
    <col min="2478" max="2478" width="39.90625" style="79" customWidth="1"/>
    <col min="2479" max="2479" width="46.1796875" style="79" customWidth="1"/>
    <col min="2480" max="2480" width="45.90625" style="79" customWidth="1"/>
    <col min="2481" max="2481" width="58.90625" style="79" customWidth="1"/>
    <col min="2482" max="2482" width="40.36328125" style="79" customWidth="1"/>
    <col min="2483" max="2487" width="41.26953125" style="79" customWidth="1"/>
    <col min="2488" max="2488" width="39.90625" style="79" customWidth="1"/>
    <col min="2489" max="2489" width="46.1796875" style="79" customWidth="1"/>
    <col min="2490" max="2490" width="45.90625" style="79" customWidth="1"/>
    <col min="2491" max="2491" width="58.90625" style="79" customWidth="1"/>
    <col min="2492" max="2492" width="40.36328125" style="79" customWidth="1"/>
    <col min="2493" max="2497" width="41.26953125" style="79" customWidth="1"/>
    <col min="2498" max="2498" width="39.90625" style="79" customWidth="1"/>
    <col min="2499" max="2499" width="46.1796875" style="79" customWidth="1"/>
    <col min="2500" max="2500" width="45.90625" style="79" customWidth="1"/>
    <col min="2501" max="2501" width="58.90625" style="79" customWidth="1"/>
    <col min="2502" max="2502" width="40.36328125" style="79" customWidth="1"/>
    <col min="2503" max="2507" width="41.26953125" style="79" customWidth="1"/>
    <col min="2508" max="2508" width="39.90625" style="79" customWidth="1"/>
    <col min="2509" max="2509" width="46.1796875" style="79" customWidth="1"/>
    <col min="2510" max="2510" width="45.90625" style="79" customWidth="1"/>
    <col min="2511" max="2511" width="58.90625" style="79" customWidth="1"/>
    <col min="2512" max="2512" width="40.36328125" style="79" customWidth="1"/>
    <col min="2513" max="2517" width="41.26953125" style="79" customWidth="1"/>
    <col min="2518" max="2518" width="39.90625" style="79" customWidth="1"/>
    <col min="2519" max="2519" width="46.1796875" style="79" customWidth="1"/>
    <col min="2520" max="2520" width="45.90625" style="79" customWidth="1"/>
    <col min="2521" max="2521" width="58.90625" style="79" customWidth="1"/>
    <col min="2522" max="2522" width="40.36328125" style="79" customWidth="1"/>
    <col min="2523" max="2527" width="41.26953125" style="79" customWidth="1"/>
    <col min="2528" max="2528" width="39.90625" style="79" customWidth="1"/>
    <col min="2529" max="2529" width="46.1796875" style="79" customWidth="1"/>
    <col min="2530" max="2530" width="45.90625" style="79" customWidth="1"/>
    <col min="2531" max="2531" width="58.90625" style="79" customWidth="1"/>
    <col min="2532" max="2532" width="40.36328125" style="79" customWidth="1"/>
    <col min="2533" max="2537" width="41.26953125" style="79" customWidth="1"/>
    <col min="2538" max="2538" width="39.90625" style="79" customWidth="1"/>
    <col min="2539" max="2539" width="46.1796875" style="79" customWidth="1"/>
    <col min="2540" max="2540" width="45.90625" style="79" customWidth="1"/>
    <col min="2541" max="2541" width="58.90625" style="79" customWidth="1"/>
    <col min="2542" max="2542" width="40.36328125" style="79" customWidth="1"/>
    <col min="2543" max="2547" width="41.26953125" style="79" customWidth="1"/>
    <col min="2548" max="2548" width="39.90625" style="79" customWidth="1"/>
    <col min="2549" max="2549" width="46.1796875" style="79" customWidth="1"/>
    <col min="2550" max="2550" width="45.90625" style="79" customWidth="1"/>
    <col min="2551" max="2551" width="58.90625" style="79" customWidth="1"/>
    <col min="2552" max="2552" width="40.36328125" style="79" customWidth="1"/>
    <col min="2553" max="2557" width="41.26953125" style="79" customWidth="1"/>
    <col min="2558" max="2558" width="39.90625" style="79" customWidth="1"/>
    <col min="2559" max="2559" width="46.1796875" style="79" customWidth="1"/>
    <col min="2560" max="2560" width="45.90625" style="79" customWidth="1"/>
    <col min="2561" max="2561" width="58.90625" style="79" customWidth="1"/>
    <col min="2562" max="2562" width="40.36328125" style="79" customWidth="1"/>
    <col min="2563" max="2567" width="41.26953125" style="79" customWidth="1"/>
    <col min="2568" max="2568" width="41" style="79" customWidth="1"/>
    <col min="2569" max="2569" width="47.1796875" style="79" customWidth="1"/>
    <col min="2570" max="2570" width="46.90625" style="79" customWidth="1"/>
    <col min="2571" max="2571" width="60" style="79" customWidth="1"/>
    <col min="2572" max="2572" width="41.26953125" style="79" customWidth="1"/>
    <col min="2573" max="2577" width="42.26953125" style="79" customWidth="1"/>
    <col min="2578" max="2578" width="29" style="79" customWidth="1"/>
    <col min="2579" max="2579" width="29.1796875" style="79" customWidth="1"/>
    <col min="2580" max="2580" width="35.81640625" style="79" customWidth="1"/>
    <col min="2581" max="2581" width="37.08984375" style="79" customWidth="1"/>
    <col min="2582" max="2582" width="32.81640625" style="79" customWidth="1"/>
    <col min="2583" max="2583" width="39.36328125" style="79" customWidth="1"/>
    <col min="2584" max="2588" width="30.26953125" style="79" customWidth="1"/>
    <col min="2589" max="2589" width="39.90625" style="79" customWidth="1"/>
    <col min="2590" max="2590" width="46.1796875" style="79" customWidth="1"/>
    <col min="2591" max="2591" width="45.90625" style="79" customWidth="1"/>
    <col min="2592" max="2592" width="58.90625" style="79" customWidth="1"/>
    <col min="2593" max="2593" width="40.36328125" style="79" customWidth="1"/>
    <col min="2594" max="2598" width="41.26953125" style="79" customWidth="1"/>
    <col min="2599" max="2599" width="39.90625" style="79" customWidth="1"/>
    <col min="2600" max="2600" width="46.1796875" style="79" customWidth="1"/>
    <col min="2601" max="2601" width="45.90625" style="79" customWidth="1"/>
    <col min="2602" max="2602" width="58.90625" style="79" customWidth="1"/>
    <col min="2603" max="2603" width="40.36328125" style="79" customWidth="1"/>
    <col min="2604" max="2608" width="41.26953125" style="79" customWidth="1"/>
    <col min="2609" max="2609" width="39.90625" style="79" customWidth="1"/>
    <col min="2610" max="2610" width="46.1796875" style="79" customWidth="1"/>
    <col min="2611" max="2611" width="45.90625" style="79" customWidth="1"/>
    <col min="2612" max="2612" width="58.90625" style="79" customWidth="1"/>
    <col min="2613" max="2613" width="40.36328125" style="79" customWidth="1"/>
    <col min="2614" max="2618" width="41.26953125" style="79" customWidth="1"/>
    <col min="2619" max="2619" width="39.90625" style="79" customWidth="1"/>
    <col min="2620" max="2620" width="46.1796875" style="79" customWidth="1"/>
    <col min="2621" max="2621" width="45.90625" style="79" customWidth="1"/>
    <col min="2622" max="2622" width="58.90625" style="79" customWidth="1"/>
    <col min="2623" max="2623" width="40.36328125" style="79" customWidth="1"/>
    <col min="2624" max="2628" width="41.26953125" style="79" customWidth="1"/>
    <col min="2629" max="2629" width="39.90625" style="79" customWidth="1"/>
    <col min="2630" max="2630" width="46.1796875" style="79" customWidth="1"/>
    <col min="2631" max="2631" width="45.90625" style="79" customWidth="1"/>
    <col min="2632" max="2632" width="58.90625" style="79" customWidth="1"/>
    <col min="2633" max="2633" width="40.36328125" style="79" customWidth="1"/>
    <col min="2634" max="2638" width="41.26953125" style="79" customWidth="1"/>
    <col min="2639" max="2639" width="39.90625" style="79" customWidth="1"/>
    <col min="2640" max="2640" width="46.1796875" style="79" customWidth="1"/>
    <col min="2641" max="2641" width="45.90625" style="79" customWidth="1"/>
    <col min="2642" max="2642" width="58.90625" style="79" customWidth="1"/>
    <col min="2643" max="2643" width="40.36328125" style="79" customWidth="1"/>
    <col min="2644" max="2648" width="41.26953125" style="79" customWidth="1"/>
    <col min="2649" max="2649" width="39.90625" style="79" customWidth="1"/>
    <col min="2650" max="2650" width="46.1796875" style="79" customWidth="1"/>
    <col min="2651" max="2651" width="45.90625" style="79" customWidth="1"/>
    <col min="2652" max="2652" width="58.90625" style="79" customWidth="1"/>
    <col min="2653" max="2653" width="40.36328125" style="79" customWidth="1"/>
    <col min="2654" max="2658" width="41.26953125" style="79" customWidth="1"/>
    <col min="2659" max="2659" width="39.90625" style="79" customWidth="1"/>
    <col min="2660" max="2660" width="46.1796875" style="79" customWidth="1"/>
    <col min="2661" max="2661" width="45.90625" style="79" customWidth="1"/>
    <col min="2662" max="2662" width="58.90625" style="79" customWidth="1"/>
    <col min="2663" max="2663" width="40.36328125" style="79" customWidth="1"/>
    <col min="2664" max="2668" width="41.26953125" style="79" customWidth="1"/>
    <col min="2669" max="2669" width="39.90625" style="79" customWidth="1"/>
    <col min="2670" max="2670" width="46.1796875" style="79" customWidth="1"/>
    <col min="2671" max="2671" width="45.90625" style="79" customWidth="1"/>
    <col min="2672" max="2672" width="58.90625" style="79" customWidth="1"/>
    <col min="2673" max="2673" width="40.36328125" style="79" customWidth="1"/>
    <col min="2674" max="2678" width="41.26953125" style="79" customWidth="1"/>
    <col min="2679" max="2679" width="41" style="79" customWidth="1"/>
    <col min="2680" max="2680" width="47.1796875" style="79" customWidth="1"/>
    <col min="2681" max="2681" width="46.90625" style="79" customWidth="1"/>
    <col min="2682" max="2682" width="60" style="79" customWidth="1"/>
    <col min="2683" max="2683" width="41.26953125" style="79" customWidth="1"/>
    <col min="2684" max="2688" width="42.26953125" style="79" customWidth="1"/>
    <col min="2689" max="2689" width="29" style="79" customWidth="1"/>
    <col min="2690" max="2690" width="29.1796875" style="79" customWidth="1"/>
    <col min="2691" max="2691" width="35.81640625" style="79" customWidth="1"/>
    <col min="2692" max="2692" width="37.08984375" style="79" customWidth="1"/>
    <col min="2693" max="2693" width="32.81640625" style="79" customWidth="1"/>
    <col min="2694" max="2694" width="39.36328125" style="79" customWidth="1"/>
    <col min="2695" max="2699" width="30.26953125" style="79" customWidth="1"/>
    <col min="2700" max="2700" width="39.90625" style="79" customWidth="1"/>
    <col min="2701" max="2701" width="46.1796875" style="79" customWidth="1"/>
    <col min="2702" max="2702" width="45.90625" style="79" customWidth="1"/>
    <col min="2703" max="2703" width="58.90625" style="79" customWidth="1"/>
    <col min="2704" max="2704" width="40.36328125" style="79" customWidth="1"/>
    <col min="2705" max="2709" width="41.26953125" style="79" customWidth="1"/>
    <col min="2710" max="2710" width="39.90625" style="79" customWidth="1"/>
    <col min="2711" max="2711" width="46.1796875" style="79" customWidth="1"/>
    <col min="2712" max="2712" width="45.90625" style="79" customWidth="1"/>
    <col min="2713" max="2713" width="58.90625" style="79" customWidth="1"/>
    <col min="2714" max="2714" width="40.36328125" style="79" customWidth="1"/>
    <col min="2715" max="2719" width="41.26953125" style="79" customWidth="1"/>
    <col min="2720" max="2720" width="39.90625" style="79" customWidth="1"/>
    <col min="2721" max="2721" width="46.1796875" style="79" customWidth="1"/>
    <col min="2722" max="2722" width="45.90625" style="79" customWidth="1"/>
    <col min="2723" max="2723" width="58.90625" style="79" customWidth="1"/>
    <col min="2724" max="2724" width="40.36328125" style="79" customWidth="1"/>
    <col min="2725" max="2729" width="41.26953125" style="79" customWidth="1"/>
    <col min="2730" max="2730" width="39.90625" style="79" customWidth="1"/>
    <col min="2731" max="2731" width="46.1796875" style="79" customWidth="1"/>
    <col min="2732" max="2732" width="45.90625" style="79" customWidth="1"/>
    <col min="2733" max="2733" width="58.90625" style="79" customWidth="1"/>
    <col min="2734" max="2734" width="40.36328125" style="79" customWidth="1"/>
    <col min="2735" max="2739" width="41.26953125" style="79" customWidth="1"/>
    <col min="2740" max="2740" width="39.90625" style="79" customWidth="1"/>
    <col min="2741" max="2741" width="46.1796875" style="79" customWidth="1"/>
    <col min="2742" max="2742" width="45.90625" style="79" customWidth="1"/>
    <col min="2743" max="2743" width="58.90625" style="79" customWidth="1"/>
    <col min="2744" max="2744" width="40.36328125" style="79" customWidth="1"/>
    <col min="2745" max="2749" width="41.26953125" style="79" customWidth="1"/>
    <col min="2750" max="2750" width="39.90625" style="79" customWidth="1"/>
    <col min="2751" max="2751" width="46.1796875" style="79" customWidth="1"/>
    <col min="2752" max="2752" width="45.90625" style="79" customWidth="1"/>
    <col min="2753" max="2753" width="58.90625" style="79" customWidth="1"/>
    <col min="2754" max="2754" width="40.36328125" style="79" customWidth="1"/>
    <col min="2755" max="2759" width="41.26953125" style="79" customWidth="1"/>
    <col min="2760" max="2760" width="39.90625" style="79" customWidth="1"/>
    <col min="2761" max="2761" width="46.1796875" style="79" customWidth="1"/>
    <col min="2762" max="2762" width="45.90625" style="79" customWidth="1"/>
    <col min="2763" max="2763" width="58.90625" style="79" customWidth="1"/>
    <col min="2764" max="2764" width="40.36328125" style="79" customWidth="1"/>
    <col min="2765" max="2769" width="41.26953125" style="79" customWidth="1"/>
    <col min="2770" max="2770" width="39.90625" style="79" customWidth="1"/>
    <col min="2771" max="2771" width="46.1796875" style="79" customWidth="1"/>
    <col min="2772" max="2772" width="45.90625" style="79" customWidth="1"/>
    <col min="2773" max="2773" width="58.90625" style="79" customWidth="1"/>
    <col min="2774" max="2774" width="40.36328125" style="79" customWidth="1"/>
    <col min="2775" max="2779" width="41.26953125" style="79" customWidth="1"/>
    <col min="2780" max="2780" width="39.90625" style="79" customWidth="1"/>
    <col min="2781" max="2781" width="46.1796875" style="79" customWidth="1"/>
    <col min="2782" max="2782" width="45.90625" style="79" customWidth="1"/>
    <col min="2783" max="2783" width="58.90625" style="79" customWidth="1"/>
    <col min="2784" max="2784" width="40.36328125" style="79" customWidth="1"/>
    <col min="2785" max="2789" width="41.26953125" style="79" customWidth="1"/>
    <col min="2790" max="2790" width="41" style="79" customWidth="1"/>
    <col min="2791" max="2791" width="47.1796875" style="79" customWidth="1"/>
    <col min="2792" max="2792" width="46.90625" style="79" customWidth="1"/>
    <col min="2793" max="2793" width="60" style="79" customWidth="1"/>
    <col min="2794" max="2794" width="41.26953125" style="79" customWidth="1"/>
    <col min="2795" max="2799" width="42.26953125" style="79" customWidth="1"/>
    <col min="2800" max="2800" width="29" style="79" customWidth="1"/>
    <col min="2801" max="2801" width="29.1796875" style="79" customWidth="1"/>
    <col min="2802" max="2802" width="35.81640625" style="79" customWidth="1"/>
    <col min="2803" max="2803" width="37.08984375" style="79" customWidth="1"/>
    <col min="2804" max="2804" width="32.81640625" style="79" customWidth="1"/>
    <col min="2805" max="2805" width="39.36328125" style="79" customWidth="1"/>
    <col min="2806" max="2810" width="30.26953125" style="79" customWidth="1"/>
    <col min="2811" max="2811" width="39.90625" style="79" customWidth="1"/>
    <col min="2812" max="2812" width="46.1796875" style="79" customWidth="1"/>
    <col min="2813" max="2813" width="45.90625" style="79" customWidth="1"/>
    <col min="2814" max="2814" width="58.90625" style="79" customWidth="1"/>
    <col min="2815" max="2815" width="40.36328125" style="79" customWidth="1"/>
    <col min="2816" max="2820" width="41.26953125" style="79" customWidth="1"/>
    <col min="2821" max="2821" width="39.90625" style="79" customWidth="1"/>
    <col min="2822" max="2822" width="46.1796875" style="79" customWidth="1"/>
    <col min="2823" max="2823" width="45.90625" style="79" customWidth="1"/>
    <col min="2824" max="2824" width="58.90625" style="79" customWidth="1"/>
    <col min="2825" max="2825" width="40.36328125" style="79" customWidth="1"/>
    <col min="2826" max="2830" width="41.26953125" style="79" customWidth="1"/>
    <col min="2831" max="2831" width="39.90625" style="79" customWidth="1"/>
    <col min="2832" max="2832" width="46.1796875" style="79" customWidth="1"/>
    <col min="2833" max="2833" width="45.90625" style="79" customWidth="1"/>
    <col min="2834" max="2834" width="58.90625" style="79" customWidth="1"/>
    <col min="2835" max="2835" width="40.36328125" style="79" customWidth="1"/>
    <col min="2836" max="2840" width="41.26953125" style="79" customWidth="1"/>
    <col min="2841" max="2841" width="39.90625" style="79" customWidth="1"/>
    <col min="2842" max="2842" width="46.1796875" style="79" customWidth="1"/>
    <col min="2843" max="2843" width="45.90625" style="79" customWidth="1"/>
    <col min="2844" max="2844" width="58.90625" style="79" customWidth="1"/>
    <col min="2845" max="2845" width="40.36328125" style="79" customWidth="1"/>
    <col min="2846" max="2850" width="41.26953125" style="79" customWidth="1"/>
    <col min="2851" max="2851" width="39.90625" style="79" customWidth="1"/>
    <col min="2852" max="2852" width="46.1796875" style="79" customWidth="1"/>
    <col min="2853" max="2853" width="45.90625" style="79" customWidth="1"/>
    <col min="2854" max="2854" width="58.90625" style="79" customWidth="1"/>
    <col min="2855" max="2855" width="40.36328125" style="79" customWidth="1"/>
    <col min="2856" max="2860" width="41.26953125" style="79" customWidth="1"/>
    <col min="2861" max="2861" width="39.90625" style="79" customWidth="1"/>
    <col min="2862" max="2862" width="46.1796875" style="79" customWidth="1"/>
    <col min="2863" max="2863" width="45.90625" style="79" customWidth="1"/>
    <col min="2864" max="2864" width="58.90625" style="79" customWidth="1"/>
    <col min="2865" max="2865" width="40.36328125" style="79" customWidth="1"/>
    <col min="2866" max="2870" width="41.26953125" style="79" customWidth="1"/>
    <col min="2871" max="2871" width="39.90625" style="79" customWidth="1"/>
    <col min="2872" max="2872" width="46.1796875" style="79" customWidth="1"/>
    <col min="2873" max="2873" width="45.90625" style="79" customWidth="1"/>
    <col min="2874" max="2874" width="58.90625" style="79" customWidth="1"/>
    <col min="2875" max="2875" width="40.36328125" style="79" customWidth="1"/>
    <col min="2876" max="2880" width="41.26953125" style="79" customWidth="1"/>
    <col min="2881" max="2881" width="39.90625" style="79" customWidth="1"/>
    <col min="2882" max="2882" width="46.1796875" style="79" customWidth="1"/>
    <col min="2883" max="2883" width="45.90625" style="79" customWidth="1"/>
    <col min="2884" max="2884" width="58.90625" style="79" customWidth="1"/>
    <col min="2885" max="2885" width="40.36328125" style="79" customWidth="1"/>
    <col min="2886" max="2890" width="41.26953125" style="79" customWidth="1"/>
    <col min="2891" max="2891" width="39.90625" style="79" customWidth="1"/>
    <col min="2892" max="2892" width="46.1796875" style="79" customWidth="1"/>
    <col min="2893" max="2893" width="45.90625" style="79" customWidth="1"/>
    <col min="2894" max="2894" width="58.90625" style="79" customWidth="1"/>
    <col min="2895" max="2895" width="40.36328125" style="79" customWidth="1"/>
    <col min="2896" max="2900" width="41.26953125" style="79" customWidth="1"/>
    <col min="2901" max="2901" width="41" style="79" customWidth="1"/>
    <col min="2902" max="2902" width="47.1796875" style="79" customWidth="1"/>
    <col min="2903" max="2903" width="46.90625" style="79" customWidth="1"/>
    <col min="2904" max="2904" width="60" style="79" customWidth="1"/>
    <col min="2905" max="2905" width="41.26953125" style="79" customWidth="1"/>
    <col min="2906" max="2910" width="42.26953125" style="79" customWidth="1"/>
    <col min="2911" max="2911" width="30" style="79" customWidth="1"/>
    <col min="2912" max="2912" width="30.08984375" style="79" customWidth="1"/>
    <col min="2913" max="2913" width="36.90625" style="79" customWidth="1"/>
    <col min="2914" max="2914" width="38" style="79" customWidth="1"/>
    <col min="2915" max="2915" width="33.81640625" style="79" customWidth="1"/>
    <col min="2916" max="2916" width="40.453125" style="79" customWidth="1"/>
    <col min="2917" max="2921" width="31.1796875" style="79" customWidth="1"/>
    <col min="2922" max="2922" width="41" style="79" customWidth="1"/>
    <col min="2923" max="2923" width="47.1796875" style="79" customWidth="1"/>
    <col min="2924" max="2924" width="46.90625" style="79" customWidth="1"/>
    <col min="2925" max="2925" width="60" style="79" customWidth="1"/>
    <col min="2926" max="2926" width="41.26953125" style="79" customWidth="1"/>
    <col min="2927" max="2931" width="42.26953125" style="79" customWidth="1"/>
    <col min="2932" max="2932" width="41" style="79" customWidth="1"/>
    <col min="2933" max="2933" width="47.1796875" style="79" customWidth="1"/>
    <col min="2934" max="2934" width="46.90625" style="79" customWidth="1"/>
    <col min="2935" max="2935" width="60" style="79" customWidth="1"/>
    <col min="2936" max="2936" width="41.26953125" style="79" customWidth="1"/>
    <col min="2937" max="2941" width="42.26953125" style="79" customWidth="1"/>
    <col min="2942" max="2942" width="41" style="79" customWidth="1"/>
    <col min="2943" max="2943" width="47.1796875" style="79" customWidth="1"/>
    <col min="2944" max="2944" width="46.90625" style="79" customWidth="1"/>
    <col min="2945" max="2945" width="60" style="79" customWidth="1"/>
    <col min="2946" max="2946" width="41.26953125" style="79" customWidth="1"/>
    <col min="2947" max="2951" width="42.26953125" style="79" customWidth="1"/>
    <col min="2952" max="2952" width="41" style="79" customWidth="1"/>
    <col min="2953" max="2953" width="47.1796875" style="79" customWidth="1"/>
    <col min="2954" max="2954" width="46.90625" style="79" customWidth="1"/>
    <col min="2955" max="2955" width="60" style="79" customWidth="1"/>
    <col min="2956" max="2956" width="41.26953125" style="79" customWidth="1"/>
    <col min="2957" max="2961" width="42.26953125" style="79" customWidth="1"/>
    <col min="2962" max="2962" width="41" style="79" customWidth="1"/>
    <col min="2963" max="2963" width="47.1796875" style="79" customWidth="1"/>
    <col min="2964" max="2964" width="46.90625" style="79" customWidth="1"/>
    <col min="2965" max="2965" width="60" style="79" customWidth="1"/>
    <col min="2966" max="2966" width="41.26953125" style="79" customWidth="1"/>
    <col min="2967" max="2971" width="42.26953125" style="79" customWidth="1"/>
    <col min="2972" max="2972" width="41" style="79" customWidth="1"/>
    <col min="2973" max="2973" width="47.1796875" style="79" customWidth="1"/>
    <col min="2974" max="2974" width="46.90625" style="79" customWidth="1"/>
    <col min="2975" max="2975" width="60" style="79" customWidth="1"/>
    <col min="2976" max="2976" width="41.26953125" style="79" customWidth="1"/>
    <col min="2977" max="2981" width="42.26953125" style="79" customWidth="1"/>
    <col min="2982" max="2982" width="41" style="79" customWidth="1"/>
    <col min="2983" max="2983" width="47.1796875" style="79" customWidth="1"/>
    <col min="2984" max="2984" width="46.90625" style="79" customWidth="1"/>
    <col min="2985" max="2985" width="60" style="79" customWidth="1"/>
    <col min="2986" max="2986" width="41.26953125" style="79" customWidth="1"/>
    <col min="2987" max="2991" width="42.26953125" style="79" customWidth="1"/>
    <col min="2992" max="2992" width="41" style="79" customWidth="1"/>
    <col min="2993" max="2993" width="47.1796875" style="79" customWidth="1"/>
    <col min="2994" max="2994" width="46.90625" style="79" customWidth="1"/>
    <col min="2995" max="2995" width="60" style="79" customWidth="1"/>
    <col min="2996" max="2996" width="41.26953125" style="79" customWidth="1"/>
    <col min="2997" max="3001" width="42.26953125" style="79" customWidth="1"/>
    <col min="3002" max="3002" width="41" style="79" customWidth="1"/>
    <col min="3003" max="3003" width="47.1796875" style="79" customWidth="1"/>
    <col min="3004" max="3004" width="46.90625" style="79" customWidth="1"/>
    <col min="3005" max="3005" width="60" style="79" customWidth="1"/>
    <col min="3006" max="3006" width="41.26953125" style="79" customWidth="1"/>
    <col min="3007" max="3011" width="42.26953125" style="79" customWidth="1"/>
    <col min="3012" max="3012" width="42" style="79" customWidth="1"/>
    <col min="3013" max="3013" width="48.26953125" style="79" customWidth="1"/>
    <col min="3014" max="3014" width="47.81640625" style="79" customWidth="1"/>
    <col min="3015" max="3015" width="60.90625" style="79" customWidth="1"/>
    <col min="3016" max="3016" width="42.26953125" style="79" customWidth="1"/>
    <col min="3017" max="3021" width="43.1796875" style="79" customWidth="1"/>
    <col min="3022" max="3022" width="12.54296875" style="79" customWidth="1"/>
    <col min="3023" max="3023" width="28.7265625" style="79" customWidth="1"/>
    <col min="3024" max="3024" width="26.81640625" style="79" customWidth="1"/>
    <col min="3025" max="3025" width="12.1796875" style="79" customWidth="1"/>
    <col min="3026" max="3026" width="24.54296875" style="79" customWidth="1"/>
    <col min="3027" max="3027" width="30.90625" style="79" customWidth="1"/>
    <col min="3028" max="3028" width="28.90625" style="79" customWidth="1"/>
    <col min="3029" max="3029" width="16.26953125" style="79" customWidth="1"/>
    <col min="3030" max="3030" width="18.08984375" style="79" customWidth="1"/>
    <col min="3031" max="3031" width="21.90625" style="79" customWidth="1"/>
    <col min="3032" max="3032" width="15.7265625" style="79" customWidth="1"/>
    <col min="3033" max="3033" width="14.26953125" style="79" customWidth="1"/>
    <col min="3034" max="3034" width="15" style="79" customWidth="1"/>
    <col min="3035" max="3035" width="11.08984375" style="79" customWidth="1"/>
    <col min="3036" max="3036" width="12.36328125" style="79" customWidth="1"/>
    <col min="3037" max="3037" width="21.26953125" style="79" customWidth="1"/>
    <col min="3038" max="3038" width="14.453125" style="79" customWidth="1"/>
    <col min="3039" max="3039" width="15" style="79" customWidth="1"/>
    <col min="3040" max="3040" width="16" style="79" customWidth="1"/>
    <col min="3041" max="3041" width="18.36328125" style="79" customWidth="1"/>
    <col min="3042" max="3042" width="26.54296875" style="79" customWidth="1"/>
    <col min="3043" max="3043" width="24.54296875" style="79" customWidth="1"/>
    <col min="3044" max="3044" width="12.54296875" style="79" customWidth="1"/>
    <col min="3045" max="3045" width="28.7265625" style="79" customWidth="1"/>
    <col min="3046" max="3046" width="26.81640625" style="79" customWidth="1"/>
    <col min="3047" max="3047" width="12.1796875" style="79" customWidth="1"/>
    <col min="3048" max="3048" width="24.54296875" style="79" customWidth="1"/>
    <col min="3049" max="3049" width="30.90625" style="79" customWidth="1"/>
    <col min="3050" max="3050" width="28.90625" style="79" customWidth="1"/>
    <col min="3051" max="3051" width="16.26953125" style="79" customWidth="1"/>
    <col min="3052" max="3052" width="18.08984375" style="79" customWidth="1"/>
    <col min="3053" max="3053" width="21.90625" style="79" customWidth="1"/>
    <col min="3054" max="3054" width="15.7265625" style="79" customWidth="1"/>
    <col min="3055" max="3055" width="14.26953125" style="79" customWidth="1"/>
    <col min="3056" max="3056" width="15" style="79" customWidth="1"/>
    <col min="3057" max="3057" width="11.08984375" style="79" customWidth="1"/>
    <col min="3058" max="3058" width="12.36328125" style="79" customWidth="1"/>
    <col min="3059" max="3059" width="21.26953125" style="79" customWidth="1"/>
    <col min="3060" max="3060" width="14.453125" style="79" customWidth="1"/>
    <col min="3061" max="3061" width="15" style="79" customWidth="1"/>
    <col min="3062" max="3062" width="16" style="79" customWidth="1"/>
    <col min="3063" max="3063" width="18.36328125" style="79" customWidth="1"/>
    <col min="3064" max="3064" width="26.54296875" style="79" customWidth="1"/>
    <col min="3065" max="3065" width="24.54296875" style="79" customWidth="1"/>
    <col min="3066" max="3066" width="19.6328125" style="79" customWidth="1"/>
    <col min="3067" max="3067" width="9" style="79" customWidth="1"/>
    <col min="3068" max="3068" width="5.7265625" style="79" customWidth="1"/>
    <col min="3069" max="3069" width="15.54296875" style="79" customWidth="1"/>
    <col min="3070" max="3070" width="9.90625" style="79" customWidth="1"/>
    <col min="3071" max="3071" width="19.90625" style="79" customWidth="1"/>
    <col min="3072" max="3072" width="8.1796875" style="79" customWidth="1"/>
    <col min="3073" max="3073" width="17.81640625" style="79" customWidth="1"/>
    <col min="3074" max="3074" width="9.54296875" style="79" customWidth="1"/>
    <col min="3075" max="3075" width="19.453125" style="79" customWidth="1"/>
    <col min="3076" max="3076" width="21.26953125" style="79" customWidth="1"/>
    <col min="3077" max="3077" width="27.08984375" style="79" customWidth="1"/>
    <col min="3078" max="3078" width="17.81640625" style="79" customWidth="1"/>
    <col min="3079" max="3079" width="12.90625" style="79" customWidth="1"/>
    <col min="3080" max="3080" width="23.1796875" style="79" customWidth="1"/>
    <col min="3081" max="3081" width="15.54296875" style="79" customWidth="1"/>
    <col min="3082" max="3082" width="25.6328125" style="79" customWidth="1"/>
    <col min="3083" max="3083" width="15" style="79" customWidth="1"/>
    <col min="3084" max="3084" width="14.81640625" style="79" customWidth="1"/>
    <col min="3085" max="3085" width="18.54296875" style="79" customWidth="1"/>
    <col min="3086" max="3086" width="11.81640625" style="79" customWidth="1"/>
    <col min="3087" max="3087" width="25.6328125" style="79" customWidth="1"/>
    <col min="3088" max="3088" width="13.453125" style="79" customWidth="1"/>
    <col min="3089" max="3089" width="13.90625" style="79" customWidth="1"/>
    <col min="3090" max="3090" width="24.90625" style="79" customWidth="1"/>
    <col min="3091" max="3091" width="21.90625" style="79" customWidth="1"/>
    <col min="3092" max="3092" width="15.26953125" style="79" customWidth="1"/>
    <col min="3093" max="3093" width="6.90625" style="79" customWidth="1"/>
    <col min="3094" max="3094" width="18.6328125" style="79" customWidth="1"/>
    <col min="3095" max="3095" width="28.36328125" style="79" customWidth="1"/>
    <col min="3096" max="3096" width="8.54296875" style="79" customWidth="1"/>
    <col min="3097" max="3097" width="19.08984375" style="79" customWidth="1"/>
    <col min="3098" max="3098" width="10.6328125" style="79" customWidth="1"/>
    <col min="3099" max="3099" width="13.6328125" style="79" customWidth="1"/>
    <col min="3100" max="3100" width="18.81640625" style="79" customWidth="1"/>
    <col min="3101" max="3101" width="17.7265625" style="79" customWidth="1"/>
    <col min="3102" max="3102" width="25.453125" style="79" customWidth="1"/>
    <col min="3103" max="3103" width="23" style="79" customWidth="1"/>
    <col min="3104" max="3104" width="24.36328125" style="79" customWidth="1"/>
    <col min="3105" max="3105" width="25.36328125" style="79" customWidth="1"/>
    <col min="3106" max="3106" width="32" style="79" customWidth="1"/>
    <col min="3107" max="3107" width="23" style="79" customWidth="1"/>
    <col min="3108" max="3108" width="22.7265625" style="79" customWidth="1"/>
    <col min="3109" max="3109" width="23" style="79" customWidth="1"/>
    <col min="3110" max="3110" width="24.36328125" style="79" customWidth="1"/>
    <col min="3111" max="3111" width="25.36328125" style="79" customWidth="1"/>
    <col min="3112" max="3112" width="32" style="79" customWidth="1"/>
    <col min="3113" max="3113" width="23" style="79" customWidth="1"/>
    <col min="3114" max="3114" width="22.7265625" style="79" customWidth="1"/>
    <col min="3115" max="3115" width="23" style="79" customWidth="1"/>
    <col min="3116" max="3116" width="24.36328125" style="79" customWidth="1"/>
    <col min="3117" max="3117" width="25.36328125" style="79" customWidth="1"/>
    <col min="3118" max="3118" width="32" style="79" customWidth="1"/>
    <col min="3119" max="3119" width="23" style="79" customWidth="1"/>
    <col min="3120" max="3120" width="22.7265625" style="79" customWidth="1"/>
    <col min="3121" max="3121" width="19.453125" style="79" customWidth="1"/>
    <col min="3122" max="3122" width="19.90625" style="79" customWidth="1"/>
    <col min="3123" max="3123" width="18.90625" style="79" customWidth="1"/>
    <col min="3124" max="3124" width="17.54296875" style="79" customWidth="1"/>
    <col min="3125" max="3125" width="12.54296875" style="79" customWidth="1"/>
    <col min="3126" max="3126" width="9.36328125" style="79" customWidth="1"/>
    <col min="3127" max="3127" width="15.54296875" style="79" customWidth="1"/>
    <col min="3128" max="3128" width="9.81640625" style="79" customWidth="1"/>
    <col min="3129" max="3129" width="21.08984375" style="79" customWidth="1"/>
    <col min="3130" max="3130" width="13.08984375" style="79" customWidth="1"/>
    <col min="3131" max="3131" width="12.90625" style="79" customWidth="1"/>
    <col min="3132" max="3132" width="19.36328125" style="79" customWidth="1"/>
    <col min="3133" max="3133" width="4.36328125" style="79" customWidth="1"/>
    <col min="3134" max="3134" width="5.54296875" style="79" customWidth="1"/>
    <col min="3135" max="3135" width="18.90625" style="79" customWidth="1"/>
    <col min="3136" max="3136" width="28.08984375" style="79" customWidth="1"/>
    <col min="3137" max="3137" width="8.453125" style="79" customWidth="1"/>
    <col min="3138" max="3138" width="12.6328125" style="79" customWidth="1"/>
    <col min="3139" max="3139" width="12.81640625" style="79" customWidth="1"/>
    <col min="3140" max="3140" width="20.1796875" style="79" customWidth="1"/>
    <col min="3141" max="3141" width="10.6328125" style="79" customWidth="1"/>
    <col min="3142" max="3142" width="12.08984375" style="79" customWidth="1"/>
    <col min="3143" max="3143" width="14.54296875" style="79" customWidth="1"/>
    <col min="3144" max="3144" width="20.7265625" style="79" customWidth="1"/>
    <col min="3145" max="3145" width="18.36328125" style="79" customWidth="1"/>
    <col min="3146" max="3146" width="11.26953125" style="79" customWidth="1"/>
    <col min="3147" max="3147" width="24" style="79" customWidth="1"/>
    <col min="3148" max="3148" width="23" style="79" customWidth="1"/>
    <col min="3149" max="3149" width="12.08984375" style="79" customWidth="1"/>
    <col min="3150" max="3150" width="21" style="79" customWidth="1"/>
    <col min="3151" max="3151" width="8.453125" style="79" customWidth="1"/>
    <col min="3152" max="3152" width="11.1796875" style="79" customWidth="1"/>
    <col min="3153" max="3153" width="19.1796875" style="79" customWidth="1"/>
    <col min="3154" max="3154" width="24.90625" style="79" customWidth="1"/>
    <col min="3155" max="3155" width="12.26953125" style="79" customWidth="1"/>
    <col min="3156" max="3156" width="14" style="79" customWidth="1"/>
    <col min="3157" max="3157" width="18.26953125" style="79" customWidth="1"/>
    <col min="3158" max="3158" width="5.81640625" style="79" customWidth="1"/>
    <col min="3159" max="3159" width="14.1796875" style="79" customWidth="1"/>
    <col min="3160" max="3160" width="7.90625" style="79" customWidth="1"/>
    <col min="3161" max="3161" width="12.26953125" style="79" customWidth="1"/>
    <col min="3162" max="3162" width="9" style="79" bestFit="1" customWidth="1"/>
    <col min="3163" max="3163" width="15.08984375" style="79" bestFit="1" customWidth="1"/>
    <col min="3164" max="3164" width="9.54296875" style="79" bestFit="1" customWidth="1"/>
    <col min="3165" max="3165" width="12.26953125" style="79" bestFit="1" customWidth="1"/>
    <col min="3166" max="3166" width="6.54296875" style="79" bestFit="1" customWidth="1"/>
    <col min="3167" max="3167" width="7.36328125" style="79" bestFit="1" customWidth="1"/>
    <col min="3168" max="3168" width="18.08984375" style="79" bestFit="1" customWidth="1"/>
    <col min="3169" max="3169" width="6.90625" style="79" bestFit="1" customWidth="1"/>
    <col min="3170" max="3170" width="13.6328125" style="79" bestFit="1" customWidth="1"/>
    <col min="3171" max="3171" width="23.1796875" style="79" bestFit="1" customWidth="1"/>
    <col min="3172" max="3172" width="21.90625" style="79" bestFit="1" customWidth="1"/>
    <col min="3173" max="3173" width="22.7265625" style="79" bestFit="1" customWidth="1"/>
    <col min="3174" max="16384" width="8.90625" style="79"/>
  </cols>
  <sheetData>
    <row r="1" spans="1:3313" ht="26" x14ac:dyDescent="0.6">
      <c r="A1" s="79" t="s">
        <v>4644</v>
      </c>
      <c r="F1" s="80" t="s">
        <v>0</v>
      </c>
      <c r="G1" s="81"/>
      <c r="H1" s="81"/>
      <c r="I1" s="81"/>
      <c r="J1" s="81"/>
      <c r="K1" s="81"/>
      <c r="L1" s="81"/>
      <c r="M1" s="81"/>
      <c r="N1" s="81"/>
      <c r="O1" s="81"/>
      <c r="P1" s="81"/>
      <c r="Q1" s="81"/>
      <c r="R1" s="81"/>
      <c r="S1" s="82" t="s">
        <v>1</v>
      </c>
      <c r="T1" s="83"/>
      <c r="U1" s="83"/>
      <c r="V1" s="83"/>
      <c r="W1" s="83"/>
      <c r="X1" s="83"/>
      <c r="Y1" s="83"/>
      <c r="Z1" s="83"/>
      <c r="AA1" s="83"/>
      <c r="AB1" s="83"/>
      <c r="AC1" s="83"/>
      <c r="AD1" s="83"/>
      <c r="AE1" s="83"/>
      <c r="AF1" s="83"/>
      <c r="AG1" s="83"/>
      <c r="AH1" s="83"/>
      <c r="AI1" s="84" t="s">
        <v>2</v>
      </c>
      <c r="AJ1" s="85"/>
      <c r="AK1" s="85"/>
      <c r="AL1" s="85"/>
      <c r="AM1" s="85"/>
      <c r="AN1" s="85"/>
      <c r="AO1" s="85"/>
      <c r="AP1" s="85"/>
      <c r="AQ1" s="85"/>
      <c r="AR1" s="85"/>
      <c r="AS1" s="85"/>
      <c r="AT1" s="85"/>
      <c r="AU1" s="85"/>
      <c r="AV1" s="85"/>
      <c r="AW1" s="85"/>
      <c r="AX1" s="85"/>
      <c r="AY1" s="85"/>
      <c r="AZ1" s="85"/>
      <c r="BA1" s="85"/>
      <c r="BB1" s="85"/>
      <c r="BC1" s="86" t="s">
        <v>16</v>
      </c>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c r="CW1" s="87"/>
      <c r="CX1" s="87"/>
      <c r="CY1" s="87"/>
      <c r="CZ1" s="87"/>
      <c r="DA1" s="87"/>
      <c r="DB1" s="87"/>
      <c r="DC1" s="87"/>
      <c r="DD1" s="87"/>
      <c r="DE1" s="87"/>
      <c r="DF1" s="87"/>
      <c r="DG1" s="87"/>
      <c r="DH1" s="87"/>
      <c r="DI1" s="87"/>
      <c r="DJ1" s="87"/>
      <c r="DK1" s="87"/>
      <c r="DL1" s="87"/>
      <c r="DM1" s="87"/>
      <c r="DN1" s="87"/>
      <c r="DO1" s="87"/>
      <c r="DP1" s="87"/>
      <c r="DQ1" s="87"/>
      <c r="DR1" s="87"/>
      <c r="DS1" s="87"/>
      <c r="DT1" s="87"/>
      <c r="DU1" s="87"/>
      <c r="DV1" s="87"/>
      <c r="DW1" s="87"/>
      <c r="DX1" s="87"/>
      <c r="DY1" s="87"/>
      <c r="DZ1" s="87"/>
      <c r="EA1" s="87"/>
      <c r="EB1" s="87"/>
      <c r="EC1" s="87"/>
      <c r="ED1" s="87"/>
      <c r="EE1" s="87"/>
      <c r="EF1" s="87"/>
      <c r="EG1" s="87"/>
      <c r="EH1" s="87"/>
      <c r="EI1" s="87"/>
      <c r="EJ1" s="87"/>
      <c r="EK1" s="87"/>
      <c r="EL1" s="87"/>
      <c r="EM1" s="87"/>
      <c r="EN1" s="87"/>
      <c r="EO1" s="87"/>
      <c r="EP1" s="87"/>
      <c r="EQ1" s="87"/>
      <c r="ER1" s="87"/>
      <c r="ES1" s="87"/>
      <c r="ET1" s="87"/>
      <c r="EU1" s="87"/>
      <c r="EV1" s="87"/>
      <c r="EW1" s="87"/>
      <c r="EX1" s="87"/>
      <c r="EY1" s="87"/>
      <c r="EZ1" s="87"/>
      <c r="FA1" s="87"/>
      <c r="FB1" s="87"/>
      <c r="FC1" s="87"/>
      <c r="FD1" s="87"/>
      <c r="FE1" s="87"/>
      <c r="FF1" s="87"/>
      <c r="FG1" s="87"/>
      <c r="FH1" s="87"/>
      <c r="FI1" s="87"/>
      <c r="FJ1" s="87"/>
      <c r="FK1" s="87"/>
      <c r="FL1" s="87"/>
      <c r="FM1" s="87"/>
      <c r="FN1" s="87"/>
      <c r="FO1" s="87"/>
      <c r="FP1" s="87"/>
      <c r="FQ1" s="87"/>
      <c r="FR1" s="87"/>
      <c r="FS1" s="87"/>
      <c r="FT1" s="87"/>
      <c r="FU1" s="87"/>
      <c r="FV1" s="87"/>
      <c r="FW1" s="87"/>
      <c r="FX1" s="87"/>
      <c r="FY1" s="87"/>
      <c r="FZ1" s="87"/>
      <c r="GA1" s="87"/>
      <c r="GB1" s="87"/>
      <c r="GC1" s="87"/>
      <c r="GD1" s="87"/>
      <c r="GE1" s="87"/>
      <c r="GF1" s="87"/>
      <c r="GG1" s="87"/>
      <c r="GH1" s="87"/>
      <c r="GI1" s="87"/>
      <c r="GJ1" s="87"/>
      <c r="GK1" s="87"/>
      <c r="GL1" s="87"/>
      <c r="GM1" s="87"/>
      <c r="GN1" s="87"/>
      <c r="GO1" s="87"/>
      <c r="GP1" s="87"/>
      <c r="GQ1" s="87"/>
      <c r="GR1" s="87"/>
      <c r="GS1" s="87"/>
      <c r="GT1" s="87"/>
      <c r="GU1" s="87"/>
      <c r="GV1" s="87"/>
      <c r="GW1" s="87"/>
      <c r="GX1" s="87"/>
      <c r="GY1" s="87"/>
      <c r="GZ1" s="87"/>
      <c r="HA1" s="87"/>
      <c r="HB1" s="87"/>
      <c r="HC1" s="87"/>
      <c r="HD1" s="87"/>
      <c r="HE1" s="87"/>
      <c r="HF1" s="87"/>
      <c r="HG1" s="87"/>
      <c r="HH1" s="87"/>
      <c r="HI1" s="87"/>
      <c r="HJ1" s="87"/>
      <c r="HK1" s="87"/>
      <c r="HL1" s="87"/>
      <c r="HM1" s="87"/>
      <c r="HN1" s="87"/>
      <c r="HO1" s="87"/>
      <c r="HP1" s="87"/>
      <c r="HQ1" s="87"/>
      <c r="HR1" s="87"/>
      <c r="HS1" s="87"/>
      <c r="HT1" s="87"/>
      <c r="HU1" s="87"/>
      <c r="HV1" s="87"/>
      <c r="HW1" s="87"/>
      <c r="HX1" s="87"/>
      <c r="HY1" s="87"/>
      <c r="HZ1" s="87"/>
      <c r="IA1" s="87"/>
      <c r="IB1" s="87"/>
      <c r="IC1" s="87"/>
      <c r="ID1" s="87"/>
      <c r="IE1" s="87"/>
      <c r="IF1" s="87"/>
      <c r="IG1" s="87"/>
      <c r="IH1" s="87"/>
      <c r="II1" s="87"/>
      <c r="IJ1" s="87"/>
      <c r="IK1" s="87"/>
      <c r="IL1" s="87"/>
      <c r="IM1" s="87"/>
      <c r="IN1" s="87"/>
      <c r="IO1" s="87"/>
      <c r="IP1" s="87"/>
      <c r="IQ1" s="87"/>
      <c r="IR1" s="87"/>
      <c r="IS1" s="87"/>
      <c r="IT1" s="87"/>
      <c r="IU1" s="88" t="s">
        <v>3</v>
      </c>
      <c r="IV1" s="88"/>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90"/>
      <c r="QM1" s="90"/>
      <c r="QN1" s="90"/>
      <c r="QO1" s="90"/>
      <c r="QP1" s="90"/>
      <c r="QQ1" s="90"/>
      <c r="QR1" s="90"/>
      <c r="QS1" s="90"/>
      <c r="QT1" s="90"/>
      <c r="QU1" s="90"/>
      <c r="QV1" s="91"/>
      <c r="QW1" s="90"/>
      <c r="QX1" s="90"/>
      <c r="QY1" s="90"/>
      <c r="QZ1" s="90"/>
      <c r="RA1" s="90"/>
      <c r="RB1" s="90"/>
      <c r="RC1" s="90"/>
      <c r="RD1" s="90"/>
      <c r="RE1" s="90"/>
      <c r="RF1" s="90"/>
      <c r="RG1" s="90"/>
      <c r="RH1" s="90"/>
      <c r="RI1" s="90"/>
      <c r="RJ1" s="90"/>
      <c r="RK1" s="90"/>
      <c r="RL1" s="90"/>
      <c r="RM1" s="90"/>
      <c r="RN1" s="90"/>
      <c r="RO1" s="90"/>
      <c r="RP1" s="90"/>
      <c r="RQ1" s="90"/>
      <c r="RR1" s="90"/>
      <c r="RS1" s="90"/>
      <c r="RT1" s="90"/>
      <c r="RU1" s="90"/>
      <c r="RV1" s="90"/>
      <c r="RW1" s="90"/>
      <c r="RX1" s="90"/>
      <c r="RY1" s="90"/>
      <c r="RZ1" s="90"/>
      <c r="SA1" s="90"/>
      <c r="SB1" s="90"/>
      <c r="SC1" s="90"/>
      <c r="SD1" s="90"/>
      <c r="SE1" s="90"/>
      <c r="SF1" s="90"/>
      <c r="SG1" s="90"/>
      <c r="SH1" s="90"/>
      <c r="SI1" s="90"/>
      <c r="SJ1" s="90"/>
      <c r="SK1" s="90"/>
      <c r="SL1" s="90"/>
      <c r="SM1" s="90"/>
      <c r="SN1" s="90"/>
      <c r="SO1" s="90"/>
      <c r="SP1" s="90"/>
      <c r="SQ1" s="90"/>
      <c r="SR1" s="90"/>
      <c r="SS1" s="90"/>
      <c r="ST1" s="90"/>
      <c r="SU1" s="90"/>
      <c r="SV1" s="90"/>
      <c r="SW1" s="90"/>
      <c r="SX1" s="90"/>
      <c r="SY1" s="92" t="s">
        <v>688</v>
      </c>
      <c r="SZ1" s="93"/>
      <c r="TA1" s="93"/>
      <c r="TB1" s="93"/>
      <c r="TC1" s="93"/>
      <c r="TD1" s="93"/>
      <c r="TE1" s="93"/>
      <c r="TF1" s="93"/>
      <c r="TG1" s="93"/>
      <c r="TH1" s="93"/>
      <c r="TI1" s="93"/>
      <c r="TJ1" s="93"/>
      <c r="TK1" s="93"/>
      <c r="TL1" s="93"/>
      <c r="TM1" s="93"/>
      <c r="TN1" s="93"/>
      <c r="TO1" s="93"/>
      <c r="TP1" s="93"/>
      <c r="TQ1" s="93"/>
      <c r="TR1" s="93"/>
      <c r="TS1" s="93"/>
      <c r="TT1" s="93"/>
      <c r="TU1" s="93"/>
      <c r="TV1" s="93"/>
      <c r="TW1" s="93"/>
      <c r="TX1" s="93"/>
      <c r="TY1" s="93"/>
      <c r="TZ1" s="93"/>
      <c r="UA1" s="93"/>
      <c r="UB1" s="93"/>
      <c r="UC1" s="93"/>
      <c r="UD1" s="93"/>
      <c r="UE1" s="93"/>
      <c r="UF1" s="93"/>
      <c r="UG1" s="93"/>
      <c r="UH1" s="93"/>
      <c r="UI1" s="93"/>
      <c r="UJ1" s="93"/>
      <c r="UK1" s="93"/>
      <c r="UL1" s="93"/>
      <c r="UM1" s="93"/>
      <c r="UN1" s="94" t="s">
        <v>4</v>
      </c>
      <c r="UO1" s="95"/>
      <c r="UP1" s="95"/>
      <c r="UQ1" s="95"/>
      <c r="UR1" s="95"/>
      <c r="US1" s="95"/>
      <c r="UT1" s="95"/>
      <c r="UU1" s="95"/>
      <c r="UV1" s="95"/>
      <c r="UW1" s="95"/>
      <c r="UX1" s="95"/>
      <c r="UY1" s="95"/>
      <c r="UZ1" s="95"/>
      <c r="VA1" s="95"/>
      <c r="VB1" s="95"/>
      <c r="VC1" s="95"/>
      <c r="VD1" s="95"/>
      <c r="VE1" s="95"/>
      <c r="VF1" s="95"/>
      <c r="VG1" s="95"/>
      <c r="VH1" s="95"/>
      <c r="VI1" s="96" t="s">
        <v>5</v>
      </c>
      <c r="VJ1" s="97"/>
      <c r="VK1" s="97"/>
      <c r="VL1" s="97"/>
      <c r="VM1" s="97"/>
      <c r="VN1" s="97"/>
      <c r="VO1" s="97"/>
      <c r="VP1" s="97"/>
      <c r="VQ1" s="97"/>
      <c r="VR1" s="97"/>
      <c r="VS1" s="97"/>
      <c r="VT1" s="97"/>
      <c r="VU1" s="97"/>
      <c r="VV1" s="97"/>
      <c r="VW1" s="97"/>
      <c r="VX1" s="97"/>
      <c r="VY1" s="97"/>
      <c r="VZ1" s="97"/>
      <c r="WA1" s="97"/>
      <c r="WB1" s="97"/>
      <c r="WC1" s="97"/>
      <c r="WD1" s="97"/>
      <c r="WE1" s="97"/>
      <c r="WF1" s="97"/>
      <c r="WG1" s="97"/>
      <c r="WH1" s="97"/>
      <c r="WI1" s="97"/>
      <c r="WJ1" s="97"/>
      <c r="WK1" s="97"/>
      <c r="WL1" s="97"/>
      <c r="WM1" s="97"/>
      <c r="WN1" s="97"/>
      <c r="WO1" s="98" t="s">
        <v>6</v>
      </c>
      <c r="WP1" s="99"/>
      <c r="WQ1" s="99"/>
      <c r="WR1" s="99"/>
      <c r="WS1" s="100" t="s">
        <v>7</v>
      </c>
      <c r="WT1" s="101"/>
      <c r="WU1" s="101"/>
      <c r="WV1" s="101"/>
      <c r="WW1" s="101"/>
      <c r="WX1" s="101"/>
      <c r="WY1" s="101"/>
      <c r="WZ1" s="101"/>
      <c r="XA1" s="101"/>
      <c r="XB1" s="101"/>
      <c r="XC1" s="101"/>
      <c r="XD1" s="101"/>
      <c r="XE1" s="101"/>
      <c r="XF1" s="101"/>
      <c r="XG1" s="101"/>
      <c r="XH1" s="101"/>
      <c r="XI1" s="101"/>
      <c r="XJ1" s="101"/>
      <c r="XK1" s="101"/>
      <c r="XL1" s="101"/>
      <c r="XM1" s="101"/>
      <c r="XN1" s="101"/>
      <c r="XO1" s="101"/>
      <c r="XP1" s="101"/>
      <c r="XQ1" s="101"/>
      <c r="XR1" s="101"/>
      <c r="XS1" s="101"/>
      <c r="XT1" s="101"/>
      <c r="XU1" s="101"/>
      <c r="XV1" s="101"/>
      <c r="XW1" s="101"/>
      <c r="XX1" s="101"/>
      <c r="XY1" s="101"/>
      <c r="XZ1" s="101"/>
      <c r="YA1" s="101"/>
      <c r="YB1" s="101"/>
      <c r="YC1" s="101"/>
      <c r="BUJ1" s="134"/>
      <c r="BUK1" s="134"/>
      <c r="BUL1" s="134"/>
      <c r="BUM1" s="134"/>
      <c r="BUN1" s="134"/>
      <c r="BUO1" s="134"/>
      <c r="BUP1" s="134"/>
      <c r="BUQ1" s="134"/>
      <c r="BUR1" s="134"/>
      <c r="BUS1" s="134"/>
      <c r="BUT1" s="134"/>
      <c r="BUU1" s="134"/>
      <c r="BUV1" s="134"/>
      <c r="BUW1" s="134"/>
      <c r="BUX1" s="134"/>
      <c r="BUY1" s="134"/>
      <c r="BUZ1" s="134"/>
      <c r="BVA1" s="134"/>
      <c r="BVB1" s="134"/>
      <c r="BVC1" s="134"/>
      <c r="BVD1" s="134"/>
      <c r="BVE1" s="134"/>
      <c r="BVF1" s="134"/>
      <c r="BVG1" s="134"/>
      <c r="BVH1" s="134"/>
      <c r="BVI1" s="134"/>
      <c r="BVJ1" s="134"/>
      <c r="BVK1" s="134"/>
      <c r="BVL1" s="134"/>
      <c r="BVM1" s="134"/>
      <c r="BVN1" s="134"/>
      <c r="BVO1" s="134"/>
      <c r="BVP1" s="134"/>
      <c r="BVQ1" s="134"/>
      <c r="BVR1" s="134"/>
      <c r="BVS1" s="134"/>
      <c r="BVT1" s="134"/>
      <c r="BVU1" s="134"/>
      <c r="BVV1" s="134"/>
      <c r="BVW1" s="134"/>
      <c r="BVX1" s="134"/>
      <c r="BVY1" s="134"/>
      <c r="BVZ1" s="134"/>
      <c r="BWA1" s="134"/>
      <c r="BWB1" s="134"/>
      <c r="BWC1" s="134"/>
      <c r="BWD1" s="134"/>
      <c r="BWE1" s="134"/>
      <c r="BWF1" s="134"/>
      <c r="BWG1" s="134"/>
      <c r="BWH1" s="134"/>
      <c r="BWI1" s="134"/>
      <c r="BWJ1" s="134"/>
      <c r="BWK1" s="134"/>
      <c r="BWL1" s="134"/>
      <c r="BWM1" s="134"/>
      <c r="BWN1" s="134"/>
      <c r="BWO1" s="134"/>
      <c r="BWP1" s="134"/>
      <c r="BWQ1" s="134"/>
      <c r="BWR1" s="134"/>
      <c r="BWS1" s="134"/>
      <c r="BWT1" s="134"/>
      <c r="BWU1" s="134"/>
      <c r="BWV1" s="134"/>
      <c r="BWW1" s="134"/>
      <c r="BWX1" s="134"/>
      <c r="BWY1" s="134"/>
      <c r="BWZ1" s="134"/>
      <c r="BXA1" s="134"/>
      <c r="BXB1" s="134"/>
      <c r="BXC1" s="134"/>
      <c r="BXD1" s="134"/>
      <c r="BXE1" s="134"/>
      <c r="BXF1" s="134"/>
      <c r="BXG1" s="134"/>
      <c r="BXH1" s="134"/>
      <c r="BXI1" s="134"/>
      <c r="BXJ1" s="134"/>
      <c r="BXK1" s="134"/>
      <c r="BXL1" s="134"/>
      <c r="BXM1" s="134"/>
      <c r="BXN1" s="134"/>
      <c r="BXO1" s="134"/>
      <c r="BXP1" s="134"/>
      <c r="BXQ1" s="134"/>
      <c r="BXR1" s="134"/>
      <c r="BXS1" s="134"/>
      <c r="BXT1" s="134"/>
      <c r="BXU1" s="134"/>
      <c r="BXV1" s="134"/>
      <c r="BXW1" s="134"/>
      <c r="BXX1" s="134"/>
      <c r="BXY1" s="134"/>
      <c r="BXZ1" s="134"/>
      <c r="BYA1" s="134"/>
      <c r="BYB1" s="134"/>
      <c r="BYC1" s="134"/>
      <c r="BYD1" s="134"/>
      <c r="BYE1" s="134"/>
      <c r="BYF1" s="134"/>
      <c r="BYG1" s="134"/>
      <c r="BYH1" s="134"/>
      <c r="BYI1" s="134"/>
      <c r="BYJ1" s="134"/>
      <c r="BYK1" s="134"/>
      <c r="BYL1" s="134"/>
      <c r="BYM1" s="134"/>
      <c r="BYN1" s="134"/>
      <c r="BYO1" s="134"/>
      <c r="BYP1" s="134"/>
      <c r="BYQ1" s="134"/>
      <c r="BYR1" s="134"/>
      <c r="BYS1" s="134"/>
      <c r="BYT1" s="134"/>
      <c r="BYU1" s="134"/>
      <c r="BYV1" s="134"/>
      <c r="BYW1" s="134"/>
      <c r="BYX1" s="134"/>
      <c r="BYY1" s="134"/>
      <c r="BYZ1" s="134"/>
      <c r="BZA1" s="134"/>
      <c r="BZB1" s="134"/>
      <c r="BZC1" s="134"/>
      <c r="BZD1" s="134"/>
      <c r="BZE1" s="134"/>
      <c r="BZF1" s="134"/>
      <c r="BZG1" s="134"/>
      <c r="BZH1" s="134"/>
      <c r="BZI1" s="134"/>
      <c r="BZJ1" s="134"/>
      <c r="BZK1" s="134"/>
      <c r="BZL1" s="134"/>
      <c r="BZM1" s="134"/>
      <c r="BZN1" s="134"/>
      <c r="BZO1" s="134"/>
      <c r="BZP1" s="134"/>
      <c r="BZQ1" s="134"/>
      <c r="BZR1" s="134"/>
      <c r="BZS1" s="134"/>
      <c r="BZT1" s="134"/>
      <c r="BZU1" s="134"/>
      <c r="BZV1" s="134"/>
      <c r="BZW1" s="134"/>
      <c r="BZX1" s="134"/>
      <c r="BZY1" s="134"/>
      <c r="BZZ1" s="134"/>
      <c r="CAA1" s="134"/>
      <c r="CAB1" s="134"/>
      <c r="CAC1" s="134"/>
      <c r="CAD1" s="134"/>
      <c r="CAE1" s="134"/>
      <c r="CAF1" s="134"/>
      <c r="CAG1" s="134"/>
      <c r="CAH1" s="134"/>
      <c r="CAI1" s="134"/>
      <c r="CAJ1" s="134"/>
      <c r="CAK1" s="134"/>
      <c r="CAL1" s="134"/>
      <c r="CAM1" s="134"/>
      <c r="CAN1" s="134"/>
      <c r="CAO1" s="134"/>
      <c r="CAP1" s="134"/>
      <c r="CAQ1" s="134"/>
      <c r="CAR1" s="134"/>
      <c r="CAS1" s="134"/>
      <c r="CAT1" s="134"/>
      <c r="CAU1" s="134"/>
      <c r="CAV1" s="134"/>
      <c r="CAW1" s="134"/>
      <c r="CAX1" s="134"/>
      <c r="CAY1" s="134"/>
      <c r="CAZ1" s="134"/>
      <c r="CBA1" s="134"/>
      <c r="CBB1" s="134"/>
      <c r="CBC1" s="134"/>
      <c r="CBD1" s="134"/>
      <c r="CBE1" s="134"/>
      <c r="CBF1" s="134"/>
      <c r="CBG1" s="134"/>
      <c r="CBH1" s="134"/>
      <c r="CBI1" s="134"/>
      <c r="CBJ1" s="134"/>
      <c r="CBK1" s="134"/>
      <c r="CBL1" s="134"/>
      <c r="CBM1" s="134"/>
      <c r="CBN1" s="134"/>
      <c r="CBO1" s="134"/>
      <c r="CBP1" s="134"/>
      <c r="CBQ1" s="134"/>
      <c r="CBR1" s="134"/>
      <c r="CBS1" s="134"/>
      <c r="CBT1" s="134"/>
      <c r="CBU1" s="134"/>
      <c r="CBV1" s="134"/>
      <c r="CBW1" s="134"/>
      <c r="CBX1" s="134"/>
      <c r="CBY1" s="134"/>
      <c r="CBZ1" s="134"/>
      <c r="CCA1" s="134"/>
      <c r="CCB1" s="134"/>
      <c r="CCC1" s="134"/>
      <c r="CCD1" s="134"/>
      <c r="CCE1" s="134"/>
      <c r="CCF1" s="134"/>
      <c r="CCG1" s="134"/>
      <c r="CCH1" s="134"/>
      <c r="CCI1" s="134"/>
      <c r="CCJ1" s="134"/>
      <c r="CCK1" s="134"/>
      <c r="CCL1" s="134"/>
      <c r="CCM1" s="134"/>
      <c r="CCN1" s="134"/>
      <c r="CCO1" s="134"/>
      <c r="CCP1" s="134"/>
      <c r="CCQ1" s="134"/>
      <c r="CCR1" s="134"/>
      <c r="CCS1" s="134"/>
      <c r="CCT1" s="134"/>
      <c r="CCU1" s="134"/>
      <c r="CCV1" s="134"/>
      <c r="CCW1" s="134"/>
      <c r="CCX1" s="134"/>
      <c r="CCY1" s="134"/>
      <c r="CCZ1" s="134"/>
      <c r="CDA1" s="134"/>
      <c r="CDB1" s="134"/>
      <c r="CDC1" s="134"/>
      <c r="CDD1" s="134"/>
      <c r="CDE1" s="134"/>
      <c r="CDF1" s="134"/>
      <c r="CDG1" s="134"/>
      <c r="CDH1" s="134"/>
      <c r="CDI1" s="134"/>
      <c r="CDJ1" s="134"/>
      <c r="CDK1" s="134"/>
      <c r="CDL1" s="134"/>
      <c r="CDM1" s="134"/>
      <c r="CDN1" s="134"/>
      <c r="CDO1" s="134"/>
      <c r="CDP1" s="134"/>
      <c r="CDQ1" s="134"/>
      <c r="CDR1" s="134"/>
      <c r="CDS1" s="134"/>
      <c r="CDT1" s="134"/>
      <c r="CDU1" s="134"/>
      <c r="CDV1" s="134"/>
      <c r="CDW1" s="134"/>
      <c r="CDX1" s="134"/>
      <c r="CDY1" s="134"/>
      <c r="CDZ1" s="134"/>
      <c r="CEA1" s="134"/>
      <c r="CEB1" s="134"/>
      <c r="CEC1" s="134"/>
      <c r="CED1" s="134"/>
      <c r="CEE1" s="134"/>
      <c r="CEF1" s="134"/>
      <c r="CEG1" s="134"/>
      <c r="CEH1" s="134"/>
      <c r="CEI1" s="134"/>
      <c r="CEJ1" s="134"/>
      <c r="CEK1" s="134"/>
      <c r="CEL1" s="134"/>
      <c r="CEM1" s="134"/>
      <c r="CEN1" s="134"/>
      <c r="CEO1" s="134"/>
      <c r="CEP1" s="134"/>
      <c r="CEQ1" s="134"/>
      <c r="CER1" s="134"/>
      <c r="CES1" s="134"/>
      <c r="CET1" s="134"/>
      <c r="CEU1" s="134"/>
      <c r="CEV1" s="134"/>
      <c r="CEW1" s="134"/>
      <c r="CEX1" s="134"/>
      <c r="CEY1" s="134"/>
      <c r="CEZ1" s="134"/>
      <c r="CFA1" s="134"/>
      <c r="CFB1" s="134"/>
      <c r="CFC1" s="134"/>
      <c r="CFD1" s="134"/>
      <c r="CFE1" s="134"/>
      <c r="CFF1" s="134"/>
      <c r="CFG1" s="134"/>
      <c r="CFH1" s="134"/>
      <c r="CFI1" s="134"/>
      <c r="CFJ1" s="134"/>
      <c r="CFK1" s="134"/>
      <c r="CFL1" s="134"/>
      <c r="CFM1" s="134"/>
      <c r="CFN1" s="134"/>
      <c r="CFO1" s="134"/>
      <c r="CFP1" s="134"/>
      <c r="CFQ1" s="134"/>
      <c r="CFR1" s="134"/>
      <c r="CFS1" s="134"/>
      <c r="CFT1" s="134"/>
      <c r="CFU1" s="134"/>
      <c r="CFV1" s="134"/>
      <c r="CFW1" s="134"/>
      <c r="CFX1" s="134"/>
      <c r="CFY1" s="134"/>
      <c r="CFZ1" s="134"/>
      <c r="CGA1" s="134"/>
      <c r="CGB1" s="134"/>
      <c r="CGC1" s="134"/>
      <c r="CGD1" s="134"/>
      <c r="CGE1" s="134"/>
      <c r="CGF1" s="134"/>
      <c r="CGG1" s="134"/>
      <c r="CGH1" s="134"/>
      <c r="CGI1" s="134"/>
      <c r="CGJ1" s="134"/>
      <c r="CGK1" s="134"/>
      <c r="CGL1" s="134"/>
      <c r="CGM1" s="134"/>
      <c r="CGN1" s="134"/>
      <c r="CGO1" s="134"/>
      <c r="CGP1" s="134"/>
      <c r="CGQ1" s="134"/>
      <c r="CGR1" s="134"/>
      <c r="CGS1" s="134"/>
      <c r="CGT1" s="134"/>
      <c r="CGU1" s="134"/>
      <c r="CGV1" s="134"/>
      <c r="CGW1" s="134"/>
      <c r="CGX1" s="134"/>
      <c r="CGY1" s="134"/>
      <c r="CGZ1" s="134"/>
      <c r="CHA1" s="134"/>
      <c r="CHB1" s="134"/>
      <c r="CHC1" s="134"/>
      <c r="CHD1" s="134"/>
      <c r="CHE1" s="134"/>
      <c r="CHF1" s="134"/>
      <c r="CHG1" s="134"/>
      <c r="CHH1" s="134"/>
      <c r="CHI1" s="134"/>
      <c r="CHJ1" s="134"/>
      <c r="CHK1" s="134"/>
      <c r="CHL1" s="134"/>
      <c r="CHM1" s="134"/>
      <c r="CHN1" s="134"/>
      <c r="CHO1" s="134"/>
      <c r="CHP1" s="134"/>
      <c r="CHQ1" s="134"/>
      <c r="CHR1" s="134"/>
      <c r="CHS1" s="134"/>
      <c r="CHT1" s="134"/>
      <c r="CHU1" s="134"/>
      <c r="CHV1" s="134"/>
      <c r="CHW1" s="134"/>
      <c r="CHX1" s="134"/>
      <c r="CHY1" s="134"/>
      <c r="CHZ1" s="134"/>
      <c r="CIA1" s="134"/>
      <c r="CIB1" s="134"/>
      <c r="CIC1" s="134"/>
      <c r="CID1" s="134"/>
      <c r="CIE1" s="134"/>
      <c r="CIF1" s="134"/>
      <c r="CIG1" s="134"/>
      <c r="CIH1" s="134"/>
      <c r="CII1" s="134"/>
      <c r="CIJ1" s="134"/>
      <c r="CIK1" s="134"/>
      <c r="CIL1" s="134"/>
      <c r="CIM1" s="134"/>
      <c r="CIN1" s="134"/>
      <c r="CIO1" s="134"/>
      <c r="CIP1" s="134"/>
      <c r="CIQ1" s="134"/>
      <c r="CIR1" s="134"/>
      <c r="CIS1" s="134"/>
      <c r="CIT1" s="134"/>
      <c r="CIU1" s="134"/>
      <c r="CIV1" s="134"/>
      <c r="CIW1" s="134"/>
      <c r="CIX1" s="134"/>
      <c r="CIY1" s="134"/>
      <c r="CIZ1" s="134"/>
      <c r="CJA1" s="134"/>
      <c r="CJB1" s="134"/>
      <c r="CJC1" s="134"/>
      <c r="CJD1" s="134"/>
      <c r="CJE1" s="134"/>
      <c r="CJF1" s="134"/>
      <c r="CJG1" s="134"/>
      <c r="CJH1" s="134"/>
      <c r="CJI1" s="134"/>
      <c r="CJJ1" s="134"/>
      <c r="CJK1" s="134"/>
      <c r="CJL1" s="134"/>
      <c r="CJM1" s="134"/>
      <c r="CJN1" s="134"/>
      <c r="CJO1" s="134"/>
      <c r="CJP1" s="134"/>
      <c r="CJQ1" s="134"/>
      <c r="CJR1" s="134"/>
      <c r="CJS1" s="134"/>
      <c r="CJT1" s="134"/>
      <c r="CJU1" s="134"/>
      <c r="CJV1" s="134"/>
      <c r="CJW1" s="134"/>
      <c r="CJX1" s="134"/>
      <c r="CJY1" s="134"/>
      <c r="CJZ1" s="134"/>
      <c r="CKA1" s="134"/>
      <c r="CKB1" s="134"/>
      <c r="CKC1" s="134"/>
      <c r="CKD1" s="134"/>
      <c r="CKE1" s="134"/>
      <c r="CKF1" s="134"/>
      <c r="CKG1" s="134"/>
      <c r="CKH1" s="134"/>
      <c r="CKI1" s="134"/>
      <c r="CKJ1" s="134"/>
      <c r="CKK1" s="134"/>
      <c r="CKL1" s="134"/>
      <c r="CKM1" s="134"/>
      <c r="CKN1" s="134"/>
      <c r="CKO1" s="134"/>
      <c r="CKP1" s="134"/>
      <c r="CKQ1" s="134"/>
      <c r="CKR1" s="134"/>
      <c r="CKS1" s="134"/>
      <c r="CKT1" s="134"/>
      <c r="CKU1" s="134"/>
      <c r="CKV1" s="134"/>
      <c r="CKW1" s="134"/>
      <c r="CKX1" s="134"/>
      <c r="CKY1" s="134"/>
      <c r="CKZ1" s="134"/>
      <c r="CLA1" s="134"/>
      <c r="CLB1" s="134"/>
      <c r="CLC1" s="134"/>
      <c r="CLD1" s="134"/>
      <c r="CLE1" s="134"/>
      <c r="CLF1" s="134"/>
      <c r="CLG1" s="134"/>
      <c r="CLH1" s="134"/>
      <c r="CLI1" s="134"/>
      <c r="CLJ1" s="134"/>
      <c r="CLK1" s="134"/>
      <c r="CLL1" s="134"/>
      <c r="CLM1" s="134"/>
      <c r="CLN1" s="134"/>
      <c r="CLO1" s="134"/>
      <c r="CLP1" s="134"/>
      <c r="CLQ1" s="134"/>
      <c r="CLR1" s="134"/>
      <c r="CLS1" s="134"/>
      <c r="CLT1" s="134"/>
      <c r="CLU1" s="134"/>
      <c r="CLV1" s="134"/>
      <c r="CLW1" s="134"/>
      <c r="CLX1" s="134"/>
      <c r="CLY1" s="134"/>
      <c r="CLZ1" s="134"/>
      <c r="CMA1" s="134"/>
      <c r="CMB1" s="134"/>
      <c r="CMC1" s="134"/>
      <c r="CMD1" s="134"/>
      <c r="CME1" s="134"/>
      <c r="CMF1" s="134"/>
      <c r="CMG1" s="134"/>
      <c r="CMH1" s="134"/>
      <c r="CMI1" s="134"/>
      <c r="CMJ1" s="134"/>
      <c r="CMK1" s="134"/>
      <c r="CML1" s="134"/>
      <c r="CMM1" s="134"/>
      <c r="CMN1" s="134"/>
      <c r="CMO1" s="134"/>
      <c r="CMP1" s="134"/>
      <c r="CMQ1" s="134"/>
      <c r="CMR1" s="134"/>
      <c r="CMS1" s="134"/>
      <c r="CMT1" s="134"/>
      <c r="CMU1" s="134"/>
      <c r="CMV1" s="134"/>
      <c r="CMW1" s="134"/>
      <c r="CMX1" s="134"/>
      <c r="CMY1" s="134"/>
      <c r="CMZ1" s="134"/>
      <c r="CNA1" s="134"/>
      <c r="CNB1" s="134"/>
      <c r="CNC1" s="134"/>
      <c r="CND1" s="134"/>
      <c r="CNE1" s="134"/>
      <c r="CNF1" s="134"/>
      <c r="CNG1" s="134"/>
      <c r="CNH1" s="134"/>
      <c r="CNI1" s="134"/>
      <c r="CNJ1" s="134"/>
      <c r="CNK1" s="134"/>
      <c r="CNL1" s="134"/>
      <c r="CNM1" s="134"/>
      <c r="CNN1" s="134"/>
      <c r="CNO1" s="134"/>
      <c r="CNP1" s="134"/>
      <c r="CNQ1" s="134"/>
      <c r="CNR1" s="134"/>
      <c r="CNS1" s="134"/>
      <c r="CNT1" s="134"/>
      <c r="CNU1" s="134"/>
      <c r="CNV1" s="134"/>
      <c r="CNW1" s="134"/>
      <c r="CNX1" s="134"/>
      <c r="CNY1" s="134"/>
      <c r="CNZ1" s="134"/>
      <c r="COA1" s="134"/>
      <c r="COB1" s="134"/>
      <c r="COC1" s="134"/>
      <c r="COD1" s="134"/>
      <c r="COE1" s="134"/>
      <c r="COF1" s="134"/>
      <c r="COG1" s="134"/>
      <c r="COH1" s="134"/>
      <c r="COI1" s="134"/>
      <c r="COJ1" s="134"/>
      <c r="COK1" s="134"/>
      <c r="COL1" s="134"/>
      <c r="COM1" s="134"/>
      <c r="CON1" s="134"/>
      <c r="COO1" s="134"/>
      <c r="COP1" s="134"/>
      <c r="COQ1" s="134"/>
      <c r="COR1" s="134"/>
      <c r="COS1" s="134"/>
      <c r="COT1" s="134"/>
      <c r="COU1" s="134"/>
      <c r="COV1" s="134"/>
      <c r="COW1" s="134"/>
      <c r="COX1" s="134"/>
      <c r="COY1" s="134"/>
      <c r="COZ1" s="134"/>
      <c r="CPA1" s="134"/>
      <c r="CPB1" s="134"/>
      <c r="CPC1" s="134"/>
      <c r="CPD1" s="134"/>
      <c r="CPE1" s="134"/>
      <c r="CPF1" s="134"/>
      <c r="CPG1" s="134"/>
      <c r="CPH1" s="134"/>
      <c r="CPI1" s="134"/>
      <c r="CPJ1" s="134"/>
      <c r="CPK1" s="134"/>
      <c r="CPL1" s="134"/>
      <c r="CPM1" s="134"/>
      <c r="CPN1" s="134"/>
      <c r="CPO1" s="134"/>
      <c r="CPP1" s="134"/>
      <c r="CPQ1" s="134"/>
      <c r="CPR1" s="134"/>
      <c r="CPS1" s="134"/>
      <c r="CPT1" s="134"/>
      <c r="CPU1" s="134"/>
      <c r="CPV1" s="134"/>
      <c r="CPW1" s="134"/>
      <c r="CPX1" s="134"/>
      <c r="CPY1" s="134"/>
      <c r="CPZ1" s="134"/>
      <c r="CQA1" s="134"/>
      <c r="CQB1" s="134"/>
      <c r="CQC1" s="134"/>
      <c r="CQD1" s="134"/>
      <c r="CQE1" s="134"/>
      <c r="CQF1" s="134"/>
      <c r="CQG1" s="134"/>
      <c r="CQH1" s="134"/>
      <c r="CQI1" s="134"/>
      <c r="CQJ1" s="134"/>
      <c r="CQK1" s="134"/>
      <c r="CQL1" s="134"/>
      <c r="CQM1" s="134"/>
      <c r="CQN1" s="134"/>
      <c r="CQO1" s="134"/>
      <c r="CQP1" s="134"/>
      <c r="CQQ1" s="134"/>
      <c r="CQR1" s="134"/>
      <c r="CQS1" s="134"/>
      <c r="CQT1" s="134"/>
      <c r="CQU1" s="134"/>
      <c r="CQV1" s="134"/>
      <c r="CQW1" s="134"/>
      <c r="CQX1" s="134"/>
      <c r="CQY1" s="134"/>
      <c r="CQZ1" s="134"/>
      <c r="CRA1" s="134"/>
      <c r="CRB1" s="134"/>
      <c r="CRC1" s="134"/>
      <c r="CRD1" s="134"/>
      <c r="CRE1" s="134"/>
      <c r="CRF1" s="134"/>
      <c r="CRG1" s="134"/>
      <c r="CRH1" s="134"/>
      <c r="CRI1" s="134"/>
      <c r="CRJ1" s="134"/>
      <c r="CRK1" s="134"/>
      <c r="CRL1" s="134"/>
      <c r="CRM1" s="134"/>
      <c r="CRN1" s="134"/>
      <c r="CRO1" s="134"/>
      <c r="CRP1" s="134"/>
      <c r="CRQ1" s="134"/>
      <c r="CRR1" s="134"/>
      <c r="CRS1" s="134"/>
      <c r="CRT1" s="134"/>
      <c r="CRU1" s="134"/>
      <c r="CRV1" s="134"/>
      <c r="CRW1" s="134"/>
      <c r="CRX1" s="134"/>
      <c r="CRY1" s="134"/>
      <c r="CRZ1" s="134"/>
      <c r="CSA1" s="134"/>
      <c r="CSB1" s="134"/>
      <c r="CSC1" s="134"/>
      <c r="CSD1" s="134"/>
      <c r="CSE1" s="134"/>
      <c r="CSF1" s="134"/>
      <c r="CSG1" s="134"/>
      <c r="CSH1" s="134"/>
      <c r="CSI1" s="134"/>
      <c r="CSJ1" s="134"/>
      <c r="CSK1" s="134"/>
      <c r="CSL1" s="134"/>
      <c r="CSM1" s="134"/>
      <c r="CSN1" s="134"/>
      <c r="CSO1" s="134"/>
      <c r="CSP1" s="134"/>
      <c r="CSQ1" s="134"/>
      <c r="CSR1" s="134"/>
      <c r="CSS1" s="134"/>
      <c r="CST1" s="134"/>
      <c r="CSU1" s="134"/>
      <c r="CSV1" s="134"/>
      <c r="CSW1" s="134"/>
      <c r="CSX1" s="134"/>
      <c r="CSY1" s="134"/>
      <c r="CSZ1" s="134"/>
      <c r="CTA1" s="134"/>
      <c r="CTB1" s="134"/>
      <c r="CTC1" s="134"/>
      <c r="CTD1" s="134"/>
      <c r="CTE1" s="134"/>
      <c r="CTF1" s="134"/>
      <c r="CTG1" s="134"/>
      <c r="CTH1" s="134"/>
      <c r="CTI1" s="134"/>
      <c r="CTJ1" s="134"/>
      <c r="CTK1" s="134"/>
      <c r="CTL1" s="134"/>
      <c r="CTM1" s="134"/>
      <c r="CTN1" s="134"/>
      <c r="CTO1" s="134"/>
      <c r="CTP1" s="134"/>
      <c r="CTQ1" s="134"/>
      <c r="CTR1" s="134"/>
      <c r="CTS1" s="134"/>
      <c r="CTT1" s="134"/>
      <c r="CTU1" s="134"/>
      <c r="CTV1" s="134"/>
      <c r="CTW1" s="134"/>
      <c r="CTX1" s="134"/>
      <c r="CTY1" s="134"/>
      <c r="CTZ1" s="134"/>
      <c r="CUA1" s="134"/>
      <c r="CUB1" s="134"/>
      <c r="CUC1" s="134"/>
      <c r="CUD1" s="134"/>
      <c r="CUE1" s="134"/>
      <c r="CUF1" s="134"/>
      <c r="CUG1" s="134"/>
      <c r="CUH1" s="134"/>
      <c r="CUI1" s="134"/>
      <c r="CUJ1" s="134"/>
      <c r="CUK1" s="134"/>
      <c r="CUL1" s="134"/>
      <c r="CUM1" s="134"/>
      <c r="CUN1" s="134"/>
      <c r="CUO1" s="134"/>
      <c r="CUP1" s="134"/>
      <c r="CUQ1" s="134"/>
      <c r="CUR1" s="134"/>
      <c r="CUS1" s="134"/>
      <c r="CUT1" s="134"/>
      <c r="CUU1" s="134"/>
      <c r="CUV1" s="134"/>
      <c r="CUW1" s="134"/>
      <c r="CUX1" s="134"/>
      <c r="CUY1" s="134"/>
      <c r="CUZ1" s="134"/>
      <c r="CVA1" s="134"/>
      <c r="CVB1" s="134"/>
      <c r="CVC1" s="134"/>
      <c r="CVD1" s="134"/>
      <c r="CVE1" s="134"/>
      <c r="CVF1" s="134"/>
      <c r="CVG1" s="134"/>
      <c r="CVH1" s="134"/>
      <c r="CVI1" s="134"/>
      <c r="CVJ1" s="134"/>
      <c r="CVK1" s="134"/>
      <c r="CVL1" s="134"/>
      <c r="CVM1" s="134"/>
      <c r="CVN1" s="134"/>
      <c r="CVO1" s="134"/>
      <c r="CVP1" s="134"/>
      <c r="CVQ1" s="134"/>
      <c r="CVR1" s="134"/>
      <c r="CVS1" s="134"/>
      <c r="CVT1" s="134"/>
      <c r="CVU1" s="134"/>
      <c r="CVV1" s="134"/>
      <c r="CVW1" s="134"/>
      <c r="CVX1" s="134"/>
      <c r="CVY1" s="134"/>
      <c r="CVZ1" s="134"/>
      <c r="CWA1" s="134"/>
      <c r="CWB1" s="134"/>
      <c r="CWC1" s="134"/>
      <c r="CWD1" s="134"/>
      <c r="CWE1" s="134"/>
      <c r="CWF1" s="134"/>
      <c r="CWG1" s="134"/>
      <c r="CWH1" s="134"/>
      <c r="CWI1" s="134"/>
      <c r="CWJ1" s="134"/>
      <c r="CWK1" s="134"/>
      <c r="CWL1" s="134"/>
      <c r="CWM1" s="134"/>
      <c r="CWN1" s="134"/>
      <c r="CWO1" s="134"/>
      <c r="CWP1" s="134"/>
      <c r="CWQ1" s="134"/>
      <c r="CWR1" s="134"/>
      <c r="CWS1" s="134"/>
      <c r="CWT1" s="134"/>
      <c r="CWU1" s="134"/>
      <c r="CWV1" s="134"/>
      <c r="CWW1" s="134"/>
      <c r="CWX1" s="134"/>
      <c r="CWY1" s="134"/>
      <c r="CWZ1" s="134"/>
      <c r="CXA1" s="134"/>
      <c r="CXB1" s="134"/>
      <c r="CXC1" s="134"/>
      <c r="CXD1" s="134"/>
      <c r="CXE1" s="134"/>
      <c r="CXF1" s="134"/>
      <c r="CXG1" s="134"/>
      <c r="CXH1" s="134"/>
      <c r="CXI1" s="134"/>
      <c r="CXJ1" s="134"/>
      <c r="CXK1" s="134"/>
      <c r="CXL1" s="134"/>
      <c r="CXM1" s="134"/>
      <c r="CXN1" s="134"/>
      <c r="CXO1" s="134"/>
      <c r="CXP1" s="134"/>
      <c r="CXQ1" s="134"/>
      <c r="CXR1" s="134"/>
      <c r="CXS1" s="134"/>
      <c r="CXT1" s="134"/>
      <c r="CXU1" s="134"/>
      <c r="CXV1" s="134"/>
      <c r="CXW1" s="134"/>
      <c r="CXX1" s="134"/>
      <c r="CXY1" s="134"/>
      <c r="CXZ1" s="134"/>
      <c r="CYA1" s="134"/>
      <c r="CYB1" s="134"/>
      <c r="CYC1" s="134"/>
      <c r="CYD1" s="134"/>
      <c r="CYE1" s="134"/>
      <c r="CYF1" s="134"/>
      <c r="CYG1" s="134"/>
      <c r="CYH1" s="134"/>
      <c r="CYI1" s="134"/>
      <c r="CYJ1" s="134"/>
      <c r="CYK1" s="134"/>
      <c r="CYL1" s="134"/>
      <c r="CYM1" s="134"/>
      <c r="CYN1" s="134"/>
      <c r="CYO1" s="134"/>
      <c r="CYP1" s="134"/>
      <c r="CYQ1" s="134"/>
      <c r="CYR1" s="134"/>
      <c r="CYS1" s="134"/>
      <c r="CYT1" s="134"/>
      <c r="CYU1" s="134"/>
      <c r="CYV1" s="134"/>
      <c r="CYW1" s="134"/>
      <c r="CYX1" s="134"/>
      <c r="CYY1" s="134"/>
      <c r="CYZ1" s="134"/>
      <c r="CZA1" s="134"/>
      <c r="CZB1" s="134"/>
      <c r="CZC1" s="134"/>
      <c r="CZD1" s="134"/>
      <c r="CZE1" s="134"/>
      <c r="CZF1" s="134"/>
      <c r="CZG1" s="134"/>
      <c r="CZH1" s="134"/>
      <c r="CZI1" s="134"/>
      <c r="CZJ1" s="134"/>
      <c r="CZK1" s="134"/>
      <c r="CZL1" s="134"/>
      <c r="CZM1" s="134"/>
      <c r="CZN1" s="134"/>
      <c r="CZO1" s="134"/>
      <c r="CZP1" s="134"/>
      <c r="CZQ1" s="134"/>
      <c r="CZR1" s="134"/>
      <c r="CZS1" s="134"/>
      <c r="CZT1" s="134"/>
      <c r="CZU1" s="134"/>
      <c r="CZV1" s="134"/>
      <c r="CZW1" s="134"/>
      <c r="CZX1" s="134"/>
      <c r="CZY1" s="134"/>
      <c r="CZZ1" s="134"/>
      <c r="DAA1" s="134"/>
      <c r="DAB1" s="134"/>
      <c r="DAC1" s="134"/>
      <c r="DAD1" s="134"/>
      <c r="DAE1" s="134"/>
      <c r="DAF1" s="134"/>
      <c r="DAG1" s="134"/>
      <c r="DAH1" s="134"/>
      <c r="DAI1" s="134"/>
      <c r="DAJ1" s="134"/>
      <c r="DAK1" s="134"/>
      <c r="DAL1" s="134"/>
      <c r="DAM1" s="134"/>
      <c r="DAN1" s="134"/>
      <c r="DAO1" s="134"/>
      <c r="DAP1" s="134"/>
      <c r="DAQ1" s="134"/>
      <c r="DAR1" s="134"/>
      <c r="DAS1" s="134"/>
      <c r="DAT1" s="134"/>
      <c r="DAU1" s="134"/>
      <c r="DAV1" s="134"/>
      <c r="DAW1" s="134"/>
      <c r="DAX1" s="134"/>
      <c r="DAY1" s="134"/>
      <c r="DAZ1" s="134"/>
      <c r="DBA1" s="134"/>
      <c r="DBB1" s="134"/>
      <c r="DBC1" s="134"/>
      <c r="DBD1" s="134"/>
      <c r="DBE1" s="134"/>
      <c r="DBF1" s="134"/>
      <c r="DBG1" s="134"/>
      <c r="DBH1" s="134"/>
      <c r="DBI1" s="134"/>
      <c r="DBJ1" s="134"/>
      <c r="DBK1" s="134"/>
      <c r="DBL1" s="134"/>
      <c r="DBM1" s="134"/>
      <c r="DBN1" s="134"/>
      <c r="DBO1" s="134"/>
      <c r="DBP1" s="134"/>
      <c r="DBQ1" s="134"/>
      <c r="DBR1" s="134"/>
      <c r="DBS1" s="134"/>
      <c r="DBT1" s="134"/>
      <c r="DBU1" s="134"/>
      <c r="DBV1" s="134"/>
      <c r="DBW1" s="134"/>
      <c r="DBX1" s="134"/>
      <c r="DBY1" s="134"/>
      <c r="DBZ1" s="134"/>
      <c r="DCA1" s="134"/>
      <c r="DCB1" s="134"/>
      <c r="DCC1" s="134"/>
      <c r="DCD1" s="134"/>
      <c r="DCE1" s="134"/>
      <c r="DCF1" s="134"/>
      <c r="DCG1" s="134"/>
      <c r="DCH1" s="134"/>
      <c r="DCI1" s="134"/>
      <c r="DCJ1" s="134"/>
      <c r="DCK1" s="134"/>
      <c r="DCL1" s="134"/>
      <c r="DCM1" s="134"/>
      <c r="DCN1" s="134"/>
      <c r="DCO1" s="134"/>
      <c r="DCP1" s="134"/>
      <c r="DCQ1" s="134"/>
      <c r="DCR1" s="134"/>
      <c r="DCS1" s="134"/>
      <c r="DCT1" s="134"/>
      <c r="DCU1" s="134"/>
      <c r="DCV1" s="134"/>
      <c r="DCW1" s="134"/>
      <c r="DCX1" s="134"/>
      <c r="DCY1" s="134"/>
      <c r="DCZ1" s="134"/>
      <c r="DDA1" s="134"/>
      <c r="DDB1" s="134"/>
      <c r="DDC1" s="134"/>
      <c r="DDD1" s="134"/>
      <c r="DDE1" s="134"/>
      <c r="DDF1" s="134"/>
      <c r="DDG1" s="134"/>
      <c r="DDH1" s="134"/>
      <c r="DDI1" s="134"/>
      <c r="DDJ1" s="134"/>
      <c r="DDK1" s="134"/>
      <c r="DDL1" s="134"/>
      <c r="DDM1" s="134"/>
      <c r="DDN1" s="134"/>
      <c r="DDO1" s="134"/>
      <c r="DDP1" s="134"/>
      <c r="DDQ1" s="134"/>
      <c r="DDR1" s="134"/>
      <c r="DDS1" s="134"/>
      <c r="DDT1" s="134"/>
      <c r="DDU1" s="134"/>
      <c r="DDV1" s="134"/>
      <c r="DDW1" s="134"/>
      <c r="DDX1" s="134"/>
      <c r="DDY1" s="134"/>
      <c r="DDZ1" s="134"/>
      <c r="DEA1" s="134"/>
      <c r="DEB1" s="134"/>
      <c r="DEC1" s="134"/>
      <c r="DED1" s="134"/>
      <c r="DEE1" s="134"/>
      <c r="DEF1" s="134"/>
      <c r="DEG1" s="134"/>
      <c r="DEH1" s="134"/>
      <c r="DEI1" s="134"/>
      <c r="DEJ1" s="134"/>
      <c r="DEK1" s="134"/>
      <c r="DEL1" s="134"/>
      <c r="DEM1" s="134"/>
      <c r="DEN1" s="134"/>
      <c r="DEO1" s="134"/>
      <c r="DEP1" s="134"/>
      <c r="DEQ1" s="134"/>
      <c r="DER1" s="134"/>
      <c r="DES1" s="134"/>
      <c r="DET1" s="134"/>
      <c r="DEU1" s="134"/>
      <c r="DEV1" s="134"/>
      <c r="DEW1" s="134"/>
      <c r="DEX1" s="134"/>
      <c r="DEY1" s="134"/>
      <c r="DEZ1" s="134"/>
      <c r="DFA1" s="134"/>
      <c r="DFB1" s="134"/>
      <c r="DFC1" s="134"/>
      <c r="DFD1" s="134"/>
      <c r="DFE1" s="134"/>
      <c r="DFF1" s="134"/>
      <c r="DFG1" s="134"/>
      <c r="DFH1" s="134"/>
      <c r="DFI1" s="134"/>
      <c r="DFJ1" s="134"/>
      <c r="DFK1" s="134"/>
      <c r="DFL1" s="134"/>
      <c r="DFM1" s="134"/>
      <c r="DFN1" s="134"/>
      <c r="DFO1" s="134"/>
      <c r="DFP1" s="134"/>
      <c r="DFQ1" s="134"/>
      <c r="DFR1" s="134"/>
      <c r="DFS1" s="134"/>
      <c r="DFT1" s="134"/>
      <c r="DFU1" s="134"/>
      <c r="DFV1" s="134"/>
      <c r="DFW1" s="134"/>
      <c r="DFX1" s="134"/>
      <c r="DFY1" s="134"/>
      <c r="DFZ1" s="134"/>
      <c r="DGA1" s="134"/>
      <c r="DGB1" s="134"/>
      <c r="DGC1" s="134"/>
      <c r="DGD1" s="134"/>
      <c r="DGE1" s="134"/>
      <c r="DGF1" s="134"/>
      <c r="DGG1" s="134"/>
      <c r="DGH1" s="134"/>
      <c r="DGI1" s="134"/>
      <c r="DGJ1" s="134"/>
      <c r="DGK1" s="134"/>
      <c r="DGL1" s="134"/>
      <c r="DGM1" s="134"/>
      <c r="DGN1" s="134"/>
      <c r="DGO1" s="134"/>
      <c r="DGP1" s="134"/>
      <c r="DGQ1" s="134"/>
      <c r="DGR1" s="134"/>
      <c r="DGS1" s="134"/>
      <c r="DGT1" s="134"/>
      <c r="DGU1" s="134"/>
      <c r="DGV1" s="134"/>
      <c r="DGW1" s="134"/>
      <c r="DGX1" s="134"/>
      <c r="DGY1" s="134"/>
      <c r="DGZ1" s="134"/>
      <c r="DHA1" s="134"/>
      <c r="DHB1" s="134"/>
      <c r="DHC1" s="134"/>
      <c r="DHD1" s="134"/>
      <c r="DHE1" s="134"/>
      <c r="DHF1" s="134"/>
      <c r="DHG1" s="134"/>
      <c r="DHH1" s="134"/>
      <c r="DHI1" s="134"/>
      <c r="DHJ1" s="134"/>
      <c r="DHK1" s="134"/>
      <c r="DHL1" s="134"/>
      <c r="DHM1" s="134"/>
      <c r="DHN1" s="134"/>
      <c r="DHO1" s="134"/>
      <c r="DHP1" s="134"/>
      <c r="DHQ1" s="134"/>
      <c r="DHR1" s="134"/>
      <c r="DHS1" s="134"/>
      <c r="DHT1" s="134"/>
      <c r="DHU1" s="134"/>
      <c r="DHV1" s="134"/>
      <c r="DHW1" s="134"/>
      <c r="DHX1" s="134"/>
      <c r="DHY1" s="134"/>
      <c r="DHZ1" s="134"/>
      <c r="DIA1" s="134"/>
      <c r="DIB1" s="134"/>
      <c r="DIC1" s="134"/>
      <c r="DID1" s="134"/>
      <c r="DIE1" s="134"/>
      <c r="DIF1" s="134"/>
      <c r="DIG1" s="134"/>
      <c r="DIH1" s="134"/>
      <c r="DII1" s="134"/>
      <c r="DIJ1" s="134"/>
      <c r="DIK1" s="134"/>
      <c r="DIL1" s="134"/>
      <c r="DIM1" s="134"/>
      <c r="DIN1" s="134"/>
      <c r="DIO1" s="134"/>
      <c r="DIP1" s="134"/>
      <c r="DIQ1" s="134"/>
      <c r="DIR1" s="134"/>
      <c r="DIS1" s="134"/>
      <c r="DIT1" s="134"/>
      <c r="DIU1" s="134"/>
      <c r="DIV1" s="134"/>
      <c r="DIW1" s="134"/>
      <c r="DIX1" s="134"/>
      <c r="DIY1" s="134"/>
      <c r="DIZ1" s="134"/>
      <c r="DJA1" s="134"/>
      <c r="DJB1" s="134"/>
      <c r="DJC1" s="134"/>
      <c r="DJD1" s="134"/>
      <c r="DJE1" s="134"/>
      <c r="DJF1" s="134"/>
      <c r="DJG1" s="134"/>
      <c r="DJH1" s="134"/>
      <c r="DJI1" s="134"/>
      <c r="DJJ1" s="134"/>
      <c r="DJK1" s="134"/>
      <c r="DJL1" s="134"/>
      <c r="DJM1" s="134"/>
      <c r="DJN1" s="134"/>
      <c r="DJO1" s="134"/>
      <c r="DJP1" s="134"/>
      <c r="DJQ1" s="134"/>
      <c r="DJR1" s="134"/>
      <c r="DJS1" s="134"/>
      <c r="DJT1" s="134"/>
      <c r="DJU1" s="134"/>
      <c r="DJV1" s="134"/>
      <c r="DJW1" s="134"/>
      <c r="DJX1" s="134"/>
      <c r="DJY1" s="134"/>
      <c r="DJZ1" s="134"/>
      <c r="DKA1" s="134"/>
      <c r="DKB1" s="134"/>
      <c r="DKC1" s="134"/>
      <c r="DKD1" s="134"/>
      <c r="DKE1" s="134"/>
      <c r="DKF1" s="134"/>
      <c r="DKG1" s="134"/>
      <c r="DKH1" s="134"/>
      <c r="DKI1" s="134"/>
      <c r="DKJ1" s="134"/>
      <c r="DKK1" s="134"/>
      <c r="DKL1" s="134"/>
      <c r="DKM1" s="134"/>
      <c r="DKN1" s="134"/>
      <c r="DKO1" s="134"/>
      <c r="DKP1" s="134"/>
      <c r="DKQ1" s="134"/>
      <c r="DKR1" s="134"/>
      <c r="DKS1" s="134"/>
      <c r="DKT1" s="134"/>
      <c r="DKU1" s="134"/>
      <c r="DKV1" s="134"/>
      <c r="DKW1" s="134"/>
      <c r="DKX1" s="134"/>
      <c r="DKY1" s="134"/>
      <c r="DKZ1" s="134"/>
      <c r="DLA1" s="134"/>
      <c r="DLB1" s="134"/>
      <c r="DLC1" s="134"/>
      <c r="DLD1" s="134"/>
      <c r="DLE1" s="134"/>
      <c r="DQP1" s="102" t="s">
        <v>855</v>
      </c>
      <c r="DQQ1" s="103"/>
      <c r="DQR1" s="103"/>
      <c r="DQS1" s="103"/>
      <c r="DQT1" s="103"/>
      <c r="DQU1" s="103"/>
      <c r="DQV1" s="103"/>
      <c r="DQW1" s="103"/>
      <c r="DQX1" s="103"/>
      <c r="DQY1" s="103"/>
      <c r="DQZ1" s="103"/>
      <c r="DRA1" s="103"/>
      <c r="DRB1" s="103"/>
      <c r="DRC1" s="103"/>
      <c r="DRD1" s="103"/>
      <c r="DRE1" s="103"/>
      <c r="DRF1" s="103"/>
      <c r="DRG1" s="103"/>
      <c r="DRH1" s="103"/>
      <c r="DRI1" s="103"/>
      <c r="DRJ1" s="103"/>
      <c r="DRK1" s="103"/>
      <c r="DRL1" s="103"/>
      <c r="DRM1" s="103"/>
      <c r="DRN1" s="103"/>
      <c r="DRO1" s="103"/>
      <c r="DRP1" s="103"/>
      <c r="DRQ1" s="103"/>
      <c r="DRR1" s="103"/>
      <c r="DRS1" s="103"/>
      <c r="DRT1" s="103"/>
      <c r="DRU1" s="103"/>
      <c r="DRV1" s="103"/>
      <c r="DRW1" s="103"/>
      <c r="DRX1" s="103"/>
      <c r="DRY1" s="103"/>
      <c r="DRZ1" s="103"/>
      <c r="DSA1" s="103"/>
      <c r="DSB1" s="103"/>
      <c r="DSC1" s="103"/>
      <c r="DSD1" s="103"/>
      <c r="DSE1" s="103"/>
      <c r="DSF1" s="103"/>
      <c r="DSG1" s="103"/>
      <c r="DSH1" s="104" t="s">
        <v>856</v>
      </c>
      <c r="DSI1" s="105"/>
      <c r="DSJ1" s="105"/>
      <c r="DSK1" s="105"/>
      <c r="DSL1" s="105"/>
      <c r="DSM1" s="105"/>
      <c r="DSN1" s="105"/>
      <c r="DSO1" s="105"/>
      <c r="DSP1" s="105"/>
      <c r="DSQ1" s="105"/>
      <c r="DSR1" s="105"/>
      <c r="DSS1" s="105"/>
      <c r="DST1" s="105"/>
      <c r="DSU1" s="105"/>
      <c r="DSV1" s="105"/>
      <c r="DSW1" s="105"/>
      <c r="DSX1" s="105"/>
      <c r="DSY1" s="105"/>
      <c r="DSZ1" s="105"/>
      <c r="DTA1" s="105"/>
      <c r="DTB1" s="105"/>
      <c r="DTC1" s="105"/>
      <c r="DTD1" s="105"/>
      <c r="DTE1" s="105"/>
      <c r="DTF1" s="106" t="s">
        <v>917</v>
      </c>
      <c r="DTG1" s="107"/>
      <c r="DTH1" s="107"/>
      <c r="DTI1" s="107"/>
      <c r="DTJ1" s="107"/>
      <c r="DTK1" s="107"/>
      <c r="DTL1" s="107"/>
      <c r="DTM1" s="108" t="s">
        <v>694</v>
      </c>
      <c r="DTN1" s="109"/>
      <c r="DTO1" s="110"/>
      <c r="DTP1" s="110"/>
      <c r="DTQ1" s="111"/>
      <c r="DTR1" s="112" t="s">
        <v>8</v>
      </c>
      <c r="DTS1" s="112"/>
      <c r="DTT1" s="112"/>
      <c r="DTU1" s="112"/>
      <c r="DTV1" s="112"/>
      <c r="DTW1" s="112"/>
      <c r="DTX1" s="112"/>
      <c r="DTY1" s="112"/>
      <c r="DTZ1" s="112"/>
      <c r="DUA1" s="112"/>
      <c r="DUB1" s="112"/>
      <c r="DUC1" s="112"/>
      <c r="DUD1" s="112"/>
      <c r="DUE1" s="112"/>
      <c r="DUF1" s="112"/>
      <c r="DUG1" s="112"/>
      <c r="DUH1" s="112"/>
      <c r="DUI1" s="112"/>
      <c r="DUJ1" s="112"/>
      <c r="DUK1" s="113" t="s">
        <v>9</v>
      </c>
      <c r="DUL1" s="114"/>
      <c r="DUM1" s="114"/>
      <c r="DUN1" s="114"/>
      <c r="DUO1" s="114"/>
      <c r="DUP1" s="114"/>
      <c r="DUQ1" s="114"/>
      <c r="DUR1" s="114"/>
      <c r="DUS1" s="114"/>
      <c r="DUT1" s="114"/>
      <c r="DUU1" s="114"/>
      <c r="DUV1" s="114"/>
      <c r="DUW1" s="114"/>
      <c r="DUX1" s="114"/>
      <c r="DUY1" s="114"/>
      <c r="DUZ1" s="114"/>
      <c r="DVA1" s="114"/>
      <c r="DVB1" s="114"/>
      <c r="DVC1" s="114"/>
      <c r="DVD1" s="114"/>
      <c r="DVE1" s="114"/>
      <c r="DVF1" s="114"/>
      <c r="DVG1" s="114"/>
      <c r="DVH1" s="115" t="s">
        <v>971</v>
      </c>
      <c r="DVI1" s="116"/>
      <c r="DVJ1" s="116"/>
      <c r="DVK1" s="116"/>
      <c r="DVL1" s="116"/>
      <c r="DVM1" s="116"/>
      <c r="DVN1" s="117" t="s">
        <v>10</v>
      </c>
      <c r="DVO1" s="118"/>
      <c r="DVP1" s="118"/>
      <c r="DVQ1" s="118"/>
      <c r="DVR1" s="118"/>
      <c r="DVS1" s="118"/>
      <c r="DVT1" s="118"/>
      <c r="DVU1" s="119" t="s">
        <v>11</v>
      </c>
      <c r="DVV1" s="120"/>
      <c r="DVW1" s="120"/>
      <c r="DVX1" s="120"/>
      <c r="DVY1" s="120"/>
      <c r="DVZ1" s="120"/>
      <c r="DWA1" s="120"/>
      <c r="DWB1" s="120"/>
      <c r="DWC1" s="120"/>
      <c r="DWD1" s="120"/>
      <c r="DWE1" s="120"/>
      <c r="DWF1" s="120"/>
      <c r="DWG1" s="120"/>
      <c r="DWH1" s="120"/>
      <c r="DWI1" s="120"/>
      <c r="DWJ1" s="120"/>
      <c r="DWK1" s="120"/>
    </row>
    <row r="2" spans="1:3313" s="139" customFormat="1" x14ac:dyDescent="0.35">
      <c r="B2" s="139" t="s">
        <v>1063</v>
      </c>
      <c r="C2" s="139" t="s">
        <v>1630</v>
      </c>
      <c r="D2" s="139" t="s">
        <v>1061</v>
      </c>
      <c r="E2" s="139" t="s">
        <v>1631</v>
      </c>
      <c r="F2" s="139" t="s">
        <v>214</v>
      </c>
      <c r="G2" s="139" t="s">
        <v>215</v>
      </c>
      <c r="H2" s="139" t="s">
        <v>216</v>
      </c>
      <c r="I2" s="139" t="s">
        <v>217</v>
      </c>
      <c r="J2" s="139" t="s">
        <v>1062</v>
      </c>
      <c r="K2" s="139" t="s">
        <v>218</v>
      </c>
      <c r="L2" s="139" t="s">
        <v>4664</v>
      </c>
      <c r="M2" s="139" t="s">
        <v>219</v>
      </c>
      <c r="N2" s="139" t="s">
        <v>220</v>
      </c>
      <c r="O2" s="139" t="s">
        <v>221</v>
      </c>
      <c r="P2" s="139" t="s">
        <v>222</v>
      </c>
      <c r="Q2" s="139" t="s">
        <v>223</v>
      </c>
      <c r="R2" s="139" t="s">
        <v>1305</v>
      </c>
      <c r="S2" s="139" t="s">
        <v>224</v>
      </c>
      <c r="T2" s="139" t="s">
        <v>225</v>
      </c>
      <c r="U2" s="139" t="s">
        <v>226</v>
      </c>
      <c r="V2" s="139" t="s">
        <v>227</v>
      </c>
      <c r="W2" s="139" t="s">
        <v>235</v>
      </c>
      <c r="X2" s="139" t="s">
        <v>232</v>
      </c>
      <c r="Y2" s="139" t="s">
        <v>237</v>
      </c>
      <c r="Z2" s="139" t="s">
        <v>238</v>
      </c>
      <c r="AA2" s="139" t="s">
        <v>240</v>
      </c>
      <c r="AB2" s="139" t="s">
        <v>767</v>
      </c>
      <c r="AC2" s="139" t="s">
        <v>239</v>
      </c>
      <c r="AD2" s="139" t="s">
        <v>768</v>
      </c>
      <c r="AE2" s="139" t="s">
        <v>236</v>
      </c>
      <c r="AF2" s="139" t="s">
        <v>233</v>
      </c>
      <c r="AG2" s="139" t="s">
        <v>234</v>
      </c>
      <c r="AH2" s="139" t="s">
        <v>769</v>
      </c>
      <c r="AI2" s="139" t="s">
        <v>241</v>
      </c>
      <c r="AJ2" s="139" t="s">
        <v>242</v>
      </c>
      <c r="AK2" s="139" t="s">
        <v>243</v>
      </c>
      <c r="AL2" s="139" t="s">
        <v>244</v>
      </c>
      <c r="AM2" s="139" t="s">
        <v>245</v>
      </c>
      <c r="AN2" s="139" t="s">
        <v>246</v>
      </c>
      <c r="AO2" s="139" t="s">
        <v>247</v>
      </c>
      <c r="AP2" s="139" t="s">
        <v>248</v>
      </c>
      <c r="AQ2" s="139" t="s">
        <v>249</v>
      </c>
      <c r="AR2" s="139" t="s">
        <v>770</v>
      </c>
      <c r="AS2" s="139" t="s">
        <v>250</v>
      </c>
      <c r="AT2" s="139" t="s">
        <v>251</v>
      </c>
      <c r="AU2" s="139" t="s">
        <v>254</v>
      </c>
      <c r="AV2" s="139" t="s">
        <v>255</v>
      </c>
      <c r="AW2" s="139" t="s">
        <v>256</v>
      </c>
      <c r="AX2" s="139" t="s">
        <v>252</v>
      </c>
      <c r="AY2" s="139" t="s">
        <v>257</v>
      </c>
      <c r="AZ2" s="139" t="s">
        <v>259</v>
      </c>
      <c r="BA2" s="139" t="s">
        <v>253</v>
      </c>
      <c r="BB2" s="139" t="s">
        <v>258</v>
      </c>
      <c r="BC2" s="139" t="s">
        <v>17</v>
      </c>
      <c r="BD2" s="139" t="s">
        <v>464</v>
      </c>
      <c r="BE2" s="139" t="s">
        <v>532</v>
      </c>
      <c r="BF2" s="139" t="s">
        <v>20</v>
      </c>
      <c r="BG2" s="139" t="s">
        <v>21</v>
      </c>
      <c r="BH2" s="139" t="s">
        <v>533</v>
      </c>
      <c r="BI2" s="139" t="s">
        <v>23</v>
      </c>
      <c r="BJ2" s="139" t="s">
        <v>467</v>
      </c>
      <c r="BK2" s="139" t="s">
        <v>534</v>
      </c>
      <c r="BL2" s="139" t="s">
        <v>468</v>
      </c>
      <c r="BM2" s="139" t="s">
        <v>27</v>
      </c>
      <c r="BN2" s="139" t="s">
        <v>28</v>
      </c>
      <c r="BO2" s="139" t="s">
        <v>29</v>
      </c>
      <c r="BP2" s="139" t="s">
        <v>30</v>
      </c>
      <c r="BQ2" s="139" t="s">
        <v>535</v>
      </c>
      <c r="BR2" s="139" t="s">
        <v>32</v>
      </c>
      <c r="BS2" s="139" t="s">
        <v>33</v>
      </c>
      <c r="BT2" s="139" t="s">
        <v>34</v>
      </c>
      <c r="BU2" s="139" t="s">
        <v>35</v>
      </c>
      <c r="BV2" s="139" t="s">
        <v>536</v>
      </c>
      <c r="BW2" s="139" t="s">
        <v>37</v>
      </c>
      <c r="BX2" s="139" t="s">
        <v>537</v>
      </c>
      <c r="BY2" s="139" t="s">
        <v>39</v>
      </c>
      <c r="BZ2" s="139" t="s">
        <v>472</v>
      </c>
      <c r="CA2" s="139" t="s">
        <v>41</v>
      </c>
      <c r="CB2" s="139" t="s">
        <v>42</v>
      </c>
      <c r="CC2" s="139" t="s">
        <v>43</v>
      </c>
      <c r="CD2" s="139" t="s">
        <v>538</v>
      </c>
      <c r="CE2" s="139" t="s">
        <v>539</v>
      </c>
      <c r="CF2" s="139" t="s">
        <v>46</v>
      </c>
      <c r="CG2" s="139" t="s">
        <v>540</v>
      </c>
      <c r="CH2" s="139" t="s">
        <v>48</v>
      </c>
      <c r="CI2" s="139" t="s">
        <v>49</v>
      </c>
      <c r="CJ2" s="139" t="s">
        <v>50</v>
      </c>
      <c r="CK2" s="139" t="s">
        <v>541</v>
      </c>
      <c r="CL2" s="139" t="s">
        <v>52</v>
      </c>
      <c r="CM2" s="139" t="s">
        <v>53</v>
      </c>
      <c r="CN2" s="139" t="s">
        <v>54</v>
      </c>
      <c r="CO2" s="139" t="s">
        <v>542</v>
      </c>
      <c r="CP2" s="139" t="s">
        <v>543</v>
      </c>
      <c r="CQ2" s="139" t="s">
        <v>56</v>
      </c>
      <c r="CR2" s="139" t="s">
        <v>544</v>
      </c>
      <c r="CS2" s="139" t="s">
        <v>58</v>
      </c>
      <c r="CT2" s="139" t="s">
        <v>59</v>
      </c>
      <c r="CU2" s="139" t="s">
        <v>545</v>
      </c>
      <c r="CV2" s="139" t="s">
        <v>61</v>
      </c>
      <c r="CW2" s="139" t="s">
        <v>482</v>
      </c>
      <c r="CX2" s="139" t="s">
        <v>63</v>
      </c>
      <c r="CY2" s="139" t="s">
        <v>546</v>
      </c>
      <c r="CZ2" s="139" t="s">
        <v>65</v>
      </c>
      <c r="DA2" s="139" t="s">
        <v>547</v>
      </c>
      <c r="DB2" s="139" t="s">
        <v>548</v>
      </c>
      <c r="DC2" s="139" t="s">
        <v>68</v>
      </c>
      <c r="DD2" s="139" t="s">
        <v>549</v>
      </c>
      <c r="DE2" s="139" t="s">
        <v>70</v>
      </c>
      <c r="DF2" s="139" t="s">
        <v>550</v>
      </c>
      <c r="DG2" s="139" t="s">
        <v>551</v>
      </c>
      <c r="DH2" s="139" t="s">
        <v>73</v>
      </c>
      <c r="DI2" s="139" t="s">
        <v>74</v>
      </c>
      <c r="DJ2" s="139" t="s">
        <v>488</v>
      </c>
      <c r="DK2" s="139" t="s">
        <v>76</v>
      </c>
      <c r="DL2" s="139" t="s">
        <v>77</v>
      </c>
      <c r="DM2" s="139" t="s">
        <v>552</v>
      </c>
      <c r="DN2" s="139" t="s">
        <v>553</v>
      </c>
      <c r="DO2" s="139" t="s">
        <v>80</v>
      </c>
      <c r="DP2" s="139" t="s">
        <v>81</v>
      </c>
      <c r="DQ2" s="139" t="s">
        <v>82</v>
      </c>
      <c r="DR2" s="139" t="s">
        <v>83</v>
      </c>
      <c r="DS2" s="139" t="s">
        <v>84</v>
      </c>
      <c r="DT2" s="139" t="s">
        <v>85</v>
      </c>
      <c r="DU2" s="139" t="s">
        <v>554</v>
      </c>
      <c r="DV2" s="139" t="s">
        <v>491</v>
      </c>
      <c r="DW2" s="139" t="s">
        <v>492</v>
      </c>
      <c r="DX2" s="139" t="s">
        <v>555</v>
      </c>
      <c r="DY2" s="139" t="s">
        <v>89</v>
      </c>
      <c r="DZ2" s="139" t="s">
        <v>556</v>
      </c>
      <c r="EA2" s="139" t="s">
        <v>557</v>
      </c>
      <c r="EB2" s="139" t="s">
        <v>92</v>
      </c>
      <c r="EC2" s="139" t="s">
        <v>558</v>
      </c>
      <c r="ED2" s="139" t="s">
        <v>94</v>
      </c>
      <c r="EE2" s="139" t="s">
        <v>95</v>
      </c>
      <c r="EF2" s="139" t="s">
        <v>96</v>
      </c>
      <c r="EG2" s="139" t="s">
        <v>559</v>
      </c>
      <c r="EH2" s="139" t="s">
        <v>560</v>
      </c>
      <c r="EI2" s="139" t="s">
        <v>99</v>
      </c>
      <c r="EJ2" s="139" t="s">
        <v>561</v>
      </c>
      <c r="EK2" s="139" t="s">
        <v>562</v>
      </c>
      <c r="EL2" s="139" t="s">
        <v>102</v>
      </c>
      <c r="EM2" s="139" t="s">
        <v>563</v>
      </c>
      <c r="EN2" s="139" t="s">
        <v>104</v>
      </c>
      <c r="EO2" s="139" t="s">
        <v>105</v>
      </c>
      <c r="EP2" s="139" t="s">
        <v>106</v>
      </c>
      <c r="EQ2" s="139" t="s">
        <v>496</v>
      </c>
      <c r="ER2" s="139" t="s">
        <v>564</v>
      </c>
      <c r="ES2" s="139" t="s">
        <v>109</v>
      </c>
      <c r="ET2" s="139" t="s">
        <v>497</v>
      </c>
      <c r="EU2" s="139" t="s">
        <v>111</v>
      </c>
      <c r="EV2" s="139" t="s">
        <v>565</v>
      </c>
      <c r="EW2" s="139" t="s">
        <v>113</v>
      </c>
      <c r="EX2" s="139" t="s">
        <v>566</v>
      </c>
      <c r="EY2" s="139" t="s">
        <v>567</v>
      </c>
      <c r="EZ2" s="139" t="s">
        <v>116</v>
      </c>
      <c r="FA2" s="139" t="s">
        <v>117</v>
      </c>
      <c r="FB2" s="139" t="s">
        <v>568</v>
      </c>
      <c r="FC2" s="139" t="s">
        <v>119</v>
      </c>
      <c r="FD2" s="139" t="s">
        <v>120</v>
      </c>
      <c r="FE2" s="139" t="s">
        <v>569</v>
      </c>
      <c r="FF2" s="139" t="s">
        <v>570</v>
      </c>
      <c r="FG2" s="139" t="s">
        <v>501</v>
      </c>
      <c r="FH2" s="139" t="s">
        <v>124</v>
      </c>
      <c r="FI2" s="139" t="s">
        <v>125</v>
      </c>
      <c r="FJ2" s="139" t="s">
        <v>571</v>
      </c>
      <c r="FK2" s="139" t="s">
        <v>127</v>
      </c>
      <c r="FL2" s="139" t="s">
        <v>128</v>
      </c>
      <c r="FM2" s="139" t="s">
        <v>503</v>
      </c>
      <c r="FN2" s="139" t="s">
        <v>5176</v>
      </c>
      <c r="FO2" s="139" t="s">
        <v>130</v>
      </c>
      <c r="FP2" s="139" t="s">
        <v>131</v>
      </c>
      <c r="FQ2" s="139" t="s">
        <v>132</v>
      </c>
      <c r="FR2" s="139" t="s">
        <v>572</v>
      </c>
      <c r="FS2" s="139" t="s">
        <v>133</v>
      </c>
      <c r="FT2" s="139" t="s">
        <v>134</v>
      </c>
      <c r="FU2" s="139" t="s">
        <v>135</v>
      </c>
      <c r="FV2" s="139" t="s">
        <v>136</v>
      </c>
      <c r="FW2" s="139" t="s">
        <v>137</v>
      </c>
      <c r="FX2" s="139" t="s">
        <v>573</v>
      </c>
      <c r="FY2" s="139" t="s">
        <v>574</v>
      </c>
      <c r="FZ2" s="139" t="s">
        <v>140</v>
      </c>
      <c r="GA2" s="139" t="s">
        <v>141</v>
      </c>
      <c r="GB2" s="139" t="s">
        <v>142</v>
      </c>
      <c r="GC2" s="139" t="s">
        <v>575</v>
      </c>
      <c r="GD2" s="139" t="s">
        <v>144</v>
      </c>
      <c r="GE2" s="139" t="s">
        <v>145</v>
      </c>
      <c r="GF2" s="139" t="s">
        <v>146</v>
      </c>
      <c r="GG2" s="139" t="s">
        <v>147</v>
      </c>
      <c r="GH2" s="139" t="s">
        <v>576</v>
      </c>
      <c r="GI2" s="139" t="s">
        <v>149</v>
      </c>
      <c r="GJ2" s="139" t="s">
        <v>150</v>
      </c>
      <c r="GK2" s="139" t="s">
        <v>508</v>
      </c>
      <c r="GL2" s="139" t="s">
        <v>577</v>
      </c>
      <c r="GM2" s="139" t="s">
        <v>153</v>
      </c>
      <c r="GN2" s="139" t="s">
        <v>578</v>
      </c>
      <c r="GO2" s="139" t="s">
        <v>155</v>
      </c>
      <c r="GP2" s="139" t="s">
        <v>156</v>
      </c>
      <c r="GQ2" s="139" t="s">
        <v>579</v>
      </c>
      <c r="GR2" s="139" t="s">
        <v>580</v>
      </c>
      <c r="GS2" s="139" t="s">
        <v>581</v>
      </c>
      <c r="GT2" s="139" t="s">
        <v>160</v>
      </c>
      <c r="GU2" s="139" t="s">
        <v>5178</v>
      </c>
      <c r="GV2" s="139" t="s">
        <v>582</v>
      </c>
      <c r="GW2" s="139" t="s">
        <v>162</v>
      </c>
      <c r="GX2" s="139" t="s">
        <v>163</v>
      </c>
      <c r="GY2" s="139" t="s">
        <v>515</v>
      </c>
      <c r="GZ2" s="139" t="s">
        <v>516</v>
      </c>
      <c r="HA2" s="139" t="s">
        <v>166</v>
      </c>
      <c r="HB2" s="139" t="s">
        <v>583</v>
      </c>
      <c r="HC2" s="139" t="s">
        <v>168</v>
      </c>
      <c r="HD2" s="139" t="s">
        <v>169</v>
      </c>
      <c r="HE2" s="139" t="s">
        <v>170</v>
      </c>
      <c r="HF2" s="139" t="s">
        <v>5177</v>
      </c>
      <c r="HG2" s="139" t="s">
        <v>584</v>
      </c>
      <c r="HH2" s="139" t="s">
        <v>171</v>
      </c>
      <c r="HI2" s="139" t="s">
        <v>585</v>
      </c>
      <c r="HJ2" s="139" t="s">
        <v>586</v>
      </c>
      <c r="HK2" s="139" t="s">
        <v>174</v>
      </c>
      <c r="HL2" s="139" t="s">
        <v>587</v>
      </c>
      <c r="HM2" s="139" t="s">
        <v>588</v>
      </c>
      <c r="HN2" s="139" t="s">
        <v>521</v>
      </c>
      <c r="HO2" s="139" t="s">
        <v>589</v>
      </c>
      <c r="HP2" s="139" t="s">
        <v>179</v>
      </c>
      <c r="HQ2" s="139" t="s">
        <v>180</v>
      </c>
      <c r="HR2" s="139" t="s">
        <v>181</v>
      </c>
      <c r="HS2" s="139" t="s">
        <v>590</v>
      </c>
      <c r="HT2" s="139" t="s">
        <v>183</v>
      </c>
      <c r="HU2" s="139" t="s">
        <v>184</v>
      </c>
      <c r="HV2" s="139" t="s">
        <v>185</v>
      </c>
      <c r="HW2" s="139" t="s">
        <v>525</v>
      </c>
      <c r="HX2" s="139" t="s">
        <v>187</v>
      </c>
      <c r="HY2" s="139" t="s">
        <v>188</v>
      </c>
      <c r="HZ2" s="139" t="s">
        <v>591</v>
      </c>
      <c r="IA2" s="139" t="s">
        <v>592</v>
      </c>
      <c r="IB2" s="139" t="s">
        <v>191</v>
      </c>
      <c r="IC2" s="139" t="s">
        <v>192</v>
      </c>
      <c r="ID2" s="139" t="s">
        <v>593</v>
      </c>
      <c r="IE2" s="139" t="s">
        <v>194</v>
      </c>
      <c r="IF2" s="139" t="s">
        <v>195</v>
      </c>
      <c r="IG2" s="139" t="s">
        <v>594</v>
      </c>
      <c r="IH2" s="139" t="s">
        <v>197</v>
      </c>
      <c r="II2" s="139" t="s">
        <v>595</v>
      </c>
      <c r="IJ2" s="139" t="s">
        <v>199</v>
      </c>
      <c r="IK2" s="139" t="s">
        <v>200</v>
      </c>
      <c r="IL2" s="139" t="s">
        <v>201</v>
      </c>
      <c r="IM2" s="139" t="s">
        <v>202</v>
      </c>
      <c r="IN2" s="139" t="s">
        <v>203</v>
      </c>
      <c r="IO2" s="139" t="s">
        <v>596</v>
      </c>
      <c r="IP2" s="139" t="s">
        <v>597</v>
      </c>
      <c r="IQ2" s="139" t="s">
        <v>598</v>
      </c>
      <c r="IR2" s="139" t="s">
        <v>1028</v>
      </c>
      <c r="IS2" s="139" t="s">
        <v>1258</v>
      </c>
      <c r="IT2" s="139" t="s">
        <v>1030</v>
      </c>
      <c r="IU2" s="139" t="s">
        <v>263</v>
      </c>
      <c r="IV2" s="139" t="s">
        <v>264</v>
      </c>
      <c r="IW2" s="139" t="s">
        <v>265</v>
      </c>
      <c r="IX2" s="139" t="s">
        <v>266</v>
      </c>
      <c r="IY2" s="139" t="s">
        <v>267</v>
      </c>
      <c r="IZ2" s="139" t="s">
        <v>268</v>
      </c>
      <c r="JA2" s="139" t="s">
        <v>269</v>
      </c>
      <c r="JB2" s="139" t="s">
        <v>270</v>
      </c>
      <c r="JC2" s="139" t="s">
        <v>271</v>
      </c>
      <c r="JD2" s="139" t="s">
        <v>272</v>
      </c>
      <c r="JE2" s="139" t="s">
        <v>273</v>
      </c>
      <c r="JF2" s="139" t="s">
        <v>274</v>
      </c>
      <c r="JG2" s="139" t="s">
        <v>275</v>
      </c>
      <c r="JH2" s="139" t="s">
        <v>276</v>
      </c>
      <c r="JI2" s="139" t="s">
        <v>277</v>
      </c>
      <c r="JJ2" s="139" t="s">
        <v>278</v>
      </c>
      <c r="JK2" s="139" t="s">
        <v>279</v>
      </c>
      <c r="JL2" s="139" t="s">
        <v>280</v>
      </c>
      <c r="JM2" s="139" t="s">
        <v>281</v>
      </c>
      <c r="JN2" s="139" t="s">
        <v>282</v>
      </c>
      <c r="JO2" s="139" t="s">
        <v>283</v>
      </c>
      <c r="JP2" s="139" t="s">
        <v>284</v>
      </c>
      <c r="JQ2" s="139" t="s">
        <v>285</v>
      </c>
      <c r="JR2" s="139" t="s">
        <v>286</v>
      </c>
      <c r="JS2" s="139" t="s">
        <v>287</v>
      </c>
      <c r="JT2" s="139" t="s">
        <v>288</v>
      </c>
      <c r="JU2" s="139" t="s">
        <v>289</v>
      </c>
      <c r="JV2" s="139" t="s">
        <v>290</v>
      </c>
      <c r="JW2" s="139" t="s">
        <v>291</v>
      </c>
      <c r="JX2" s="139" t="s">
        <v>292</v>
      </c>
      <c r="JY2" s="139" t="s">
        <v>293</v>
      </c>
      <c r="JZ2" s="139" t="s">
        <v>294</v>
      </c>
      <c r="KA2" s="139" t="s">
        <v>295</v>
      </c>
      <c r="KB2" s="139" t="s">
        <v>296</v>
      </c>
      <c r="KC2" s="139" t="s">
        <v>297</v>
      </c>
      <c r="KD2" s="139" t="s">
        <v>298</v>
      </c>
      <c r="KE2" s="139" t="s">
        <v>299</v>
      </c>
      <c r="KF2" s="139" t="s">
        <v>300</v>
      </c>
      <c r="KG2" s="139" t="s">
        <v>301</v>
      </c>
      <c r="KH2" s="139" t="s">
        <v>302</v>
      </c>
      <c r="KI2" s="139" t="s">
        <v>303</v>
      </c>
      <c r="KJ2" s="139" t="s">
        <v>304</v>
      </c>
      <c r="KK2" s="139" t="s">
        <v>305</v>
      </c>
      <c r="KL2" s="139" t="s">
        <v>306</v>
      </c>
      <c r="KM2" s="139" t="s">
        <v>307</v>
      </c>
      <c r="KN2" s="139" t="s">
        <v>308</v>
      </c>
      <c r="KO2" s="139" t="s">
        <v>309</v>
      </c>
      <c r="KP2" s="139" t="s">
        <v>310</v>
      </c>
      <c r="KQ2" s="139" t="s">
        <v>311</v>
      </c>
      <c r="KR2" s="139" t="s">
        <v>312</v>
      </c>
      <c r="KS2" s="139" t="s">
        <v>313</v>
      </c>
      <c r="KT2" s="139" t="s">
        <v>314</v>
      </c>
      <c r="KU2" s="139" t="s">
        <v>315</v>
      </c>
      <c r="KV2" s="139" t="s">
        <v>316</v>
      </c>
      <c r="KW2" s="139" t="s">
        <v>317</v>
      </c>
      <c r="KX2" s="139" t="s">
        <v>318</v>
      </c>
      <c r="KY2" s="139" t="s">
        <v>319</v>
      </c>
      <c r="KZ2" s="139" t="s">
        <v>320</v>
      </c>
      <c r="LA2" s="139" t="s">
        <v>321</v>
      </c>
      <c r="LB2" s="139" t="s">
        <v>322</v>
      </c>
      <c r="LC2" s="139" t="s">
        <v>323</v>
      </c>
      <c r="LD2" s="139" t="s">
        <v>324</v>
      </c>
      <c r="LE2" s="139" t="s">
        <v>325</v>
      </c>
      <c r="LF2" s="139" t="s">
        <v>326</v>
      </c>
      <c r="LG2" s="139" t="s">
        <v>327</v>
      </c>
      <c r="LH2" s="139" t="s">
        <v>328</v>
      </c>
      <c r="LI2" s="139" t="s">
        <v>329</v>
      </c>
      <c r="LJ2" s="139" t="s">
        <v>330</v>
      </c>
      <c r="LK2" s="139" t="s">
        <v>331</v>
      </c>
      <c r="LL2" s="139" t="s">
        <v>332</v>
      </c>
      <c r="LM2" s="139" t="s">
        <v>333</v>
      </c>
      <c r="LN2" s="139" t="s">
        <v>334</v>
      </c>
      <c r="LO2" s="139" t="s">
        <v>335</v>
      </c>
      <c r="LP2" s="139" t="s">
        <v>336</v>
      </c>
      <c r="LQ2" s="139" t="s">
        <v>337</v>
      </c>
      <c r="LR2" s="139" t="s">
        <v>338</v>
      </c>
      <c r="LS2" s="139" t="s">
        <v>339</v>
      </c>
      <c r="LT2" s="139" t="s">
        <v>340</v>
      </c>
      <c r="LU2" s="139" t="s">
        <v>341</v>
      </c>
      <c r="LV2" s="139" t="s">
        <v>342</v>
      </c>
      <c r="LW2" s="139" t="s">
        <v>343</v>
      </c>
      <c r="LX2" s="139" t="s">
        <v>344</v>
      </c>
      <c r="LY2" s="139" t="s">
        <v>345</v>
      </c>
      <c r="LZ2" s="139" t="s">
        <v>346</v>
      </c>
      <c r="MA2" s="139" t="s">
        <v>347</v>
      </c>
      <c r="MB2" s="139" t="s">
        <v>348</v>
      </c>
      <c r="MC2" s="139" t="s">
        <v>349</v>
      </c>
      <c r="MD2" s="139" t="s">
        <v>350</v>
      </c>
      <c r="ME2" s="139" t="s">
        <v>351</v>
      </c>
      <c r="MF2" s="139" t="s">
        <v>352</v>
      </c>
      <c r="MG2" s="139" t="s">
        <v>353</v>
      </c>
      <c r="MH2" s="139" t="s">
        <v>354</v>
      </c>
      <c r="MI2" s="139" t="s">
        <v>355</v>
      </c>
      <c r="MJ2" s="139" t="s">
        <v>356</v>
      </c>
      <c r="MK2" s="139" t="s">
        <v>357</v>
      </c>
      <c r="ML2" s="139" t="s">
        <v>358</v>
      </c>
      <c r="MM2" s="139" t="s">
        <v>359</v>
      </c>
      <c r="MN2" s="139" t="s">
        <v>360</v>
      </c>
      <c r="MO2" s="139" t="s">
        <v>361</v>
      </c>
      <c r="MP2" s="139" t="s">
        <v>362</v>
      </c>
      <c r="MQ2" s="139" t="s">
        <v>363</v>
      </c>
      <c r="MR2" s="139" t="s">
        <v>364</v>
      </c>
      <c r="MS2" s="139" t="s">
        <v>365</v>
      </c>
      <c r="MT2" s="139" t="s">
        <v>366</v>
      </c>
      <c r="MU2" s="139" t="s">
        <v>367</v>
      </c>
      <c r="MV2" s="139" t="s">
        <v>368</v>
      </c>
      <c r="MW2" s="139" t="s">
        <v>369</v>
      </c>
      <c r="MX2" s="139" t="s">
        <v>370</v>
      </c>
      <c r="MY2" s="139" t="s">
        <v>371</v>
      </c>
      <c r="MZ2" s="139" t="s">
        <v>372</v>
      </c>
      <c r="NA2" s="139" t="s">
        <v>373</v>
      </c>
      <c r="NB2" s="139" t="s">
        <v>374</v>
      </c>
      <c r="NC2" s="139" t="s">
        <v>375</v>
      </c>
      <c r="ND2" s="139" t="s">
        <v>376</v>
      </c>
      <c r="NE2" s="139" t="s">
        <v>377</v>
      </c>
      <c r="NF2" s="139" t="s">
        <v>378</v>
      </c>
      <c r="NG2" s="139" t="s">
        <v>379</v>
      </c>
      <c r="NH2" s="139" t="s">
        <v>380</v>
      </c>
      <c r="NI2" s="139" t="s">
        <v>381</v>
      </c>
      <c r="NJ2" s="139" t="s">
        <v>382</v>
      </c>
      <c r="NK2" s="139" t="s">
        <v>383</v>
      </c>
      <c r="NL2" s="139" t="s">
        <v>384</v>
      </c>
      <c r="NM2" s="139" t="s">
        <v>385</v>
      </c>
      <c r="NN2" s="139" t="s">
        <v>386</v>
      </c>
      <c r="NO2" s="139" t="s">
        <v>387</v>
      </c>
      <c r="NP2" s="139" t="s">
        <v>388</v>
      </c>
      <c r="NQ2" s="139" t="s">
        <v>389</v>
      </c>
      <c r="NR2" s="139" t="s">
        <v>390</v>
      </c>
      <c r="NS2" s="139" t="s">
        <v>391</v>
      </c>
      <c r="NT2" s="139" t="s">
        <v>392</v>
      </c>
      <c r="NU2" s="139" t="s">
        <v>393</v>
      </c>
      <c r="NV2" s="139" t="s">
        <v>394</v>
      </c>
      <c r="NW2" s="139" t="s">
        <v>395</v>
      </c>
      <c r="NX2" s="139" t="s">
        <v>396</v>
      </c>
      <c r="NY2" s="139" t="s">
        <v>397</v>
      </c>
      <c r="NZ2" s="139" t="s">
        <v>398</v>
      </c>
      <c r="OA2" s="139" t="s">
        <v>399</v>
      </c>
      <c r="OB2" s="139" t="s">
        <v>400</v>
      </c>
      <c r="OC2" s="139" t="s">
        <v>401</v>
      </c>
      <c r="OD2" s="139" t="s">
        <v>402</v>
      </c>
      <c r="OE2" s="139" t="s">
        <v>403</v>
      </c>
      <c r="OF2" s="139" t="s">
        <v>404</v>
      </c>
      <c r="OG2" s="139" t="s">
        <v>405</v>
      </c>
      <c r="OH2" s="139" t="s">
        <v>406</v>
      </c>
      <c r="OI2" s="139" t="s">
        <v>407</v>
      </c>
      <c r="OJ2" s="139" t="s">
        <v>408</v>
      </c>
      <c r="OK2" s="139" t="s">
        <v>409</v>
      </c>
      <c r="OL2" s="139" t="s">
        <v>410</v>
      </c>
      <c r="OM2" s="139" t="s">
        <v>411</v>
      </c>
      <c r="ON2" s="139" t="s">
        <v>412</v>
      </c>
      <c r="OO2" s="139" t="s">
        <v>413</v>
      </c>
      <c r="OP2" s="139" t="s">
        <v>414</v>
      </c>
      <c r="OQ2" s="139" t="s">
        <v>415</v>
      </c>
      <c r="OR2" s="139" t="s">
        <v>416</v>
      </c>
      <c r="OS2" s="139" t="s">
        <v>417</v>
      </c>
      <c r="OT2" s="139" t="s">
        <v>418</v>
      </c>
      <c r="OU2" s="139" t="s">
        <v>419</v>
      </c>
      <c r="OV2" s="139" t="s">
        <v>420</v>
      </c>
      <c r="OW2" s="139" t="s">
        <v>421</v>
      </c>
      <c r="OX2" s="139" t="s">
        <v>422</v>
      </c>
      <c r="OY2" s="139" t="s">
        <v>423</v>
      </c>
      <c r="OZ2" s="139" t="s">
        <v>424</v>
      </c>
      <c r="PA2" s="139" t="s">
        <v>425</v>
      </c>
      <c r="PB2" s="139" t="s">
        <v>426</v>
      </c>
      <c r="PC2" s="139" t="s">
        <v>427</v>
      </c>
      <c r="PD2" s="139" t="s">
        <v>428</v>
      </c>
      <c r="PE2" s="139" t="s">
        <v>429</v>
      </c>
      <c r="PF2" s="139" t="s">
        <v>430</v>
      </c>
      <c r="PG2" s="139" t="s">
        <v>431</v>
      </c>
      <c r="PH2" s="139" t="s">
        <v>432</v>
      </c>
      <c r="PI2" s="139" t="s">
        <v>433</v>
      </c>
      <c r="PJ2" s="139" t="s">
        <v>434</v>
      </c>
      <c r="PK2" s="139" t="s">
        <v>435</v>
      </c>
      <c r="PL2" s="139" t="s">
        <v>436</v>
      </c>
      <c r="PM2" s="139" t="s">
        <v>437</v>
      </c>
      <c r="PN2" s="139" t="s">
        <v>438</v>
      </c>
      <c r="PO2" s="139" t="s">
        <v>439</v>
      </c>
      <c r="PP2" s="139" t="s">
        <v>440</v>
      </c>
      <c r="PQ2" s="139" t="s">
        <v>441</v>
      </c>
      <c r="PR2" s="139" t="s">
        <v>442</v>
      </c>
      <c r="PS2" s="139" t="s">
        <v>443</v>
      </c>
      <c r="PT2" s="139" t="s">
        <v>444</v>
      </c>
      <c r="PU2" s="139" t="s">
        <v>445</v>
      </c>
      <c r="PV2" s="139" t="s">
        <v>446</v>
      </c>
      <c r="PW2" s="139" t="s">
        <v>447</v>
      </c>
      <c r="PX2" s="139" t="s">
        <v>448</v>
      </c>
      <c r="PY2" s="139" t="s">
        <v>449</v>
      </c>
      <c r="PZ2" s="139" t="s">
        <v>450</v>
      </c>
      <c r="QA2" s="139" t="s">
        <v>451</v>
      </c>
      <c r="QB2" s="139" t="s">
        <v>452</v>
      </c>
      <c r="QC2" s="139" t="s">
        <v>453</v>
      </c>
      <c r="QD2" s="139" t="s">
        <v>454</v>
      </c>
      <c r="QE2" s="139" t="s">
        <v>455</v>
      </c>
      <c r="QF2" s="139" t="s">
        <v>456</v>
      </c>
      <c r="QG2" s="139" t="s">
        <v>457</v>
      </c>
      <c r="QH2" s="139" t="s">
        <v>458</v>
      </c>
      <c r="QI2" s="139" t="s">
        <v>459</v>
      </c>
      <c r="QJ2" s="139" t="s">
        <v>460</v>
      </c>
      <c r="QK2" s="139" t="s">
        <v>461</v>
      </c>
      <c r="QL2" s="139" t="s">
        <v>1628</v>
      </c>
      <c r="QM2" s="139" t="s">
        <v>1629</v>
      </c>
      <c r="QN2" s="139" t="s">
        <v>665</v>
      </c>
      <c r="QO2" s="139" t="s">
        <v>666</v>
      </c>
      <c r="QP2" s="139" t="s">
        <v>599</v>
      </c>
      <c r="QQ2" s="139" t="s">
        <v>600</v>
      </c>
      <c r="QR2" s="139" t="s">
        <v>601</v>
      </c>
      <c r="QS2" s="139" t="s">
        <v>602</v>
      </c>
      <c r="QT2" s="139" t="s">
        <v>603</v>
      </c>
      <c r="QU2" s="139" t="s">
        <v>604</v>
      </c>
      <c r="QV2" s="139" t="s">
        <v>605</v>
      </c>
      <c r="QW2" s="139" t="s">
        <v>606</v>
      </c>
      <c r="QX2" s="139" t="s">
        <v>607</v>
      </c>
      <c r="QY2" s="139" t="s">
        <v>608</v>
      </c>
      <c r="QZ2" s="139" t="s">
        <v>609</v>
      </c>
      <c r="RA2" s="139" t="s">
        <v>610</v>
      </c>
      <c r="RB2" s="139" t="s">
        <v>611</v>
      </c>
      <c r="RC2" s="139" t="s">
        <v>612</v>
      </c>
      <c r="RD2" s="139" t="s">
        <v>613</v>
      </c>
      <c r="RE2" s="139" t="s">
        <v>614</v>
      </c>
      <c r="RF2" s="139" t="s">
        <v>615</v>
      </c>
      <c r="RG2" s="139" t="s">
        <v>616</v>
      </c>
      <c r="RH2" s="139" t="s">
        <v>617</v>
      </c>
      <c r="RI2" s="139" t="s">
        <v>618</v>
      </c>
      <c r="RJ2" s="139" t="s">
        <v>619</v>
      </c>
      <c r="RK2" s="139" t="s">
        <v>620</v>
      </c>
      <c r="RL2" s="139" t="s">
        <v>621</v>
      </c>
      <c r="RM2" s="139" t="s">
        <v>622</v>
      </c>
      <c r="RN2" s="139" t="s">
        <v>623</v>
      </c>
      <c r="RO2" s="139" t="s">
        <v>624</v>
      </c>
      <c r="RP2" s="139" t="s">
        <v>625</v>
      </c>
      <c r="RQ2" s="139" t="s">
        <v>626</v>
      </c>
      <c r="RR2" s="139" t="s">
        <v>627</v>
      </c>
      <c r="RS2" s="139" t="s">
        <v>628</v>
      </c>
      <c r="RT2" s="139" t="s">
        <v>629</v>
      </c>
      <c r="RU2" s="139" t="s">
        <v>630</v>
      </c>
      <c r="RV2" s="139" t="s">
        <v>631</v>
      </c>
      <c r="RW2" s="139" t="s">
        <v>632</v>
      </c>
      <c r="RX2" s="139" t="s">
        <v>633</v>
      </c>
      <c r="RY2" s="139" t="s">
        <v>634</v>
      </c>
      <c r="RZ2" s="139" t="s">
        <v>635</v>
      </c>
      <c r="SA2" s="139" t="s">
        <v>636</v>
      </c>
      <c r="SB2" s="139" t="s">
        <v>637</v>
      </c>
      <c r="SC2" s="139" t="s">
        <v>638</v>
      </c>
      <c r="SD2" s="139" t="s">
        <v>639</v>
      </c>
      <c r="SE2" s="139" t="s">
        <v>640</v>
      </c>
      <c r="SF2" s="139" t="s">
        <v>641</v>
      </c>
      <c r="SG2" s="139" t="s">
        <v>642</v>
      </c>
      <c r="SH2" s="139" t="s">
        <v>643</v>
      </c>
      <c r="SI2" s="139" t="s">
        <v>644</v>
      </c>
      <c r="SJ2" s="139" t="s">
        <v>645</v>
      </c>
      <c r="SK2" s="139" t="s">
        <v>646</v>
      </c>
      <c r="SL2" s="139" t="s">
        <v>647</v>
      </c>
      <c r="SM2" s="139" t="s">
        <v>648</v>
      </c>
      <c r="SN2" s="139" t="s">
        <v>649</v>
      </c>
      <c r="SO2" s="139" t="s">
        <v>650</v>
      </c>
      <c r="SP2" s="139" t="s">
        <v>651</v>
      </c>
      <c r="SQ2" s="139" t="s">
        <v>652</v>
      </c>
      <c r="SR2" s="139" t="s">
        <v>653</v>
      </c>
      <c r="SS2" s="139" t="s">
        <v>654</v>
      </c>
      <c r="ST2" s="139" t="s">
        <v>655</v>
      </c>
      <c r="SU2" s="139" t="s">
        <v>656</v>
      </c>
      <c r="SV2" s="139" t="s">
        <v>657</v>
      </c>
      <c r="SW2" s="139" t="s">
        <v>658</v>
      </c>
      <c r="SX2" s="139" t="s">
        <v>659</v>
      </c>
      <c r="SY2" s="139" t="s">
        <v>673</v>
      </c>
      <c r="SZ2" s="139" t="s">
        <v>674</v>
      </c>
      <c r="TA2" s="139" t="s">
        <v>675</v>
      </c>
      <c r="TB2" s="139" t="s">
        <v>676</v>
      </c>
      <c r="TC2" s="139" t="s">
        <v>1627</v>
      </c>
      <c r="TD2" s="139" t="s">
        <v>677</v>
      </c>
      <c r="TE2" s="139" t="s">
        <v>678</v>
      </c>
      <c r="TF2" s="139" t="s">
        <v>679</v>
      </c>
      <c r="TG2" s="139" t="s">
        <v>680</v>
      </c>
      <c r="TH2" s="139" t="s">
        <v>681</v>
      </c>
      <c r="TI2" s="139" t="s">
        <v>682</v>
      </c>
      <c r="TJ2" s="139" t="s">
        <v>683</v>
      </c>
      <c r="TK2" s="139" t="s">
        <v>684</v>
      </c>
      <c r="TL2" s="139" t="s">
        <v>685</v>
      </c>
      <c r="TM2" s="139" t="s">
        <v>686</v>
      </c>
      <c r="TN2" s="139" t="s">
        <v>687</v>
      </c>
      <c r="TO2" s="139" t="s">
        <v>689</v>
      </c>
      <c r="TP2" s="139" t="s">
        <v>690</v>
      </c>
      <c r="TQ2" s="139" t="s">
        <v>691</v>
      </c>
      <c r="TR2" s="139" t="s">
        <v>692</v>
      </c>
      <c r="TS2" s="139" t="s">
        <v>693</v>
      </c>
      <c r="TT2" s="139" t="s">
        <v>694</v>
      </c>
      <c r="TU2" s="139" t="s">
        <v>695</v>
      </c>
      <c r="TV2" s="139" t="s">
        <v>696</v>
      </c>
      <c r="TW2" s="139" t="s">
        <v>697</v>
      </c>
      <c r="TX2" s="139" t="s">
        <v>698</v>
      </c>
      <c r="TY2" s="139" t="s">
        <v>699</v>
      </c>
      <c r="TZ2" s="139" t="s">
        <v>700</v>
      </c>
      <c r="UA2" s="139" t="s">
        <v>701</v>
      </c>
      <c r="UB2" s="139" t="s">
        <v>702</v>
      </c>
      <c r="UC2" s="139" t="s">
        <v>703</v>
      </c>
      <c r="UD2" s="139" t="s">
        <v>704</v>
      </c>
      <c r="UE2" s="139" t="s">
        <v>705</v>
      </c>
      <c r="UF2" s="139" t="s">
        <v>706</v>
      </c>
      <c r="UG2" s="139" t="s">
        <v>707</v>
      </c>
      <c r="UH2" s="139" t="s">
        <v>708</v>
      </c>
      <c r="UI2" s="139" t="s">
        <v>709</v>
      </c>
      <c r="UJ2" s="139" t="s">
        <v>710</v>
      </c>
      <c r="UK2" s="139" t="s">
        <v>711</v>
      </c>
      <c r="UL2" s="139" t="s">
        <v>712</v>
      </c>
      <c r="UM2" s="139" t="s">
        <v>713</v>
      </c>
      <c r="UN2" s="139" t="s">
        <v>726</v>
      </c>
      <c r="UO2" s="139" t="s">
        <v>727</v>
      </c>
      <c r="UP2" s="139" t="s">
        <v>728</v>
      </c>
      <c r="UQ2" s="139" t="s">
        <v>729</v>
      </c>
      <c r="UR2" s="139" t="s">
        <v>730</v>
      </c>
      <c r="US2" s="139" t="s">
        <v>731</v>
      </c>
      <c r="UT2" s="139" t="s">
        <v>732</v>
      </c>
      <c r="UU2" s="139" t="s">
        <v>733</v>
      </c>
      <c r="UV2" s="139" t="s">
        <v>734</v>
      </c>
      <c r="UW2" s="139" t="s">
        <v>735</v>
      </c>
      <c r="UX2" s="139" t="s">
        <v>260</v>
      </c>
      <c r="UY2" s="139" t="s">
        <v>736</v>
      </c>
      <c r="UZ2" s="139" t="s">
        <v>737</v>
      </c>
      <c r="VA2" s="139" t="s">
        <v>738</v>
      </c>
      <c r="VB2" s="139" t="s">
        <v>716</v>
      </c>
      <c r="VC2" s="139" t="s">
        <v>717</v>
      </c>
      <c r="VD2" s="139" t="s">
        <v>1308</v>
      </c>
      <c r="VE2" s="139" t="s">
        <v>1309</v>
      </c>
      <c r="VF2" s="139" t="s">
        <v>718</v>
      </c>
      <c r="VG2" s="139" t="s">
        <v>739</v>
      </c>
      <c r="VH2" s="139" t="s">
        <v>740</v>
      </c>
      <c r="VI2" s="139" t="s">
        <v>741</v>
      </c>
      <c r="VJ2" s="139" t="s">
        <v>751</v>
      </c>
      <c r="VK2" s="139" t="s">
        <v>752</v>
      </c>
      <c r="VL2" s="139" t="s">
        <v>753</v>
      </c>
      <c r="VM2" s="139" t="s">
        <v>754</v>
      </c>
      <c r="VN2" s="139" t="s">
        <v>755</v>
      </c>
      <c r="VO2" s="139" t="s">
        <v>756</v>
      </c>
      <c r="VP2" s="139" t="s">
        <v>757</v>
      </c>
      <c r="VQ2" s="139" t="s">
        <v>781</v>
      </c>
      <c r="VR2" s="139" t="s">
        <v>782</v>
      </c>
      <c r="VS2" s="139" t="s">
        <v>758</v>
      </c>
      <c r="VT2" s="139" t="s">
        <v>759</v>
      </c>
      <c r="VU2" s="139" t="s">
        <v>760</v>
      </c>
      <c r="VV2" s="139" t="s">
        <v>761</v>
      </c>
      <c r="VW2" s="139" t="s">
        <v>762</v>
      </c>
      <c r="VX2" s="139" t="s">
        <v>763</v>
      </c>
      <c r="VY2" s="139" t="s">
        <v>764</v>
      </c>
      <c r="VZ2" s="139" t="s">
        <v>765</v>
      </c>
      <c r="WA2" s="139" t="s">
        <v>766</v>
      </c>
      <c r="WB2" s="139" t="s">
        <v>5070</v>
      </c>
      <c r="WC2" s="139" t="s">
        <v>771</v>
      </c>
      <c r="WD2" s="139" t="s">
        <v>1643</v>
      </c>
      <c r="WE2" s="139" t="s">
        <v>772</v>
      </c>
      <c r="WF2" s="139" t="s">
        <v>773</v>
      </c>
      <c r="WG2" s="139" t="s">
        <v>774</v>
      </c>
      <c r="WH2" s="139" t="s">
        <v>775</v>
      </c>
      <c r="WI2" s="139" t="s">
        <v>776</v>
      </c>
      <c r="WJ2" s="139" t="s">
        <v>777</v>
      </c>
      <c r="WK2" s="139" t="s">
        <v>778</v>
      </c>
      <c r="WL2" s="139" t="s">
        <v>779</v>
      </c>
      <c r="WM2" s="139" t="s">
        <v>780</v>
      </c>
      <c r="WN2" s="139" t="s">
        <v>5071</v>
      </c>
      <c r="WO2" s="139" t="s">
        <v>783</v>
      </c>
      <c r="WP2" s="139" t="s">
        <v>784</v>
      </c>
      <c r="WQ2" s="139" t="s">
        <v>785</v>
      </c>
      <c r="WR2" s="139" t="s">
        <v>786</v>
      </c>
      <c r="WS2" s="139" t="s">
        <v>787</v>
      </c>
      <c r="WT2" s="139" t="s">
        <v>796</v>
      </c>
      <c r="WU2" s="139" t="s">
        <v>788</v>
      </c>
      <c r="WV2" s="139" t="s">
        <v>797</v>
      </c>
      <c r="WW2" s="139" t="s">
        <v>813</v>
      </c>
      <c r="WX2" s="139" t="s">
        <v>798</v>
      </c>
      <c r="WY2" s="139" t="s">
        <v>802</v>
      </c>
      <c r="WZ2" s="139" t="s">
        <v>789</v>
      </c>
      <c r="XA2" s="139" t="s">
        <v>803</v>
      </c>
      <c r="XB2" s="139" t="s">
        <v>804</v>
      </c>
      <c r="XC2" s="139" t="s">
        <v>805</v>
      </c>
      <c r="XD2" s="139" t="s">
        <v>5053</v>
      </c>
      <c r="XE2" s="139" t="s">
        <v>5054</v>
      </c>
      <c r="XF2" s="139" t="s">
        <v>806</v>
      </c>
      <c r="XG2" s="139" t="s">
        <v>807</v>
      </c>
      <c r="XH2" s="139" t="s">
        <v>809</v>
      </c>
      <c r="XI2" s="139" t="s">
        <v>1294</v>
      </c>
      <c r="XJ2" s="139" t="s">
        <v>1295</v>
      </c>
      <c r="XK2" s="139" t="s">
        <v>1296</v>
      </c>
      <c r="XL2" s="139" t="s">
        <v>1300</v>
      </c>
      <c r="XM2" s="139" t="s">
        <v>808</v>
      </c>
      <c r="XN2" s="139" t="s">
        <v>810</v>
      </c>
      <c r="XO2" s="139" t="s">
        <v>790</v>
      </c>
      <c r="XP2" s="139" t="s">
        <v>791</v>
      </c>
      <c r="XQ2" s="139" t="s">
        <v>811</v>
      </c>
      <c r="XR2" s="139" t="s">
        <v>1301</v>
      </c>
      <c r="XS2" s="139" t="s">
        <v>1302</v>
      </c>
      <c r="XT2" s="139" t="s">
        <v>1303</v>
      </c>
      <c r="XU2" s="139" t="s">
        <v>1304</v>
      </c>
      <c r="XV2" s="140" t="s">
        <v>1635</v>
      </c>
      <c r="XW2" s="140" t="s">
        <v>1636</v>
      </c>
      <c r="XX2" s="140" t="s">
        <v>1637</v>
      </c>
      <c r="XY2" s="140" t="s">
        <v>1638</v>
      </c>
      <c r="XZ2" s="140" t="s">
        <v>1645</v>
      </c>
      <c r="YA2" s="140" t="s">
        <v>1646</v>
      </c>
      <c r="YB2" s="140" t="s">
        <v>1647</v>
      </c>
      <c r="YC2" s="139" t="s">
        <v>812</v>
      </c>
      <c r="YD2" s="139" t="s">
        <v>3234</v>
      </c>
      <c r="YE2" s="139" t="s">
        <v>5412</v>
      </c>
      <c r="YF2" s="139" t="s">
        <v>3235</v>
      </c>
      <c r="YG2" s="139" t="s">
        <v>3236</v>
      </c>
      <c r="YH2" s="139" t="s">
        <v>1280</v>
      </c>
      <c r="YI2" s="139" t="s">
        <v>1281</v>
      </c>
      <c r="YJ2" s="139" t="s">
        <v>4351</v>
      </c>
      <c r="YK2" s="139" t="s">
        <v>4135</v>
      </c>
      <c r="YL2" s="139" t="s">
        <v>4358</v>
      </c>
      <c r="YM2" s="139" t="s">
        <v>1282</v>
      </c>
      <c r="YN2" s="139" t="s">
        <v>4370</v>
      </c>
      <c r="YO2" s="139" t="s">
        <v>4371</v>
      </c>
      <c r="YP2" s="139" t="s">
        <v>4372</v>
      </c>
      <c r="YQ2" s="139" t="s">
        <v>2243</v>
      </c>
      <c r="YR2" s="139" t="s">
        <v>1283</v>
      </c>
      <c r="YS2" s="139" t="s">
        <v>1284</v>
      </c>
      <c r="YT2" s="139" t="s">
        <v>1285</v>
      </c>
      <c r="YU2" s="139" t="s">
        <v>1286</v>
      </c>
      <c r="YV2" s="139" t="s">
        <v>1287</v>
      </c>
      <c r="YW2" s="139" t="s">
        <v>2244</v>
      </c>
      <c r="YX2" s="139" t="s">
        <v>2245</v>
      </c>
      <c r="YY2" s="139" t="s">
        <v>2246</v>
      </c>
      <c r="YZ2" s="139" t="s">
        <v>4163</v>
      </c>
      <c r="ZA2" s="139" t="s">
        <v>4253</v>
      </c>
      <c r="ZB2" s="139" t="s">
        <v>2247</v>
      </c>
      <c r="ZC2" s="139" t="s">
        <v>2248</v>
      </c>
      <c r="ZD2" s="139" t="s">
        <v>2249</v>
      </c>
      <c r="ZE2" s="139" t="s">
        <v>2250</v>
      </c>
      <c r="ZF2" s="139" t="s">
        <v>2251</v>
      </c>
      <c r="ZG2" s="139" t="s">
        <v>2252</v>
      </c>
      <c r="ZH2" s="139" t="s">
        <v>2253</v>
      </c>
      <c r="ZI2" s="139" t="s">
        <v>2254</v>
      </c>
      <c r="ZJ2" s="139" t="s">
        <v>2255</v>
      </c>
      <c r="ZK2" s="139" t="s">
        <v>4164</v>
      </c>
      <c r="ZL2" s="139" t="s">
        <v>4254</v>
      </c>
      <c r="ZM2" s="139" t="s">
        <v>2256</v>
      </c>
      <c r="ZN2" s="139" t="s">
        <v>2257</v>
      </c>
      <c r="ZO2" s="139" t="s">
        <v>2258</v>
      </c>
      <c r="ZP2" s="139" t="s">
        <v>2259</v>
      </c>
      <c r="ZQ2" s="139" t="s">
        <v>2260</v>
      </c>
      <c r="ZR2" s="139" t="s">
        <v>2261</v>
      </c>
      <c r="ZS2" s="139" t="s">
        <v>2262</v>
      </c>
      <c r="ZT2" s="139" t="s">
        <v>2263</v>
      </c>
      <c r="ZU2" s="139" t="s">
        <v>2264</v>
      </c>
      <c r="ZV2" s="139" t="s">
        <v>4165</v>
      </c>
      <c r="ZW2" s="139" t="s">
        <v>4255</v>
      </c>
      <c r="ZX2" s="139" t="s">
        <v>2265</v>
      </c>
      <c r="ZY2" s="139" t="s">
        <v>2266</v>
      </c>
      <c r="ZZ2" s="139" t="s">
        <v>2267</v>
      </c>
      <c r="AAA2" s="139" t="s">
        <v>2268</v>
      </c>
      <c r="AAB2" s="139" t="s">
        <v>2269</v>
      </c>
      <c r="AAC2" s="139" t="s">
        <v>2270</v>
      </c>
      <c r="AAD2" s="139" t="s">
        <v>2271</v>
      </c>
      <c r="AAE2" s="139" t="s">
        <v>2272</v>
      </c>
      <c r="AAF2" s="139" t="s">
        <v>2273</v>
      </c>
      <c r="AAG2" s="139" t="s">
        <v>4166</v>
      </c>
      <c r="AAH2" s="139" t="s">
        <v>4256</v>
      </c>
      <c r="AAI2" s="139" t="s">
        <v>2274</v>
      </c>
      <c r="AAJ2" s="139" t="s">
        <v>2275</v>
      </c>
      <c r="AAK2" s="139" t="s">
        <v>2276</v>
      </c>
      <c r="AAL2" s="139" t="s">
        <v>2277</v>
      </c>
      <c r="AAM2" s="139" t="s">
        <v>2278</v>
      </c>
      <c r="AAN2" s="139" t="s">
        <v>2279</v>
      </c>
      <c r="AAO2" s="139" t="s">
        <v>2280</v>
      </c>
      <c r="AAP2" s="139" t="s">
        <v>2281</v>
      </c>
      <c r="AAQ2" s="139" t="s">
        <v>2282</v>
      </c>
      <c r="AAR2" s="139" t="s">
        <v>4167</v>
      </c>
      <c r="AAS2" s="139" t="s">
        <v>4257</v>
      </c>
      <c r="AAT2" s="139" t="s">
        <v>2283</v>
      </c>
      <c r="AAU2" s="139" t="s">
        <v>2284</v>
      </c>
      <c r="AAV2" s="139" t="s">
        <v>2285</v>
      </c>
      <c r="AAW2" s="139" t="s">
        <v>2286</v>
      </c>
      <c r="AAX2" s="139" t="s">
        <v>2287</v>
      </c>
      <c r="AAY2" s="139" t="s">
        <v>2288</v>
      </c>
      <c r="AAZ2" s="139" t="s">
        <v>2289</v>
      </c>
      <c r="ABA2" s="139" t="s">
        <v>2290</v>
      </c>
      <c r="ABB2" s="139" t="s">
        <v>2291</v>
      </c>
      <c r="ABC2" s="139" t="s">
        <v>4168</v>
      </c>
      <c r="ABD2" s="139" t="s">
        <v>4258</v>
      </c>
      <c r="ABE2" s="139" t="s">
        <v>2292</v>
      </c>
      <c r="ABF2" s="139" t="s">
        <v>2293</v>
      </c>
      <c r="ABG2" s="139" t="s">
        <v>2294</v>
      </c>
      <c r="ABH2" s="139" t="s">
        <v>2295</v>
      </c>
      <c r="ABI2" s="139" t="s">
        <v>2296</v>
      </c>
      <c r="ABJ2" s="139" t="s">
        <v>2297</v>
      </c>
      <c r="ABK2" s="139" t="s">
        <v>2298</v>
      </c>
      <c r="ABL2" s="139" t="s">
        <v>2299</v>
      </c>
      <c r="ABM2" s="139" t="s">
        <v>2300</v>
      </c>
      <c r="ABN2" s="139" t="s">
        <v>4169</v>
      </c>
      <c r="ABO2" s="139" t="s">
        <v>4259</v>
      </c>
      <c r="ABP2" s="139" t="s">
        <v>2301</v>
      </c>
      <c r="ABQ2" s="139" t="s">
        <v>2302</v>
      </c>
      <c r="ABR2" s="139" t="s">
        <v>2303</v>
      </c>
      <c r="ABS2" s="139" t="s">
        <v>2304</v>
      </c>
      <c r="ABT2" s="139" t="s">
        <v>2305</v>
      </c>
      <c r="ABU2" s="139" t="s">
        <v>2306</v>
      </c>
      <c r="ABV2" s="139" t="s">
        <v>2307</v>
      </c>
      <c r="ABW2" s="139" t="s">
        <v>2308</v>
      </c>
      <c r="ABX2" s="139" t="s">
        <v>2309</v>
      </c>
      <c r="ABY2" s="139" t="s">
        <v>4170</v>
      </c>
      <c r="ABZ2" s="139" t="s">
        <v>4260</v>
      </c>
      <c r="ACA2" s="139" t="s">
        <v>2310</v>
      </c>
      <c r="ACB2" s="139" t="s">
        <v>2311</v>
      </c>
      <c r="ACC2" s="139" t="s">
        <v>2312</v>
      </c>
      <c r="ACD2" s="139" t="s">
        <v>2313</v>
      </c>
      <c r="ACE2" s="139" t="s">
        <v>2314</v>
      </c>
      <c r="ACF2" s="139" t="s">
        <v>2315</v>
      </c>
      <c r="ACG2" s="139" t="s">
        <v>2316</v>
      </c>
      <c r="ACH2" s="139" t="s">
        <v>2317</v>
      </c>
      <c r="ACI2" s="139" t="s">
        <v>2318</v>
      </c>
      <c r="ACJ2" s="139" t="s">
        <v>4171</v>
      </c>
      <c r="ACK2" s="139" t="s">
        <v>4261</v>
      </c>
      <c r="ACL2" s="139" t="s">
        <v>2319</v>
      </c>
      <c r="ACM2" s="139" t="s">
        <v>2320</v>
      </c>
      <c r="ACN2" s="139" t="s">
        <v>2321</v>
      </c>
      <c r="ACO2" s="139" t="s">
        <v>2322</v>
      </c>
      <c r="ACP2" s="139" t="s">
        <v>2323</v>
      </c>
      <c r="ACQ2" s="139" t="s">
        <v>2324</v>
      </c>
      <c r="ACR2" s="139" t="s">
        <v>2325</v>
      </c>
      <c r="ACS2" s="139" t="s">
        <v>2326</v>
      </c>
      <c r="ACT2" s="139" t="s">
        <v>2327</v>
      </c>
      <c r="ACU2" s="139" t="s">
        <v>4172</v>
      </c>
      <c r="ACV2" s="139" t="s">
        <v>4262</v>
      </c>
      <c r="ACW2" s="139" t="s">
        <v>2328</v>
      </c>
      <c r="ACX2" s="139" t="s">
        <v>2329</v>
      </c>
      <c r="ACY2" s="139" t="s">
        <v>2330</v>
      </c>
      <c r="ACZ2" s="139" t="s">
        <v>2331</v>
      </c>
      <c r="ADA2" s="139" t="s">
        <v>2332</v>
      </c>
      <c r="ADB2" s="139" t="s">
        <v>2333</v>
      </c>
      <c r="ADC2" s="139" t="s">
        <v>2334</v>
      </c>
      <c r="ADD2" s="139" t="s">
        <v>2335</v>
      </c>
      <c r="ADE2" s="139" t="s">
        <v>4263</v>
      </c>
      <c r="ADF2" s="139" t="s">
        <v>2336</v>
      </c>
      <c r="ADG2" s="139" t="s">
        <v>4359</v>
      </c>
      <c r="ADH2" s="139" t="s">
        <v>2337</v>
      </c>
      <c r="ADI2" s="139" t="s">
        <v>4373</v>
      </c>
      <c r="ADJ2" s="139" t="s">
        <v>4374</v>
      </c>
      <c r="ADK2" s="139" t="s">
        <v>4375</v>
      </c>
      <c r="ADL2" s="139" t="s">
        <v>2338</v>
      </c>
      <c r="ADM2" s="139" t="s">
        <v>2339</v>
      </c>
      <c r="ADN2" s="139" t="s">
        <v>2340</v>
      </c>
      <c r="ADO2" s="139" t="s">
        <v>2341</v>
      </c>
      <c r="ADP2" s="139" t="s">
        <v>2342</v>
      </c>
      <c r="ADQ2" s="139" t="s">
        <v>2343</v>
      </c>
      <c r="ADR2" s="139" t="s">
        <v>2344</v>
      </c>
      <c r="ADS2" s="139" t="s">
        <v>2345</v>
      </c>
      <c r="ADT2" s="139" t="s">
        <v>2346</v>
      </c>
      <c r="ADU2" s="139" t="s">
        <v>4173</v>
      </c>
      <c r="ADV2" s="139" t="s">
        <v>4264</v>
      </c>
      <c r="ADW2" s="139" t="s">
        <v>2347</v>
      </c>
      <c r="ADX2" s="139" t="s">
        <v>2348</v>
      </c>
      <c r="ADY2" s="139" t="s">
        <v>2349</v>
      </c>
      <c r="ADZ2" s="139" t="s">
        <v>2350</v>
      </c>
      <c r="AEA2" s="139" t="s">
        <v>2351</v>
      </c>
      <c r="AEB2" s="139" t="s">
        <v>2352</v>
      </c>
      <c r="AEC2" s="139" t="s">
        <v>2353</v>
      </c>
      <c r="AED2" s="139" t="s">
        <v>2354</v>
      </c>
      <c r="AEE2" s="139" t="s">
        <v>2355</v>
      </c>
      <c r="AEF2" s="139" t="s">
        <v>4174</v>
      </c>
      <c r="AEG2" s="139" t="s">
        <v>4265</v>
      </c>
      <c r="AEH2" s="139" t="s">
        <v>2356</v>
      </c>
      <c r="AEI2" s="139" t="s">
        <v>2357</v>
      </c>
      <c r="AEJ2" s="139" t="s">
        <v>2358</v>
      </c>
      <c r="AEK2" s="139" t="s">
        <v>2359</v>
      </c>
      <c r="AEL2" s="139" t="s">
        <v>2360</v>
      </c>
      <c r="AEM2" s="139" t="s">
        <v>2361</v>
      </c>
      <c r="AEN2" s="139" t="s">
        <v>2362</v>
      </c>
      <c r="AEO2" s="139" t="s">
        <v>2363</v>
      </c>
      <c r="AEP2" s="139" t="s">
        <v>2364</v>
      </c>
      <c r="AEQ2" s="139" t="s">
        <v>4175</v>
      </c>
      <c r="AER2" s="139" t="s">
        <v>4266</v>
      </c>
      <c r="AES2" s="139" t="s">
        <v>2365</v>
      </c>
      <c r="AET2" s="139" t="s">
        <v>2366</v>
      </c>
      <c r="AEU2" s="139" t="s">
        <v>2367</v>
      </c>
      <c r="AEV2" s="139" t="s">
        <v>2368</v>
      </c>
      <c r="AEW2" s="139" t="s">
        <v>2369</v>
      </c>
      <c r="AEX2" s="139" t="s">
        <v>2370</v>
      </c>
      <c r="AEY2" s="139" t="s">
        <v>2371</v>
      </c>
      <c r="AEZ2" s="139" t="s">
        <v>2372</v>
      </c>
      <c r="AFA2" s="139" t="s">
        <v>2373</v>
      </c>
      <c r="AFB2" s="139" t="s">
        <v>4176</v>
      </c>
      <c r="AFC2" s="139" t="s">
        <v>4267</v>
      </c>
      <c r="AFD2" s="139" t="s">
        <v>2374</v>
      </c>
      <c r="AFE2" s="139" t="s">
        <v>2375</v>
      </c>
      <c r="AFF2" s="139" t="s">
        <v>2376</v>
      </c>
      <c r="AFG2" s="139" t="s">
        <v>2377</v>
      </c>
      <c r="AFH2" s="139" t="s">
        <v>2378</v>
      </c>
      <c r="AFI2" s="139" t="s">
        <v>2379</v>
      </c>
      <c r="AFJ2" s="139" t="s">
        <v>2380</v>
      </c>
      <c r="AFK2" s="139" t="s">
        <v>2381</v>
      </c>
      <c r="AFL2" s="139" t="s">
        <v>2382</v>
      </c>
      <c r="AFM2" s="139" t="s">
        <v>4177</v>
      </c>
      <c r="AFN2" s="139" t="s">
        <v>4268</v>
      </c>
      <c r="AFO2" s="139" t="s">
        <v>2383</v>
      </c>
      <c r="AFP2" s="139" t="s">
        <v>2384</v>
      </c>
      <c r="AFQ2" s="139" t="s">
        <v>2385</v>
      </c>
      <c r="AFR2" s="139" t="s">
        <v>2386</v>
      </c>
      <c r="AFS2" s="139" t="s">
        <v>2387</v>
      </c>
      <c r="AFT2" s="139" t="s">
        <v>2388</v>
      </c>
      <c r="AFU2" s="139" t="s">
        <v>2389</v>
      </c>
      <c r="AFV2" s="139" t="s">
        <v>2390</v>
      </c>
      <c r="AFW2" s="139" t="s">
        <v>2391</v>
      </c>
      <c r="AFX2" s="139" t="s">
        <v>4178</v>
      </c>
      <c r="AFY2" s="139" t="s">
        <v>4269</v>
      </c>
      <c r="AFZ2" s="139" t="s">
        <v>2392</v>
      </c>
      <c r="AGA2" s="139" t="s">
        <v>2393</v>
      </c>
      <c r="AGB2" s="139" t="s">
        <v>2394</v>
      </c>
      <c r="AGC2" s="139" t="s">
        <v>2395</v>
      </c>
      <c r="AGD2" s="139" t="s">
        <v>2396</v>
      </c>
      <c r="AGE2" s="139" t="s">
        <v>2397</v>
      </c>
      <c r="AGF2" s="139" t="s">
        <v>2398</v>
      </c>
      <c r="AGG2" s="139" t="s">
        <v>2399</v>
      </c>
      <c r="AGH2" s="139" t="s">
        <v>2400</v>
      </c>
      <c r="AGI2" s="139" t="s">
        <v>4179</v>
      </c>
      <c r="AGJ2" s="139" t="s">
        <v>4270</v>
      </c>
      <c r="AGK2" s="139" t="s">
        <v>2401</v>
      </c>
      <c r="AGL2" s="139" t="s">
        <v>2402</v>
      </c>
      <c r="AGM2" s="139" t="s">
        <v>2403</v>
      </c>
      <c r="AGN2" s="139" t="s">
        <v>2404</v>
      </c>
      <c r="AGO2" s="139" t="s">
        <v>2405</v>
      </c>
      <c r="AGP2" s="139" t="s">
        <v>2406</v>
      </c>
      <c r="AGQ2" s="139" t="s">
        <v>2407</v>
      </c>
      <c r="AGR2" s="139" t="s">
        <v>2408</v>
      </c>
      <c r="AGS2" s="139" t="s">
        <v>2409</v>
      </c>
      <c r="AGT2" s="139" t="s">
        <v>4180</v>
      </c>
      <c r="AGU2" s="139" t="s">
        <v>4271</v>
      </c>
      <c r="AGV2" s="139" t="s">
        <v>2410</v>
      </c>
      <c r="AGW2" s="139" t="s">
        <v>2411</v>
      </c>
      <c r="AGX2" s="139" t="s">
        <v>2412</v>
      </c>
      <c r="AGY2" s="139" t="s">
        <v>2413</v>
      </c>
      <c r="AGZ2" s="139" t="s">
        <v>2414</v>
      </c>
      <c r="AHA2" s="139" t="s">
        <v>2415</v>
      </c>
      <c r="AHB2" s="139" t="s">
        <v>2416</v>
      </c>
      <c r="AHC2" s="139" t="s">
        <v>2417</v>
      </c>
      <c r="AHD2" s="139" t="s">
        <v>2418</v>
      </c>
      <c r="AHE2" s="139" t="s">
        <v>4181</v>
      </c>
      <c r="AHF2" s="139" t="s">
        <v>4272</v>
      </c>
      <c r="AHG2" s="139" t="s">
        <v>2419</v>
      </c>
      <c r="AHH2" s="139" t="s">
        <v>2420</v>
      </c>
      <c r="AHI2" s="139" t="s">
        <v>2421</v>
      </c>
      <c r="AHJ2" s="139" t="s">
        <v>2422</v>
      </c>
      <c r="AHK2" s="139" t="s">
        <v>2423</v>
      </c>
      <c r="AHL2" s="139" t="s">
        <v>2424</v>
      </c>
      <c r="AHM2" s="139" t="s">
        <v>2425</v>
      </c>
      <c r="AHN2" s="139" t="s">
        <v>2426</v>
      </c>
      <c r="AHO2" s="139" t="s">
        <v>2427</v>
      </c>
      <c r="AHP2" s="139" t="s">
        <v>4182</v>
      </c>
      <c r="AHQ2" s="139" t="s">
        <v>4273</v>
      </c>
      <c r="AHR2" s="139" t="s">
        <v>2428</v>
      </c>
      <c r="AHS2" s="139" t="s">
        <v>2429</v>
      </c>
      <c r="AHT2" s="139" t="s">
        <v>2430</v>
      </c>
      <c r="AHU2" s="139" t="s">
        <v>2431</v>
      </c>
      <c r="AHV2" s="139" t="s">
        <v>2432</v>
      </c>
      <c r="AHW2" s="139" t="s">
        <v>2433</v>
      </c>
      <c r="AHX2" s="139" t="s">
        <v>2434</v>
      </c>
      <c r="AHY2" s="139" t="s">
        <v>2435</v>
      </c>
      <c r="AHZ2" s="139" t="s">
        <v>4274</v>
      </c>
      <c r="AIA2" s="139" t="s">
        <v>2436</v>
      </c>
      <c r="AIB2" s="139" t="s">
        <v>4360</v>
      </c>
      <c r="AIC2" s="139" t="s">
        <v>2437</v>
      </c>
      <c r="AID2" s="139" t="s">
        <v>4376</v>
      </c>
      <c r="AIE2" s="139" t="s">
        <v>4377</v>
      </c>
      <c r="AIF2" s="139" t="s">
        <v>4378</v>
      </c>
      <c r="AIG2" s="139" t="s">
        <v>2438</v>
      </c>
      <c r="AIH2" s="139" t="s">
        <v>2439</v>
      </c>
      <c r="AII2" s="139" t="s">
        <v>2440</v>
      </c>
      <c r="AIJ2" s="139" t="s">
        <v>2441</v>
      </c>
      <c r="AIK2" s="139" t="s">
        <v>2442</v>
      </c>
      <c r="AIL2" s="139" t="s">
        <v>2443</v>
      </c>
      <c r="AIM2" s="139" t="s">
        <v>2444</v>
      </c>
      <c r="AIN2" s="139" t="s">
        <v>2445</v>
      </c>
      <c r="AIO2" s="139" t="s">
        <v>2446</v>
      </c>
      <c r="AIP2" s="139" t="s">
        <v>4183</v>
      </c>
      <c r="AIQ2" s="139" t="s">
        <v>4275</v>
      </c>
      <c r="AIR2" s="139" t="s">
        <v>2447</v>
      </c>
      <c r="AIS2" s="139" t="s">
        <v>2448</v>
      </c>
      <c r="AIT2" s="139" t="s">
        <v>2449</v>
      </c>
      <c r="AIU2" s="139" t="s">
        <v>2450</v>
      </c>
      <c r="AIV2" s="139" t="s">
        <v>2451</v>
      </c>
      <c r="AIW2" s="139" t="s">
        <v>2452</v>
      </c>
      <c r="AIX2" s="139" t="s">
        <v>2453</v>
      </c>
      <c r="AIY2" s="139" t="s">
        <v>2454</v>
      </c>
      <c r="AIZ2" s="139" t="s">
        <v>2455</v>
      </c>
      <c r="AJA2" s="139" t="s">
        <v>4184</v>
      </c>
      <c r="AJB2" s="139" t="s">
        <v>4276</v>
      </c>
      <c r="AJC2" s="139" t="s">
        <v>2456</v>
      </c>
      <c r="AJD2" s="139" t="s">
        <v>2457</v>
      </c>
      <c r="AJE2" s="139" t="s">
        <v>2458</v>
      </c>
      <c r="AJF2" s="139" t="s">
        <v>2459</v>
      </c>
      <c r="AJG2" s="139" t="s">
        <v>2460</v>
      </c>
      <c r="AJH2" s="139" t="s">
        <v>2461</v>
      </c>
      <c r="AJI2" s="139" t="s">
        <v>2462</v>
      </c>
      <c r="AJJ2" s="139" t="s">
        <v>2463</v>
      </c>
      <c r="AJK2" s="139" t="s">
        <v>2464</v>
      </c>
      <c r="AJL2" s="139" t="s">
        <v>4185</v>
      </c>
      <c r="AJM2" s="139" t="s">
        <v>4277</v>
      </c>
      <c r="AJN2" s="139" t="s">
        <v>2465</v>
      </c>
      <c r="AJO2" s="139" t="s">
        <v>2466</v>
      </c>
      <c r="AJP2" s="139" t="s">
        <v>2467</v>
      </c>
      <c r="AJQ2" s="139" t="s">
        <v>2468</v>
      </c>
      <c r="AJR2" s="139" t="s">
        <v>2469</v>
      </c>
      <c r="AJS2" s="139" t="s">
        <v>2470</v>
      </c>
      <c r="AJT2" s="139" t="s">
        <v>2471</v>
      </c>
      <c r="AJU2" s="139" t="s">
        <v>2472</v>
      </c>
      <c r="AJV2" s="139" t="s">
        <v>2473</v>
      </c>
      <c r="AJW2" s="139" t="s">
        <v>4186</v>
      </c>
      <c r="AJX2" s="139" t="s">
        <v>4278</v>
      </c>
      <c r="AJY2" s="139" t="s">
        <v>2474</v>
      </c>
      <c r="AJZ2" s="139" t="s">
        <v>2475</v>
      </c>
      <c r="AKA2" s="139" t="s">
        <v>2476</v>
      </c>
      <c r="AKB2" s="139" t="s">
        <v>2477</v>
      </c>
      <c r="AKC2" s="139" t="s">
        <v>2478</v>
      </c>
      <c r="AKD2" s="139" t="s">
        <v>2479</v>
      </c>
      <c r="AKE2" s="139" t="s">
        <v>2480</v>
      </c>
      <c r="AKF2" s="139" t="s">
        <v>2481</v>
      </c>
      <c r="AKG2" s="139" t="s">
        <v>2482</v>
      </c>
      <c r="AKH2" s="139" t="s">
        <v>4187</v>
      </c>
      <c r="AKI2" s="139" t="s">
        <v>4279</v>
      </c>
      <c r="AKJ2" s="139" t="s">
        <v>2483</v>
      </c>
      <c r="AKK2" s="139" t="s">
        <v>2484</v>
      </c>
      <c r="AKL2" s="139" t="s">
        <v>2485</v>
      </c>
      <c r="AKM2" s="139" t="s">
        <v>2486</v>
      </c>
      <c r="AKN2" s="139" t="s">
        <v>2487</v>
      </c>
      <c r="AKO2" s="139" t="s">
        <v>2488</v>
      </c>
      <c r="AKP2" s="139" t="s">
        <v>2489</v>
      </c>
      <c r="AKQ2" s="139" t="s">
        <v>2490</v>
      </c>
      <c r="AKR2" s="139" t="s">
        <v>2491</v>
      </c>
      <c r="AKS2" s="139" t="s">
        <v>4188</v>
      </c>
      <c r="AKT2" s="139" t="s">
        <v>4280</v>
      </c>
      <c r="AKU2" s="139" t="s">
        <v>2492</v>
      </c>
      <c r="AKV2" s="139" t="s">
        <v>2493</v>
      </c>
      <c r="AKW2" s="139" t="s">
        <v>2494</v>
      </c>
      <c r="AKX2" s="139" t="s">
        <v>2495</v>
      </c>
      <c r="AKY2" s="139" t="s">
        <v>2496</v>
      </c>
      <c r="AKZ2" s="139" t="s">
        <v>2497</v>
      </c>
      <c r="ALA2" s="139" t="s">
        <v>2498</v>
      </c>
      <c r="ALB2" s="139" t="s">
        <v>2499</v>
      </c>
      <c r="ALC2" s="139" t="s">
        <v>2500</v>
      </c>
      <c r="ALD2" s="139" t="s">
        <v>4189</v>
      </c>
      <c r="ALE2" s="139" t="s">
        <v>4281</v>
      </c>
      <c r="ALF2" s="139" t="s">
        <v>2501</v>
      </c>
      <c r="ALG2" s="139" t="s">
        <v>2502</v>
      </c>
      <c r="ALH2" s="139" t="s">
        <v>2503</v>
      </c>
      <c r="ALI2" s="139" t="s">
        <v>2504</v>
      </c>
      <c r="ALJ2" s="139" t="s">
        <v>2505</v>
      </c>
      <c r="ALK2" s="139" t="s">
        <v>2506</v>
      </c>
      <c r="ALL2" s="139" t="s">
        <v>2507</v>
      </c>
      <c r="ALM2" s="139" t="s">
        <v>2508</v>
      </c>
      <c r="ALN2" s="139" t="s">
        <v>2509</v>
      </c>
      <c r="ALO2" s="139" t="s">
        <v>4190</v>
      </c>
      <c r="ALP2" s="139" t="s">
        <v>4282</v>
      </c>
      <c r="ALQ2" s="139" t="s">
        <v>2510</v>
      </c>
      <c r="ALR2" s="139" t="s">
        <v>2511</v>
      </c>
      <c r="ALS2" s="139" t="s">
        <v>2512</v>
      </c>
      <c r="ALT2" s="139" t="s">
        <v>2513</v>
      </c>
      <c r="ALU2" s="139" t="s">
        <v>2514</v>
      </c>
      <c r="ALV2" s="139" t="s">
        <v>2515</v>
      </c>
      <c r="ALW2" s="139" t="s">
        <v>2516</v>
      </c>
      <c r="ALX2" s="139" t="s">
        <v>2517</v>
      </c>
      <c r="ALY2" s="139" t="s">
        <v>2518</v>
      </c>
      <c r="ALZ2" s="139" t="s">
        <v>4191</v>
      </c>
      <c r="AMA2" s="139" t="s">
        <v>4283</v>
      </c>
      <c r="AMB2" s="139" t="s">
        <v>2519</v>
      </c>
      <c r="AMC2" s="139" t="s">
        <v>2520</v>
      </c>
      <c r="AMD2" s="139" t="s">
        <v>2521</v>
      </c>
      <c r="AME2" s="139" t="s">
        <v>2522</v>
      </c>
      <c r="AMF2" s="139" t="s">
        <v>2523</v>
      </c>
      <c r="AMG2" s="139" t="s">
        <v>2524</v>
      </c>
      <c r="AMH2" s="139" t="s">
        <v>2525</v>
      </c>
      <c r="AMI2" s="139" t="s">
        <v>2526</v>
      </c>
      <c r="AMJ2" s="139" t="s">
        <v>2527</v>
      </c>
      <c r="AMK2" s="139" t="s">
        <v>4192</v>
      </c>
      <c r="AML2" s="139" t="s">
        <v>4284</v>
      </c>
      <c r="AMM2" s="139" t="s">
        <v>2528</v>
      </c>
      <c r="AMN2" s="139" t="s">
        <v>2529</v>
      </c>
      <c r="AMO2" s="139" t="s">
        <v>2530</v>
      </c>
      <c r="AMP2" s="139" t="s">
        <v>2531</v>
      </c>
      <c r="AMQ2" s="139" t="s">
        <v>2532</v>
      </c>
      <c r="AMR2" s="139" t="s">
        <v>2533</v>
      </c>
      <c r="AMS2" s="139" t="s">
        <v>2534</v>
      </c>
      <c r="AMT2" s="139" t="s">
        <v>2535</v>
      </c>
      <c r="AMU2" s="139" t="s">
        <v>4285</v>
      </c>
      <c r="AMV2" s="139" t="s">
        <v>2536</v>
      </c>
      <c r="AMW2" s="139" t="s">
        <v>4361</v>
      </c>
      <c r="AMX2" s="139" t="s">
        <v>2537</v>
      </c>
      <c r="AMY2" s="139" t="s">
        <v>4379</v>
      </c>
      <c r="AMZ2" s="139" t="s">
        <v>4380</v>
      </c>
      <c r="ANA2" s="139" t="s">
        <v>4381</v>
      </c>
      <c r="ANB2" s="139" t="s">
        <v>2538</v>
      </c>
      <c r="ANC2" s="139" t="s">
        <v>2539</v>
      </c>
      <c r="AND2" s="139" t="s">
        <v>2540</v>
      </c>
      <c r="ANE2" s="139" t="s">
        <v>2541</v>
      </c>
      <c r="ANF2" s="139" t="s">
        <v>2542</v>
      </c>
      <c r="ANG2" s="139" t="s">
        <v>2543</v>
      </c>
      <c r="ANH2" s="139" t="s">
        <v>2544</v>
      </c>
      <c r="ANI2" s="139" t="s">
        <v>2545</v>
      </c>
      <c r="ANJ2" s="139" t="s">
        <v>2546</v>
      </c>
      <c r="ANK2" s="139" t="s">
        <v>4193</v>
      </c>
      <c r="ANL2" s="139" t="s">
        <v>4286</v>
      </c>
      <c r="ANM2" s="139" t="s">
        <v>2547</v>
      </c>
      <c r="ANN2" s="139" t="s">
        <v>2548</v>
      </c>
      <c r="ANO2" s="139" t="s">
        <v>2549</v>
      </c>
      <c r="ANP2" s="139" t="s">
        <v>2550</v>
      </c>
      <c r="ANQ2" s="139" t="s">
        <v>2551</v>
      </c>
      <c r="ANR2" s="139" t="s">
        <v>2552</v>
      </c>
      <c r="ANS2" s="139" t="s">
        <v>2553</v>
      </c>
      <c r="ANT2" s="139" t="s">
        <v>2554</v>
      </c>
      <c r="ANU2" s="139" t="s">
        <v>2555</v>
      </c>
      <c r="ANV2" s="139" t="s">
        <v>4194</v>
      </c>
      <c r="ANW2" s="139" t="s">
        <v>4287</v>
      </c>
      <c r="ANX2" s="139" t="s">
        <v>2556</v>
      </c>
      <c r="ANY2" s="139" t="s">
        <v>2557</v>
      </c>
      <c r="ANZ2" s="139" t="s">
        <v>2558</v>
      </c>
      <c r="AOA2" s="139" t="s">
        <v>2559</v>
      </c>
      <c r="AOB2" s="139" t="s">
        <v>2560</v>
      </c>
      <c r="AOC2" s="139" t="s">
        <v>2561</v>
      </c>
      <c r="AOD2" s="139" t="s">
        <v>2562</v>
      </c>
      <c r="AOE2" s="139" t="s">
        <v>2563</v>
      </c>
      <c r="AOF2" s="139" t="s">
        <v>2564</v>
      </c>
      <c r="AOG2" s="139" t="s">
        <v>4195</v>
      </c>
      <c r="AOH2" s="139" t="s">
        <v>4288</v>
      </c>
      <c r="AOI2" s="139" t="s">
        <v>2565</v>
      </c>
      <c r="AOJ2" s="139" t="s">
        <v>2566</v>
      </c>
      <c r="AOK2" s="139" t="s">
        <v>2567</v>
      </c>
      <c r="AOL2" s="139" t="s">
        <v>2568</v>
      </c>
      <c r="AOM2" s="139" t="s">
        <v>2569</v>
      </c>
      <c r="AON2" s="139" t="s">
        <v>2570</v>
      </c>
      <c r="AOO2" s="139" t="s">
        <v>2571</v>
      </c>
      <c r="AOP2" s="139" t="s">
        <v>2572</v>
      </c>
      <c r="AOQ2" s="139" t="s">
        <v>2573</v>
      </c>
      <c r="AOR2" s="139" t="s">
        <v>4196</v>
      </c>
      <c r="AOS2" s="139" t="s">
        <v>4289</v>
      </c>
      <c r="AOT2" s="139" t="s">
        <v>2574</v>
      </c>
      <c r="AOU2" s="139" t="s">
        <v>2575</v>
      </c>
      <c r="AOV2" s="139" t="s">
        <v>2576</v>
      </c>
      <c r="AOW2" s="139" t="s">
        <v>2577</v>
      </c>
      <c r="AOX2" s="139" t="s">
        <v>2578</v>
      </c>
      <c r="AOY2" s="139" t="s">
        <v>2579</v>
      </c>
      <c r="AOZ2" s="139" t="s">
        <v>2580</v>
      </c>
      <c r="APA2" s="139" t="s">
        <v>2581</v>
      </c>
      <c r="APB2" s="139" t="s">
        <v>2582</v>
      </c>
      <c r="APC2" s="139" t="s">
        <v>4197</v>
      </c>
      <c r="APD2" s="139" t="s">
        <v>4290</v>
      </c>
      <c r="APE2" s="139" t="s">
        <v>2583</v>
      </c>
      <c r="APF2" s="139" t="s">
        <v>2584</v>
      </c>
      <c r="APG2" s="139" t="s">
        <v>2585</v>
      </c>
      <c r="APH2" s="139" t="s">
        <v>2586</v>
      </c>
      <c r="API2" s="139" t="s">
        <v>2587</v>
      </c>
      <c r="APJ2" s="139" t="s">
        <v>2588</v>
      </c>
      <c r="APK2" s="139" t="s">
        <v>2589</v>
      </c>
      <c r="APL2" s="139" t="s">
        <v>2590</v>
      </c>
      <c r="APM2" s="139" t="s">
        <v>2591</v>
      </c>
      <c r="APN2" s="139" t="s">
        <v>4198</v>
      </c>
      <c r="APO2" s="139" t="s">
        <v>4291</v>
      </c>
      <c r="APP2" s="139" t="s">
        <v>2592</v>
      </c>
      <c r="APQ2" s="139" t="s">
        <v>2593</v>
      </c>
      <c r="APR2" s="139" t="s">
        <v>2594</v>
      </c>
      <c r="APS2" s="139" t="s">
        <v>2595</v>
      </c>
      <c r="APT2" s="139" t="s">
        <v>2596</v>
      </c>
      <c r="APU2" s="139" t="s">
        <v>2597</v>
      </c>
      <c r="APV2" s="139" t="s">
        <v>2598</v>
      </c>
      <c r="APW2" s="139" t="s">
        <v>2599</v>
      </c>
      <c r="APX2" s="139" t="s">
        <v>2600</v>
      </c>
      <c r="APY2" s="139" t="s">
        <v>4199</v>
      </c>
      <c r="APZ2" s="139" t="s">
        <v>4292</v>
      </c>
      <c r="AQA2" s="139" t="s">
        <v>2601</v>
      </c>
      <c r="AQB2" s="139" t="s">
        <v>2602</v>
      </c>
      <c r="AQC2" s="139" t="s">
        <v>2603</v>
      </c>
      <c r="AQD2" s="139" t="s">
        <v>2604</v>
      </c>
      <c r="AQE2" s="139" t="s">
        <v>2605</v>
      </c>
      <c r="AQF2" s="139" t="s">
        <v>2606</v>
      </c>
      <c r="AQG2" s="139" t="s">
        <v>2607</v>
      </c>
      <c r="AQH2" s="139" t="s">
        <v>2608</v>
      </c>
      <c r="AQI2" s="139" t="s">
        <v>2609</v>
      </c>
      <c r="AQJ2" s="139" t="s">
        <v>4200</v>
      </c>
      <c r="AQK2" s="139" t="s">
        <v>4293</v>
      </c>
      <c r="AQL2" s="139" t="s">
        <v>2610</v>
      </c>
      <c r="AQM2" s="139" t="s">
        <v>2611</v>
      </c>
      <c r="AQN2" s="139" t="s">
        <v>2612</v>
      </c>
      <c r="AQO2" s="139" t="s">
        <v>2613</v>
      </c>
      <c r="AQP2" s="139" t="s">
        <v>2614</v>
      </c>
      <c r="AQQ2" s="139" t="s">
        <v>2615</v>
      </c>
      <c r="AQR2" s="139" t="s">
        <v>2616</v>
      </c>
      <c r="AQS2" s="139" t="s">
        <v>2617</v>
      </c>
      <c r="AQT2" s="139" t="s">
        <v>2618</v>
      </c>
      <c r="AQU2" s="139" t="s">
        <v>4201</v>
      </c>
      <c r="AQV2" s="139" t="s">
        <v>4294</v>
      </c>
      <c r="AQW2" s="139" t="s">
        <v>2619</v>
      </c>
      <c r="AQX2" s="139" t="s">
        <v>2620</v>
      </c>
      <c r="AQY2" s="139" t="s">
        <v>2621</v>
      </c>
      <c r="AQZ2" s="139" t="s">
        <v>2622</v>
      </c>
      <c r="ARA2" s="139" t="s">
        <v>2623</v>
      </c>
      <c r="ARB2" s="139" t="s">
        <v>2624</v>
      </c>
      <c r="ARC2" s="139" t="s">
        <v>2625</v>
      </c>
      <c r="ARD2" s="139" t="s">
        <v>2626</v>
      </c>
      <c r="ARE2" s="139" t="s">
        <v>2627</v>
      </c>
      <c r="ARF2" s="139" t="s">
        <v>4202</v>
      </c>
      <c r="ARG2" s="139" t="s">
        <v>4295</v>
      </c>
      <c r="ARH2" s="139" t="s">
        <v>2628</v>
      </c>
      <c r="ARI2" s="139" t="s">
        <v>2629</v>
      </c>
      <c r="ARJ2" s="139" t="s">
        <v>2630</v>
      </c>
      <c r="ARK2" s="139" t="s">
        <v>2631</v>
      </c>
      <c r="ARL2" s="139" t="s">
        <v>2632</v>
      </c>
      <c r="ARM2" s="139" t="s">
        <v>2633</v>
      </c>
      <c r="ARN2" s="139" t="s">
        <v>2634</v>
      </c>
      <c r="ARO2" s="139" t="s">
        <v>2635</v>
      </c>
      <c r="ARP2" s="139" t="s">
        <v>4296</v>
      </c>
      <c r="ARQ2" s="139" t="s">
        <v>2636</v>
      </c>
      <c r="ARR2" s="139" t="s">
        <v>4362</v>
      </c>
      <c r="ARS2" s="139" t="s">
        <v>2637</v>
      </c>
      <c r="ART2" s="139" t="s">
        <v>4382</v>
      </c>
      <c r="ARU2" s="139" t="s">
        <v>4383</v>
      </c>
      <c r="ARV2" s="139" t="s">
        <v>4384</v>
      </c>
      <c r="ARW2" s="139" t="s">
        <v>2638</v>
      </c>
      <c r="ARX2" s="139" t="s">
        <v>2639</v>
      </c>
      <c r="ARY2" s="139" t="s">
        <v>2640</v>
      </c>
      <c r="ARZ2" s="139" t="s">
        <v>2641</v>
      </c>
      <c r="ASA2" s="139" t="s">
        <v>2642</v>
      </c>
      <c r="ASB2" s="139" t="s">
        <v>2643</v>
      </c>
      <c r="ASC2" s="139" t="s">
        <v>2644</v>
      </c>
      <c r="ASD2" s="139" t="s">
        <v>2645</v>
      </c>
      <c r="ASE2" s="139" t="s">
        <v>2646</v>
      </c>
      <c r="ASF2" s="139" t="s">
        <v>4203</v>
      </c>
      <c r="ASG2" s="139" t="s">
        <v>4297</v>
      </c>
      <c r="ASH2" s="139" t="s">
        <v>2647</v>
      </c>
      <c r="ASI2" s="139" t="s">
        <v>2648</v>
      </c>
      <c r="ASJ2" s="139" t="s">
        <v>2649</v>
      </c>
      <c r="ASK2" s="139" t="s">
        <v>2650</v>
      </c>
      <c r="ASL2" s="139" t="s">
        <v>2651</v>
      </c>
      <c r="ASM2" s="139" t="s">
        <v>2652</v>
      </c>
      <c r="ASN2" s="139" t="s">
        <v>2653</v>
      </c>
      <c r="ASO2" s="139" t="s">
        <v>2654</v>
      </c>
      <c r="ASP2" s="139" t="s">
        <v>2655</v>
      </c>
      <c r="ASQ2" s="139" t="s">
        <v>4204</v>
      </c>
      <c r="ASR2" s="139" t="s">
        <v>4298</v>
      </c>
      <c r="ASS2" s="139" t="s">
        <v>2656</v>
      </c>
      <c r="AST2" s="139" t="s">
        <v>2657</v>
      </c>
      <c r="ASU2" s="139" t="s">
        <v>2658</v>
      </c>
      <c r="ASV2" s="139" t="s">
        <v>2659</v>
      </c>
      <c r="ASW2" s="139" t="s">
        <v>2660</v>
      </c>
      <c r="ASX2" s="139" t="s">
        <v>2661</v>
      </c>
      <c r="ASY2" s="139" t="s">
        <v>2662</v>
      </c>
      <c r="ASZ2" s="139" t="s">
        <v>2663</v>
      </c>
      <c r="ATA2" s="139" t="s">
        <v>2664</v>
      </c>
      <c r="ATB2" s="139" t="s">
        <v>4205</v>
      </c>
      <c r="ATC2" s="139" t="s">
        <v>4299</v>
      </c>
      <c r="ATD2" s="139" t="s">
        <v>2665</v>
      </c>
      <c r="ATE2" s="139" t="s">
        <v>2666</v>
      </c>
      <c r="ATF2" s="139" t="s">
        <v>2667</v>
      </c>
      <c r="ATG2" s="139" t="s">
        <v>2668</v>
      </c>
      <c r="ATH2" s="139" t="s">
        <v>2669</v>
      </c>
      <c r="ATI2" s="139" t="s">
        <v>2670</v>
      </c>
      <c r="ATJ2" s="139" t="s">
        <v>2671</v>
      </c>
      <c r="ATK2" s="139" t="s">
        <v>2672</v>
      </c>
      <c r="ATL2" s="139" t="s">
        <v>2673</v>
      </c>
      <c r="ATM2" s="139" t="s">
        <v>4206</v>
      </c>
      <c r="ATN2" s="139" t="s">
        <v>4300</v>
      </c>
      <c r="ATO2" s="139" t="s">
        <v>2674</v>
      </c>
      <c r="ATP2" s="139" t="s">
        <v>2675</v>
      </c>
      <c r="ATQ2" s="139" t="s">
        <v>2676</v>
      </c>
      <c r="ATR2" s="139" t="s">
        <v>2677</v>
      </c>
      <c r="ATS2" s="139" t="s">
        <v>2678</v>
      </c>
      <c r="ATT2" s="139" t="s">
        <v>2679</v>
      </c>
      <c r="ATU2" s="139" t="s">
        <v>2680</v>
      </c>
      <c r="ATV2" s="139" t="s">
        <v>2681</v>
      </c>
      <c r="ATW2" s="139" t="s">
        <v>2682</v>
      </c>
      <c r="ATX2" s="139" t="s">
        <v>4207</v>
      </c>
      <c r="ATY2" s="139" t="s">
        <v>4301</v>
      </c>
      <c r="ATZ2" s="139" t="s">
        <v>2683</v>
      </c>
      <c r="AUA2" s="139" t="s">
        <v>2684</v>
      </c>
      <c r="AUB2" s="139" t="s">
        <v>2685</v>
      </c>
      <c r="AUC2" s="139" t="s">
        <v>2686</v>
      </c>
      <c r="AUD2" s="139" t="s">
        <v>2687</v>
      </c>
      <c r="AUE2" s="139" t="s">
        <v>2688</v>
      </c>
      <c r="AUF2" s="139" t="s">
        <v>2689</v>
      </c>
      <c r="AUG2" s="139" t="s">
        <v>2690</v>
      </c>
      <c r="AUH2" s="139" t="s">
        <v>2691</v>
      </c>
      <c r="AUI2" s="139" t="s">
        <v>4208</v>
      </c>
      <c r="AUJ2" s="139" t="s">
        <v>4302</v>
      </c>
      <c r="AUK2" s="139" t="s">
        <v>2692</v>
      </c>
      <c r="AUL2" s="139" t="s">
        <v>2693</v>
      </c>
      <c r="AUM2" s="139" t="s">
        <v>2694</v>
      </c>
      <c r="AUN2" s="139" t="s">
        <v>2695</v>
      </c>
      <c r="AUO2" s="139" t="s">
        <v>2696</v>
      </c>
      <c r="AUP2" s="139" t="s">
        <v>2697</v>
      </c>
      <c r="AUQ2" s="139" t="s">
        <v>2698</v>
      </c>
      <c r="AUR2" s="139" t="s">
        <v>2699</v>
      </c>
      <c r="AUS2" s="139" t="s">
        <v>2700</v>
      </c>
      <c r="AUT2" s="139" t="s">
        <v>4209</v>
      </c>
      <c r="AUU2" s="139" t="s">
        <v>4303</v>
      </c>
      <c r="AUV2" s="139" t="s">
        <v>2701</v>
      </c>
      <c r="AUW2" s="139" t="s">
        <v>2702</v>
      </c>
      <c r="AUX2" s="139" t="s">
        <v>2703</v>
      </c>
      <c r="AUY2" s="139" t="s">
        <v>2704</v>
      </c>
      <c r="AUZ2" s="139" t="s">
        <v>2705</v>
      </c>
      <c r="AVA2" s="139" t="s">
        <v>2706</v>
      </c>
      <c r="AVB2" s="139" t="s">
        <v>2707</v>
      </c>
      <c r="AVC2" s="139" t="s">
        <v>2708</v>
      </c>
      <c r="AVD2" s="139" t="s">
        <v>2709</v>
      </c>
      <c r="AVE2" s="139" t="s">
        <v>4210</v>
      </c>
      <c r="AVF2" s="139" t="s">
        <v>4304</v>
      </c>
      <c r="AVG2" s="139" t="s">
        <v>2710</v>
      </c>
      <c r="AVH2" s="139" t="s">
        <v>2711</v>
      </c>
      <c r="AVI2" s="139" t="s">
        <v>2712</v>
      </c>
      <c r="AVJ2" s="139" t="s">
        <v>2713</v>
      </c>
      <c r="AVK2" s="139" t="s">
        <v>2714</v>
      </c>
      <c r="AVL2" s="139" t="s">
        <v>2715</v>
      </c>
      <c r="AVM2" s="139" t="s">
        <v>2716</v>
      </c>
      <c r="AVN2" s="139" t="s">
        <v>2717</v>
      </c>
      <c r="AVO2" s="139" t="s">
        <v>2718</v>
      </c>
      <c r="AVP2" s="139" t="s">
        <v>4211</v>
      </c>
      <c r="AVQ2" s="139" t="s">
        <v>4305</v>
      </c>
      <c r="AVR2" s="139" t="s">
        <v>2719</v>
      </c>
      <c r="AVS2" s="139" t="s">
        <v>2720</v>
      </c>
      <c r="AVT2" s="139" t="s">
        <v>2721</v>
      </c>
      <c r="AVU2" s="139" t="s">
        <v>2722</v>
      </c>
      <c r="AVV2" s="139" t="s">
        <v>2723</v>
      </c>
      <c r="AVW2" s="139" t="s">
        <v>2724</v>
      </c>
      <c r="AVX2" s="139" t="s">
        <v>2725</v>
      </c>
      <c r="AVY2" s="139" t="s">
        <v>2726</v>
      </c>
      <c r="AVZ2" s="139" t="s">
        <v>2727</v>
      </c>
      <c r="AWA2" s="139" t="s">
        <v>4212</v>
      </c>
      <c r="AWB2" s="139" t="s">
        <v>4306</v>
      </c>
      <c r="AWC2" s="139" t="s">
        <v>2728</v>
      </c>
      <c r="AWD2" s="139" t="s">
        <v>2729</v>
      </c>
      <c r="AWE2" s="139" t="s">
        <v>2730</v>
      </c>
      <c r="AWF2" s="139" t="s">
        <v>2731</v>
      </c>
      <c r="AWG2" s="139" t="s">
        <v>2732</v>
      </c>
      <c r="AWH2" s="139" t="s">
        <v>2733</v>
      </c>
      <c r="AWI2" s="139" t="s">
        <v>2734</v>
      </c>
      <c r="AWJ2" s="139" t="s">
        <v>2735</v>
      </c>
      <c r="AWK2" s="139" t="s">
        <v>4307</v>
      </c>
      <c r="AWL2" s="139" t="s">
        <v>2736</v>
      </c>
      <c r="AWM2" s="139" t="s">
        <v>4363</v>
      </c>
      <c r="AWN2" s="139" t="s">
        <v>2737</v>
      </c>
      <c r="AWO2" s="139" t="s">
        <v>4385</v>
      </c>
      <c r="AWP2" s="139" t="s">
        <v>4386</v>
      </c>
      <c r="AWQ2" s="139" t="s">
        <v>4387</v>
      </c>
      <c r="AWR2" s="139" t="s">
        <v>2738</v>
      </c>
      <c r="AWS2" s="139" t="s">
        <v>2739</v>
      </c>
      <c r="AWT2" s="139" t="s">
        <v>2740</v>
      </c>
      <c r="AWU2" s="139" t="s">
        <v>2741</v>
      </c>
      <c r="AWV2" s="139" t="s">
        <v>2742</v>
      </c>
      <c r="AWW2" s="139" t="s">
        <v>2743</v>
      </c>
      <c r="AWX2" s="139" t="s">
        <v>2744</v>
      </c>
      <c r="AWY2" s="139" t="s">
        <v>2745</v>
      </c>
      <c r="AWZ2" s="139" t="s">
        <v>2746</v>
      </c>
      <c r="AXA2" s="139" t="s">
        <v>4213</v>
      </c>
      <c r="AXB2" s="139" t="s">
        <v>4308</v>
      </c>
      <c r="AXC2" s="139" t="s">
        <v>2747</v>
      </c>
      <c r="AXD2" s="139" t="s">
        <v>2748</v>
      </c>
      <c r="AXE2" s="139" t="s">
        <v>2749</v>
      </c>
      <c r="AXF2" s="139" t="s">
        <v>2750</v>
      </c>
      <c r="AXG2" s="139" t="s">
        <v>2751</v>
      </c>
      <c r="AXH2" s="139" t="s">
        <v>2752</v>
      </c>
      <c r="AXI2" s="139" t="s">
        <v>2753</v>
      </c>
      <c r="AXJ2" s="139" t="s">
        <v>2754</v>
      </c>
      <c r="AXK2" s="139" t="s">
        <v>2755</v>
      </c>
      <c r="AXL2" s="139" t="s">
        <v>4214</v>
      </c>
      <c r="AXM2" s="139" t="s">
        <v>4309</v>
      </c>
      <c r="AXN2" s="139" t="s">
        <v>2756</v>
      </c>
      <c r="AXO2" s="139" t="s">
        <v>2757</v>
      </c>
      <c r="AXP2" s="139" t="s">
        <v>2758</v>
      </c>
      <c r="AXQ2" s="139" t="s">
        <v>2759</v>
      </c>
      <c r="AXR2" s="139" t="s">
        <v>2760</v>
      </c>
      <c r="AXS2" s="139" t="s">
        <v>2761</v>
      </c>
      <c r="AXT2" s="139" t="s">
        <v>2762</v>
      </c>
      <c r="AXU2" s="139" t="s">
        <v>2763</v>
      </c>
      <c r="AXV2" s="139" t="s">
        <v>2764</v>
      </c>
      <c r="AXW2" s="139" t="s">
        <v>4215</v>
      </c>
      <c r="AXX2" s="139" t="s">
        <v>4310</v>
      </c>
      <c r="AXY2" s="139" t="s">
        <v>2765</v>
      </c>
      <c r="AXZ2" s="139" t="s">
        <v>2766</v>
      </c>
      <c r="AYA2" s="139" t="s">
        <v>2767</v>
      </c>
      <c r="AYB2" s="139" t="s">
        <v>2768</v>
      </c>
      <c r="AYC2" s="139" t="s">
        <v>2769</v>
      </c>
      <c r="AYD2" s="139" t="s">
        <v>2770</v>
      </c>
      <c r="AYE2" s="139" t="s">
        <v>2771</v>
      </c>
      <c r="AYF2" s="139" t="s">
        <v>2772</v>
      </c>
      <c r="AYG2" s="139" t="s">
        <v>2773</v>
      </c>
      <c r="AYH2" s="139" t="s">
        <v>4216</v>
      </c>
      <c r="AYI2" s="139" t="s">
        <v>4311</v>
      </c>
      <c r="AYJ2" s="139" t="s">
        <v>2774</v>
      </c>
      <c r="AYK2" s="139" t="s">
        <v>2775</v>
      </c>
      <c r="AYL2" s="139" t="s">
        <v>2776</v>
      </c>
      <c r="AYM2" s="139" t="s">
        <v>2777</v>
      </c>
      <c r="AYN2" s="139" t="s">
        <v>2778</v>
      </c>
      <c r="AYO2" s="139" t="s">
        <v>2779</v>
      </c>
      <c r="AYP2" s="139" t="s">
        <v>2780</v>
      </c>
      <c r="AYQ2" s="139" t="s">
        <v>2781</v>
      </c>
      <c r="AYR2" s="139" t="s">
        <v>2782</v>
      </c>
      <c r="AYS2" s="139" t="s">
        <v>4217</v>
      </c>
      <c r="AYT2" s="139" t="s">
        <v>4312</v>
      </c>
      <c r="AYU2" s="139" t="s">
        <v>2783</v>
      </c>
      <c r="AYV2" s="139" t="s">
        <v>2784</v>
      </c>
      <c r="AYW2" s="139" t="s">
        <v>2785</v>
      </c>
      <c r="AYX2" s="139" t="s">
        <v>2786</v>
      </c>
      <c r="AYY2" s="139" t="s">
        <v>2787</v>
      </c>
      <c r="AYZ2" s="139" t="s">
        <v>2788</v>
      </c>
      <c r="AZA2" s="139" t="s">
        <v>2789</v>
      </c>
      <c r="AZB2" s="139" t="s">
        <v>2790</v>
      </c>
      <c r="AZC2" s="139" t="s">
        <v>2791</v>
      </c>
      <c r="AZD2" s="139" t="s">
        <v>4218</v>
      </c>
      <c r="AZE2" s="139" t="s">
        <v>4313</v>
      </c>
      <c r="AZF2" s="139" t="s">
        <v>2792</v>
      </c>
      <c r="AZG2" s="139" t="s">
        <v>2793</v>
      </c>
      <c r="AZH2" s="139" t="s">
        <v>2794</v>
      </c>
      <c r="AZI2" s="139" t="s">
        <v>2795</v>
      </c>
      <c r="AZJ2" s="139" t="s">
        <v>2796</v>
      </c>
      <c r="AZK2" s="139" t="s">
        <v>2797</v>
      </c>
      <c r="AZL2" s="139" t="s">
        <v>2798</v>
      </c>
      <c r="AZM2" s="139" t="s">
        <v>2799</v>
      </c>
      <c r="AZN2" s="139" t="s">
        <v>2800</v>
      </c>
      <c r="AZO2" s="139" t="s">
        <v>4219</v>
      </c>
      <c r="AZP2" s="139" t="s">
        <v>4314</v>
      </c>
      <c r="AZQ2" s="139" t="s">
        <v>2801</v>
      </c>
      <c r="AZR2" s="139" t="s">
        <v>2802</v>
      </c>
      <c r="AZS2" s="139" t="s">
        <v>2803</v>
      </c>
      <c r="AZT2" s="139" t="s">
        <v>2804</v>
      </c>
      <c r="AZU2" s="139" t="s">
        <v>2805</v>
      </c>
      <c r="AZV2" s="139" t="s">
        <v>2806</v>
      </c>
      <c r="AZW2" s="139" t="s">
        <v>2807</v>
      </c>
      <c r="AZX2" s="139" t="s">
        <v>2808</v>
      </c>
      <c r="AZY2" s="139" t="s">
        <v>2809</v>
      </c>
      <c r="AZZ2" s="139" t="s">
        <v>4220</v>
      </c>
      <c r="BAA2" s="139" t="s">
        <v>4315</v>
      </c>
      <c r="BAB2" s="139" t="s">
        <v>2810</v>
      </c>
      <c r="BAC2" s="139" t="s">
        <v>2811</v>
      </c>
      <c r="BAD2" s="139" t="s">
        <v>2812</v>
      </c>
      <c r="BAE2" s="139" t="s">
        <v>2813</v>
      </c>
      <c r="BAF2" s="139" t="s">
        <v>2814</v>
      </c>
      <c r="BAG2" s="139" t="s">
        <v>2815</v>
      </c>
      <c r="BAH2" s="139" t="s">
        <v>2816</v>
      </c>
      <c r="BAI2" s="139" t="s">
        <v>2817</v>
      </c>
      <c r="BAJ2" s="139" t="s">
        <v>2818</v>
      </c>
      <c r="BAK2" s="139" t="s">
        <v>4221</v>
      </c>
      <c r="BAL2" s="139" t="s">
        <v>4316</v>
      </c>
      <c r="BAM2" s="139" t="s">
        <v>2819</v>
      </c>
      <c r="BAN2" s="139" t="s">
        <v>2820</v>
      </c>
      <c r="BAO2" s="139" t="s">
        <v>2821</v>
      </c>
      <c r="BAP2" s="139" t="s">
        <v>2822</v>
      </c>
      <c r="BAQ2" s="139" t="s">
        <v>2823</v>
      </c>
      <c r="BAR2" s="139" t="s">
        <v>2824</v>
      </c>
      <c r="BAS2" s="139" t="s">
        <v>2825</v>
      </c>
      <c r="BAT2" s="139" t="s">
        <v>2826</v>
      </c>
      <c r="BAU2" s="139" t="s">
        <v>2827</v>
      </c>
      <c r="BAV2" s="139" t="s">
        <v>4222</v>
      </c>
      <c r="BAW2" s="139" t="s">
        <v>4317</v>
      </c>
      <c r="BAX2" s="139" t="s">
        <v>2828</v>
      </c>
      <c r="BAY2" s="139" t="s">
        <v>2829</v>
      </c>
      <c r="BAZ2" s="139" t="s">
        <v>2830</v>
      </c>
      <c r="BBA2" s="139" t="s">
        <v>2831</v>
      </c>
      <c r="BBB2" s="139" t="s">
        <v>2832</v>
      </c>
      <c r="BBC2" s="139" t="s">
        <v>2833</v>
      </c>
      <c r="BBD2" s="139" t="s">
        <v>2834</v>
      </c>
      <c r="BBE2" s="139" t="s">
        <v>2835</v>
      </c>
      <c r="BBF2" s="139" t="s">
        <v>4318</v>
      </c>
      <c r="BBG2" s="139" t="s">
        <v>2836</v>
      </c>
      <c r="BBH2" s="139" t="s">
        <v>4364</v>
      </c>
      <c r="BBI2" s="139" t="s">
        <v>2837</v>
      </c>
      <c r="BBJ2" s="139" t="s">
        <v>4388</v>
      </c>
      <c r="BBK2" s="139" t="s">
        <v>4389</v>
      </c>
      <c r="BBL2" s="139" t="s">
        <v>4390</v>
      </c>
      <c r="BBM2" s="139" t="s">
        <v>2838</v>
      </c>
      <c r="BBN2" s="139" t="s">
        <v>2839</v>
      </c>
      <c r="BBO2" s="139" t="s">
        <v>2840</v>
      </c>
      <c r="BBP2" s="139" t="s">
        <v>2841</v>
      </c>
      <c r="BBQ2" s="139" t="s">
        <v>2842</v>
      </c>
      <c r="BBR2" s="139" t="s">
        <v>2843</v>
      </c>
      <c r="BBS2" s="139" t="s">
        <v>2844</v>
      </c>
      <c r="BBT2" s="139" t="s">
        <v>2845</v>
      </c>
      <c r="BBU2" s="139" t="s">
        <v>2846</v>
      </c>
      <c r="BBV2" s="139" t="s">
        <v>4223</v>
      </c>
      <c r="BBW2" s="139" t="s">
        <v>4319</v>
      </c>
      <c r="BBX2" s="139" t="s">
        <v>2847</v>
      </c>
      <c r="BBY2" s="139" t="s">
        <v>2848</v>
      </c>
      <c r="BBZ2" s="139" t="s">
        <v>2849</v>
      </c>
      <c r="BCA2" s="139" t="s">
        <v>2850</v>
      </c>
      <c r="BCB2" s="139" t="s">
        <v>2851</v>
      </c>
      <c r="BCC2" s="139" t="s">
        <v>2852</v>
      </c>
      <c r="BCD2" s="139" t="s">
        <v>2853</v>
      </c>
      <c r="BCE2" s="139" t="s">
        <v>2854</v>
      </c>
      <c r="BCF2" s="139" t="s">
        <v>2855</v>
      </c>
      <c r="BCG2" s="139" t="s">
        <v>4224</v>
      </c>
      <c r="BCH2" s="139" t="s">
        <v>4320</v>
      </c>
      <c r="BCI2" s="139" t="s">
        <v>2856</v>
      </c>
      <c r="BCJ2" s="139" t="s">
        <v>2857</v>
      </c>
      <c r="BCK2" s="139" t="s">
        <v>2858</v>
      </c>
      <c r="BCL2" s="139" t="s">
        <v>2859</v>
      </c>
      <c r="BCM2" s="139" t="s">
        <v>2860</v>
      </c>
      <c r="BCN2" s="139" t="s">
        <v>2861</v>
      </c>
      <c r="BCO2" s="139" t="s">
        <v>2862</v>
      </c>
      <c r="BCP2" s="139" t="s">
        <v>2863</v>
      </c>
      <c r="BCQ2" s="139" t="s">
        <v>2864</v>
      </c>
      <c r="BCR2" s="139" t="s">
        <v>4225</v>
      </c>
      <c r="BCS2" s="139" t="s">
        <v>4321</v>
      </c>
      <c r="BCT2" s="139" t="s">
        <v>2865</v>
      </c>
      <c r="BCU2" s="139" t="s">
        <v>2866</v>
      </c>
      <c r="BCV2" s="139" t="s">
        <v>2867</v>
      </c>
      <c r="BCW2" s="139" t="s">
        <v>2868</v>
      </c>
      <c r="BCX2" s="139" t="s">
        <v>2869</v>
      </c>
      <c r="BCY2" s="139" t="s">
        <v>2870</v>
      </c>
      <c r="BCZ2" s="139" t="s">
        <v>2871</v>
      </c>
      <c r="BDA2" s="139" t="s">
        <v>2872</v>
      </c>
      <c r="BDB2" s="139" t="s">
        <v>2873</v>
      </c>
      <c r="BDC2" s="139" t="s">
        <v>4226</v>
      </c>
      <c r="BDD2" s="139" t="s">
        <v>4322</v>
      </c>
      <c r="BDE2" s="139" t="s">
        <v>2874</v>
      </c>
      <c r="BDF2" s="139" t="s">
        <v>2875</v>
      </c>
      <c r="BDG2" s="139" t="s">
        <v>2876</v>
      </c>
      <c r="BDH2" s="139" t="s">
        <v>2877</v>
      </c>
      <c r="BDI2" s="139" t="s">
        <v>2878</v>
      </c>
      <c r="BDJ2" s="139" t="s">
        <v>2879</v>
      </c>
      <c r="BDK2" s="139" t="s">
        <v>2880</v>
      </c>
      <c r="BDL2" s="139" t="s">
        <v>2881</v>
      </c>
      <c r="BDM2" s="139" t="s">
        <v>2882</v>
      </c>
      <c r="BDN2" s="139" t="s">
        <v>4227</v>
      </c>
      <c r="BDO2" s="139" t="s">
        <v>4323</v>
      </c>
      <c r="BDP2" s="139" t="s">
        <v>2883</v>
      </c>
      <c r="BDQ2" s="139" t="s">
        <v>2884</v>
      </c>
      <c r="BDR2" s="139" t="s">
        <v>2885</v>
      </c>
      <c r="BDS2" s="139" t="s">
        <v>2886</v>
      </c>
      <c r="BDT2" s="139" t="s">
        <v>2887</v>
      </c>
      <c r="BDU2" s="139" t="s">
        <v>2888</v>
      </c>
      <c r="BDV2" s="139" t="s">
        <v>2889</v>
      </c>
      <c r="BDW2" s="139" t="s">
        <v>2890</v>
      </c>
      <c r="BDX2" s="139" t="s">
        <v>2891</v>
      </c>
      <c r="BDY2" s="139" t="s">
        <v>4228</v>
      </c>
      <c r="BDZ2" s="139" t="s">
        <v>4324</v>
      </c>
      <c r="BEA2" s="139" t="s">
        <v>2892</v>
      </c>
      <c r="BEB2" s="139" t="s">
        <v>2893</v>
      </c>
      <c r="BEC2" s="139" t="s">
        <v>2894</v>
      </c>
      <c r="BED2" s="139" t="s">
        <v>2895</v>
      </c>
      <c r="BEE2" s="139" t="s">
        <v>2896</v>
      </c>
      <c r="BEF2" s="139" t="s">
        <v>2897</v>
      </c>
      <c r="BEG2" s="139" t="s">
        <v>2898</v>
      </c>
      <c r="BEH2" s="139" t="s">
        <v>2899</v>
      </c>
      <c r="BEI2" s="139" t="s">
        <v>2900</v>
      </c>
      <c r="BEJ2" s="139" t="s">
        <v>4229</v>
      </c>
      <c r="BEK2" s="139" t="s">
        <v>4325</v>
      </c>
      <c r="BEL2" s="139" t="s">
        <v>2901</v>
      </c>
      <c r="BEM2" s="139" t="s">
        <v>2902</v>
      </c>
      <c r="BEN2" s="139" t="s">
        <v>2903</v>
      </c>
      <c r="BEO2" s="139" t="s">
        <v>2904</v>
      </c>
      <c r="BEP2" s="139" t="s">
        <v>2905</v>
      </c>
      <c r="BEQ2" s="139" t="s">
        <v>2906</v>
      </c>
      <c r="BER2" s="139" t="s">
        <v>2907</v>
      </c>
      <c r="BES2" s="139" t="s">
        <v>2908</v>
      </c>
      <c r="BET2" s="139" t="s">
        <v>2909</v>
      </c>
      <c r="BEU2" s="139" t="s">
        <v>4230</v>
      </c>
      <c r="BEV2" s="139" t="s">
        <v>4326</v>
      </c>
      <c r="BEW2" s="139" t="s">
        <v>2910</v>
      </c>
      <c r="BEX2" s="139" t="s">
        <v>2911</v>
      </c>
      <c r="BEY2" s="139" t="s">
        <v>2912</v>
      </c>
      <c r="BEZ2" s="139" t="s">
        <v>2913</v>
      </c>
      <c r="BFA2" s="139" t="s">
        <v>2914</v>
      </c>
      <c r="BFB2" s="139" t="s">
        <v>2915</v>
      </c>
      <c r="BFC2" s="139" t="s">
        <v>2916</v>
      </c>
      <c r="BFD2" s="139" t="s">
        <v>2917</v>
      </c>
      <c r="BFE2" s="139" t="s">
        <v>2918</v>
      </c>
      <c r="BFF2" s="139" t="s">
        <v>4231</v>
      </c>
      <c r="BFG2" s="139" t="s">
        <v>4327</v>
      </c>
      <c r="BFH2" s="139" t="s">
        <v>2919</v>
      </c>
      <c r="BFI2" s="139" t="s">
        <v>2920</v>
      </c>
      <c r="BFJ2" s="139" t="s">
        <v>2921</v>
      </c>
      <c r="BFK2" s="139" t="s">
        <v>2922</v>
      </c>
      <c r="BFL2" s="139" t="s">
        <v>2923</v>
      </c>
      <c r="BFM2" s="139" t="s">
        <v>2924</v>
      </c>
      <c r="BFN2" s="139" t="s">
        <v>2925</v>
      </c>
      <c r="BFO2" s="139" t="s">
        <v>2926</v>
      </c>
      <c r="BFP2" s="139" t="s">
        <v>2927</v>
      </c>
      <c r="BFQ2" s="139" t="s">
        <v>4232</v>
      </c>
      <c r="BFR2" s="139" t="s">
        <v>4328</v>
      </c>
      <c r="BFS2" s="139" t="s">
        <v>2928</v>
      </c>
      <c r="BFT2" s="139" t="s">
        <v>2929</v>
      </c>
      <c r="BFU2" s="139" t="s">
        <v>2930</v>
      </c>
      <c r="BFV2" s="139" t="s">
        <v>2931</v>
      </c>
      <c r="BFW2" s="139" t="s">
        <v>2932</v>
      </c>
      <c r="BFX2" s="139" t="s">
        <v>2933</v>
      </c>
      <c r="BFY2" s="139" t="s">
        <v>2934</v>
      </c>
      <c r="BFZ2" s="139" t="s">
        <v>2935</v>
      </c>
      <c r="BGA2" s="139" t="s">
        <v>4329</v>
      </c>
      <c r="BGB2" s="139" t="s">
        <v>2936</v>
      </c>
      <c r="BGC2" s="139" t="s">
        <v>4365</v>
      </c>
      <c r="BGD2" s="139" t="s">
        <v>2937</v>
      </c>
      <c r="BGE2" s="139" t="s">
        <v>4391</v>
      </c>
      <c r="BGF2" s="139" t="s">
        <v>4392</v>
      </c>
      <c r="BGG2" s="139" t="s">
        <v>4393</v>
      </c>
      <c r="BGH2" s="139" t="s">
        <v>2938</v>
      </c>
      <c r="BGI2" s="139" t="s">
        <v>2939</v>
      </c>
      <c r="BGJ2" s="139" t="s">
        <v>2940</v>
      </c>
      <c r="BGK2" s="139" t="s">
        <v>2941</v>
      </c>
      <c r="BGL2" s="139" t="s">
        <v>2942</v>
      </c>
      <c r="BGM2" s="139" t="s">
        <v>2943</v>
      </c>
      <c r="BGN2" s="139" t="s">
        <v>2944</v>
      </c>
      <c r="BGO2" s="139" t="s">
        <v>2945</v>
      </c>
      <c r="BGP2" s="139" t="s">
        <v>2946</v>
      </c>
      <c r="BGQ2" s="139" t="s">
        <v>4233</v>
      </c>
      <c r="BGR2" s="139" t="s">
        <v>4330</v>
      </c>
      <c r="BGS2" s="139" t="s">
        <v>2947</v>
      </c>
      <c r="BGT2" s="139" t="s">
        <v>2948</v>
      </c>
      <c r="BGU2" s="139" t="s">
        <v>2949</v>
      </c>
      <c r="BGV2" s="139" t="s">
        <v>2950</v>
      </c>
      <c r="BGW2" s="139" t="s">
        <v>2951</v>
      </c>
      <c r="BGX2" s="139" t="s">
        <v>2952</v>
      </c>
      <c r="BGY2" s="139" t="s">
        <v>2953</v>
      </c>
      <c r="BGZ2" s="139" t="s">
        <v>2954</v>
      </c>
      <c r="BHA2" s="139" t="s">
        <v>2955</v>
      </c>
      <c r="BHB2" s="139" t="s">
        <v>4234</v>
      </c>
      <c r="BHC2" s="139" t="s">
        <v>4331</v>
      </c>
      <c r="BHD2" s="139" t="s">
        <v>2956</v>
      </c>
      <c r="BHE2" s="139" t="s">
        <v>2957</v>
      </c>
      <c r="BHF2" s="139" t="s">
        <v>2958</v>
      </c>
      <c r="BHG2" s="139" t="s">
        <v>2959</v>
      </c>
      <c r="BHH2" s="139" t="s">
        <v>2960</v>
      </c>
      <c r="BHI2" s="139" t="s">
        <v>2961</v>
      </c>
      <c r="BHJ2" s="139" t="s">
        <v>2962</v>
      </c>
      <c r="BHK2" s="139" t="s">
        <v>2963</v>
      </c>
      <c r="BHL2" s="139" t="s">
        <v>2964</v>
      </c>
      <c r="BHM2" s="139" t="s">
        <v>4235</v>
      </c>
      <c r="BHN2" s="139" t="s">
        <v>4332</v>
      </c>
      <c r="BHO2" s="139" t="s">
        <v>2965</v>
      </c>
      <c r="BHP2" s="139" t="s">
        <v>2966</v>
      </c>
      <c r="BHQ2" s="139" t="s">
        <v>2967</v>
      </c>
      <c r="BHR2" s="139" t="s">
        <v>2968</v>
      </c>
      <c r="BHS2" s="139" t="s">
        <v>2969</v>
      </c>
      <c r="BHT2" s="139" t="s">
        <v>2970</v>
      </c>
      <c r="BHU2" s="139" t="s">
        <v>2971</v>
      </c>
      <c r="BHV2" s="139" t="s">
        <v>2972</v>
      </c>
      <c r="BHW2" s="139" t="s">
        <v>2973</v>
      </c>
      <c r="BHX2" s="139" t="s">
        <v>4236</v>
      </c>
      <c r="BHY2" s="139" t="s">
        <v>4333</v>
      </c>
      <c r="BHZ2" s="139" t="s">
        <v>2974</v>
      </c>
      <c r="BIA2" s="139" t="s">
        <v>2975</v>
      </c>
      <c r="BIB2" s="139" t="s">
        <v>2976</v>
      </c>
      <c r="BIC2" s="139" t="s">
        <v>2977</v>
      </c>
      <c r="BID2" s="139" t="s">
        <v>2978</v>
      </c>
      <c r="BIE2" s="139" t="s">
        <v>2979</v>
      </c>
      <c r="BIF2" s="139" t="s">
        <v>2980</v>
      </c>
      <c r="BIG2" s="139" t="s">
        <v>2981</v>
      </c>
      <c r="BIH2" s="139" t="s">
        <v>2982</v>
      </c>
      <c r="BII2" s="139" t="s">
        <v>4237</v>
      </c>
      <c r="BIJ2" s="139" t="s">
        <v>4334</v>
      </c>
      <c r="BIK2" s="139" t="s">
        <v>2983</v>
      </c>
      <c r="BIL2" s="139" t="s">
        <v>2984</v>
      </c>
      <c r="BIM2" s="139" t="s">
        <v>2985</v>
      </c>
      <c r="BIN2" s="139" t="s">
        <v>2986</v>
      </c>
      <c r="BIO2" s="139" t="s">
        <v>2987</v>
      </c>
      <c r="BIP2" s="139" t="s">
        <v>2988</v>
      </c>
      <c r="BIQ2" s="139" t="s">
        <v>2989</v>
      </c>
      <c r="BIR2" s="139" t="s">
        <v>2990</v>
      </c>
      <c r="BIS2" s="139" t="s">
        <v>2991</v>
      </c>
      <c r="BIT2" s="139" t="s">
        <v>4238</v>
      </c>
      <c r="BIU2" s="139" t="s">
        <v>4335</v>
      </c>
      <c r="BIV2" s="139" t="s">
        <v>2992</v>
      </c>
      <c r="BIW2" s="139" t="s">
        <v>2993</v>
      </c>
      <c r="BIX2" s="139" t="s">
        <v>2994</v>
      </c>
      <c r="BIY2" s="139" t="s">
        <v>2995</v>
      </c>
      <c r="BIZ2" s="139" t="s">
        <v>2996</v>
      </c>
      <c r="BJA2" s="139" t="s">
        <v>2997</v>
      </c>
      <c r="BJB2" s="139" t="s">
        <v>2998</v>
      </c>
      <c r="BJC2" s="139" t="s">
        <v>2999</v>
      </c>
      <c r="BJD2" s="139" t="s">
        <v>3000</v>
      </c>
      <c r="BJE2" s="139" t="s">
        <v>4239</v>
      </c>
      <c r="BJF2" s="139" t="s">
        <v>4336</v>
      </c>
      <c r="BJG2" s="139" t="s">
        <v>3001</v>
      </c>
      <c r="BJH2" s="139" t="s">
        <v>3002</v>
      </c>
      <c r="BJI2" s="139" t="s">
        <v>3003</v>
      </c>
      <c r="BJJ2" s="139" t="s">
        <v>3004</v>
      </c>
      <c r="BJK2" s="139" t="s">
        <v>3005</v>
      </c>
      <c r="BJL2" s="139" t="s">
        <v>3006</v>
      </c>
      <c r="BJM2" s="139" t="s">
        <v>3007</v>
      </c>
      <c r="BJN2" s="139" t="s">
        <v>3008</v>
      </c>
      <c r="BJO2" s="139" t="s">
        <v>3009</v>
      </c>
      <c r="BJP2" s="139" t="s">
        <v>4240</v>
      </c>
      <c r="BJQ2" s="139" t="s">
        <v>4337</v>
      </c>
      <c r="BJR2" s="139" t="s">
        <v>3010</v>
      </c>
      <c r="BJS2" s="139" t="s">
        <v>3011</v>
      </c>
      <c r="BJT2" s="139" t="s">
        <v>3012</v>
      </c>
      <c r="BJU2" s="139" t="s">
        <v>3013</v>
      </c>
      <c r="BJV2" s="139" t="s">
        <v>3014</v>
      </c>
      <c r="BJW2" s="139" t="s">
        <v>3015</v>
      </c>
      <c r="BJX2" s="139" t="s">
        <v>3016</v>
      </c>
      <c r="BJY2" s="139" t="s">
        <v>3017</v>
      </c>
      <c r="BJZ2" s="139" t="s">
        <v>3018</v>
      </c>
      <c r="BKA2" s="139" t="s">
        <v>4241</v>
      </c>
      <c r="BKB2" s="139" t="s">
        <v>4338</v>
      </c>
      <c r="BKC2" s="139" t="s">
        <v>3019</v>
      </c>
      <c r="BKD2" s="139" t="s">
        <v>3020</v>
      </c>
      <c r="BKE2" s="139" t="s">
        <v>3021</v>
      </c>
      <c r="BKF2" s="139" t="s">
        <v>3022</v>
      </c>
      <c r="BKG2" s="139" t="s">
        <v>3023</v>
      </c>
      <c r="BKH2" s="139" t="s">
        <v>3024</v>
      </c>
      <c r="BKI2" s="139" t="s">
        <v>3025</v>
      </c>
      <c r="BKJ2" s="139" t="s">
        <v>3026</v>
      </c>
      <c r="BKK2" s="139" t="s">
        <v>3027</v>
      </c>
      <c r="BKL2" s="139" t="s">
        <v>4242</v>
      </c>
      <c r="BKM2" s="139" t="s">
        <v>4339</v>
      </c>
      <c r="BKN2" s="139" t="s">
        <v>3028</v>
      </c>
      <c r="BKO2" s="139" t="s">
        <v>3029</v>
      </c>
      <c r="BKP2" s="139" t="s">
        <v>3030</v>
      </c>
      <c r="BKQ2" s="139" t="s">
        <v>3031</v>
      </c>
      <c r="BKR2" s="139" t="s">
        <v>3032</v>
      </c>
      <c r="BKS2" s="139" t="s">
        <v>3033</v>
      </c>
      <c r="BKT2" s="139" t="s">
        <v>3034</v>
      </c>
      <c r="BKU2" s="139" t="s">
        <v>3035</v>
      </c>
      <c r="BKV2" s="139" t="s">
        <v>4340</v>
      </c>
      <c r="BKW2" s="139" t="s">
        <v>3036</v>
      </c>
      <c r="BKX2" s="139" t="s">
        <v>4366</v>
      </c>
      <c r="BKY2" s="139" t="s">
        <v>3037</v>
      </c>
      <c r="BKZ2" s="139" t="s">
        <v>4394</v>
      </c>
      <c r="BLA2" s="139" t="s">
        <v>4395</v>
      </c>
      <c r="BLB2" s="139" t="s">
        <v>4396</v>
      </c>
      <c r="BLC2" s="139" t="s">
        <v>3038</v>
      </c>
      <c r="BLD2" s="139" t="s">
        <v>3039</v>
      </c>
      <c r="BLE2" s="139" t="s">
        <v>3040</v>
      </c>
      <c r="BLF2" s="139" t="s">
        <v>3041</v>
      </c>
      <c r="BLG2" s="139" t="s">
        <v>3042</v>
      </c>
      <c r="BLH2" s="139" t="s">
        <v>3043</v>
      </c>
      <c r="BLI2" s="139" t="s">
        <v>3044</v>
      </c>
      <c r="BLJ2" s="139" t="s">
        <v>3045</v>
      </c>
      <c r="BLK2" s="139" t="s">
        <v>3046</v>
      </c>
      <c r="BLL2" s="139" t="s">
        <v>4243</v>
      </c>
      <c r="BLM2" s="139" t="s">
        <v>4341</v>
      </c>
      <c r="BLN2" s="139" t="s">
        <v>3047</v>
      </c>
      <c r="BLO2" s="139" t="s">
        <v>3048</v>
      </c>
      <c r="BLP2" s="139" t="s">
        <v>3049</v>
      </c>
      <c r="BLQ2" s="139" t="s">
        <v>3050</v>
      </c>
      <c r="BLR2" s="139" t="s">
        <v>3051</v>
      </c>
      <c r="BLS2" s="139" t="s">
        <v>3052</v>
      </c>
      <c r="BLT2" s="139" t="s">
        <v>3053</v>
      </c>
      <c r="BLU2" s="139" t="s">
        <v>3054</v>
      </c>
      <c r="BLV2" s="139" t="s">
        <v>3055</v>
      </c>
      <c r="BLW2" s="139" t="s">
        <v>4244</v>
      </c>
      <c r="BLX2" s="139" t="s">
        <v>4342</v>
      </c>
      <c r="BLY2" s="139" t="s">
        <v>3056</v>
      </c>
      <c r="BLZ2" s="139" t="s">
        <v>3057</v>
      </c>
      <c r="BMA2" s="139" t="s">
        <v>3058</v>
      </c>
      <c r="BMB2" s="139" t="s">
        <v>3059</v>
      </c>
      <c r="BMC2" s="139" t="s">
        <v>3060</v>
      </c>
      <c r="BMD2" s="139" t="s">
        <v>3061</v>
      </c>
      <c r="BME2" s="139" t="s">
        <v>3062</v>
      </c>
      <c r="BMF2" s="139" t="s">
        <v>3063</v>
      </c>
      <c r="BMG2" s="139" t="s">
        <v>3064</v>
      </c>
      <c r="BMH2" s="139" t="s">
        <v>4245</v>
      </c>
      <c r="BMI2" s="139" t="s">
        <v>4343</v>
      </c>
      <c r="BMJ2" s="139" t="s">
        <v>3065</v>
      </c>
      <c r="BMK2" s="139" t="s">
        <v>3066</v>
      </c>
      <c r="BML2" s="139" t="s">
        <v>3067</v>
      </c>
      <c r="BMM2" s="139" t="s">
        <v>3068</v>
      </c>
      <c r="BMN2" s="139" t="s">
        <v>3069</v>
      </c>
      <c r="BMO2" s="139" t="s">
        <v>3070</v>
      </c>
      <c r="BMP2" s="139" t="s">
        <v>3071</v>
      </c>
      <c r="BMQ2" s="139" t="s">
        <v>3072</v>
      </c>
      <c r="BMR2" s="139" t="s">
        <v>3073</v>
      </c>
      <c r="BMS2" s="139" t="s">
        <v>4246</v>
      </c>
      <c r="BMT2" s="139" t="s">
        <v>4344</v>
      </c>
      <c r="BMU2" s="139" t="s">
        <v>3074</v>
      </c>
      <c r="BMV2" s="139" t="s">
        <v>3075</v>
      </c>
      <c r="BMW2" s="139" t="s">
        <v>3076</v>
      </c>
      <c r="BMX2" s="139" t="s">
        <v>3077</v>
      </c>
      <c r="BMY2" s="139" t="s">
        <v>3078</v>
      </c>
      <c r="BMZ2" s="139" t="s">
        <v>3079</v>
      </c>
      <c r="BNA2" s="139" t="s">
        <v>3080</v>
      </c>
      <c r="BNB2" s="139" t="s">
        <v>3081</v>
      </c>
      <c r="BNC2" s="139" t="s">
        <v>3082</v>
      </c>
      <c r="BND2" s="139" t="s">
        <v>4247</v>
      </c>
      <c r="BNE2" s="139" t="s">
        <v>4345</v>
      </c>
      <c r="BNF2" s="139" t="s">
        <v>3083</v>
      </c>
      <c r="BNG2" s="139" t="s">
        <v>3084</v>
      </c>
      <c r="BNH2" s="139" t="s">
        <v>3085</v>
      </c>
      <c r="BNI2" s="139" t="s">
        <v>3086</v>
      </c>
      <c r="BNJ2" s="139" t="s">
        <v>3087</v>
      </c>
      <c r="BNK2" s="139" t="s">
        <v>3088</v>
      </c>
      <c r="BNL2" s="139" t="s">
        <v>3089</v>
      </c>
      <c r="BNM2" s="139" t="s">
        <v>3090</v>
      </c>
      <c r="BNN2" s="139" t="s">
        <v>3091</v>
      </c>
      <c r="BNO2" s="139" t="s">
        <v>4248</v>
      </c>
      <c r="BNP2" s="139" t="s">
        <v>4346</v>
      </c>
      <c r="BNQ2" s="139" t="s">
        <v>3092</v>
      </c>
      <c r="BNR2" s="139" t="s">
        <v>3093</v>
      </c>
      <c r="BNS2" s="139" t="s">
        <v>3094</v>
      </c>
      <c r="BNT2" s="139" t="s">
        <v>3095</v>
      </c>
      <c r="BNU2" s="139" t="s">
        <v>3096</v>
      </c>
      <c r="BNV2" s="139" t="s">
        <v>3097</v>
      </c>
      <c r="BNW2" s="139" t="s">
        <v>3098</v>
      </c>
      <c r="BNX2" s="139" t="s">
        <v>3099</v>
      </c>
      <c r="BNY2" s="139" t="s">
        <v>3100</v>
      </c>
      <c r="BNZ2" s="139" t="s">
        <v>4249</v>
      </c>
      <c r="BOA2" s="139" t="s">
        <v>4347</v>
      </c>
      <c r="BOB2" s="139" t="s">
        <v>3101</v>
      </c>
      <c r="BOC2" s="139" t="s">
        <v>3102</v>
      </c>
      <c r="BOD2" s="139" t="s">
        <v>3103</v>
      </c>
      <c r="BOE2" s="139" t="s">
        <v>3104</v>
      </c>
      <c r="BOF2" s="139" t="s">
        <v>3105</v>
      </c>
      <c r="BOG2" s="139" t="s">
        <v>3106</v>
      </c>
      <c r="BOH2" s="139" t="s">
        <v>3107</v>
      </c>
      <c r="BOI2" s="139" t="s">
        <v>3108</v>
      </c>
      <c r="BOJ2" s="139" t="s">
        <v>3109</v>
      </c>
      <c r="BOK2" s="139" t="s">
        <v>4250</v>
      </c>
      <c r="BOL2" s="139" t="s">
        <v>4348</v>
      </c>
      <c r="BOM2" s="139" t="s">
        <v>3110</v>
      </c>
      <c r="BON2" s="139" t="s">
        <v>3111</v>
      </c>
      <c r="BOO2" s="139" t="s">
        <v>3112</v>
      </c>
      <c r="BOP2" s="139" t="s">
        <v>3113</v>
      </c>
      <c r="BOQ2" s="139" t="s">
        <v>3114</v>
      </c>
      <c r="BOR2" s="139" t="s">
        <v>3115</v>
      </c>
      <c r="BOS2" s="139" t="s">
        <v>3116</v>
      </c>
      <c r="BOT2" s="139" t="s">
        <v>3117</v>
      </c>
      <c r="BOU2" s="139" t="s">
        <v>3118</v>
      </c>
      <c r="BOV2" s="139" t="s">
        <v>4251</v>
      </c>
      <c r="BOW2" s="139" t="s">
        <v>4349</v>
      </c>
      <c r="BOX2" s="139" t="s">
        <v>3119</v>
      </c>
      <c r="BOY2" s="139" t="s">
        <v>3120</v>
      </c>
      <c r="BOZ2" s="139" t="s">
        <v>3121</v>
      </c>
      <c r="BPA2" s="139" t="s">
        <v>3122</v>
      </c>
      <c r="BPB2" s="139" t="s">
        <v>3123</v>
      </c>
      <c r="BPC2" s="139" t="s">
        <v>3124</v>
      </c>
      <c r="BPD2" s="139" t="s">
        <v>3125</v>
      </c>
      <c r="BPE2" s="139" t="s">
        <v>3126</v>
      </c>
      <c r="BPF2" s="139" t="s">
        <v>3127</v>
      </c>
      <c r="BPG2" s="139" t="s">
        <v>4252</v>
      </c>
      <c r="BPH2" s="139" t="s">
        <v>4350</v>
      </c>
      <c r="BPI2" s="139" t="s">
        <v>3128</v>
      </c>
      <c r="BPJ2" s="139" t="s">
        <v>3129</v>
      </c>
      <c r="BPK2" s="139" t="s">
        <v>3130</v>
      </c>
      <c r="BPL2" s="139" t="s">
        <v>3131</v>
      </c>
      <c r="BPM2" s="139" t="s">
        <v>3132</v>
      </c>
      <c r="BPN2" s="139" t="s">
        <v>3133</v>
      </c>
      <c r="BPO2" s="139" t="s">
        <v>3134</v>
      </c>
      <c r="BPP2" s="139" t="s">
        <v>3135</v>
      </c>
      <c r="BPQ2" s="139" t="s">
        <v>4137</v>
      </c>
      <c r="BPR2" s="139" t="s">
        <v>3136</v>
      </c>
      <c r="BPS2" s="139" t="s">
        <v>4367</v>
      </c>
      <c r="BPT2" s="139" t="s">
        <v>3137</v>
      </c>
      <c r="BPU2" s="139" t="s">
        <v>4397</v>
      </c>
      <c r="BPV2" s="139" t="s">
        <v>4398</v>
      </c>
      <c r="BPW2" s="139" t="s">
        <v>4399</v>
      </c>
      <c r="BPX2" s="139" t="s">
        <v>3138</v>
      </c>
      <c r="BPY2" s="139" t="s">
        <v>3139</v>
      </c>
      <c r="BPZ2" s="139" t="s">
        <v>3140</v>
      </c>
      <c r="BQA2" s="139" t="s">
        <v>3141</v>
      </c>
      <c r="BQB2" s="139" t="s">
        <v>3142</v>
      </c>
      <c r="BQC2" s="139" t="s">
        <v>3143</v>
      </c>
      <c r="BQD2" s="139" t="s">
        <v>3144</v>
      </c>
      <c r="BQE2" s="139" t="s">
        <v>3145</v>
      </c>
      <c r="BQF2" s="139" t="s">
        <v>3146</v>
      </c>
      <c r="BQG2" s="139" t="s">
        <v>4154</v>
      </c>
      <c r="BQH2" s="139" t="s">
        <v>4155</v>
      </c>
      <c r="BQI2" s="139" t="s">
        <v>3147</v>
      </c>
      <c r="BQJ2" s="139" t="s">
        <v>3148</v>
      </c>
      <c r="BQK2" s="139" t="s">
        <v>3149</v>
      </c>
      <c r="BQL2" s="139" t="s">
        <v>3150</v>
      </c>
      <c r="BQM2" s="139" t="s">
        <v>3151</v>
      </c>
      <c r="BQN2" s="139" t="s">
        <v>3152</v>
      </c>
      <c r="BQO2" s="139" t="s">
        <v>3153</v>
      </c>
      <c r="BQP2" s="139" t="s">
        <v>3154</v>
      </c>
      <c r="BQQ2" s="139" t="s">
        <v>3155</v>
      </c>
      <c r="BQR2" s="139" t="s">
        <v>4153</v>
      </c>
      <c r="BQS2" s="139" t="s">
        <v>4156</v>
      </c>
      <c r="BQT2" s="139" t="s">
        <v>3156</v>
      </c>
      <c r="BQU2" s="139" t="s">
        <v>3157</v>
      </c>
      <c r="BQV2" s="139" t="s">
        <v>3158</v>
      </c>
      <c r="BQW2" s="139" t="s">
        <v>3159</v>
      </c>
      <c r="BQX2" s="139" t="s">
        <v>3160</v>
      </c>
      <c r="BQY2" s="139" t="s">
        <v>3161</v>
      </c>
      <c r="BQZ2" s="139" t="s">
        <v>3162</v>
      </c>
      <c r="BRA2" s="139" t="s">
        <v>3163</v>
      </c>
      <c r="BRB2" s="139" t="s">
        <v>3164</v>
      </c>
      <c r="BRC2" s="139" t="s">
        <v>4152</v>
      </c>
      <c r="BRD2" s="139" t="s">
        <v>4157</v>
      </c>
      <c r="BRE2" s="139" t="s">
        <v>3165</v>
      </c>
      <c r="BRF2" s="139" t="s">
        <v>3166</v>
      </c>
      <c r="BRG2" s="139" t="s">
        <v>3167</v>
      </c>
      <c r="BRH2" s="139" t="s">
        <v>3168</v>
      </c>
      <c r="BRI2" s="139" t="s">
        <v>3169</v>
      </c>
      <c r="BRJ2" s="139" t="s">
        <v>3170</v>
      </c>
      <c r="BRK2" s="139" t="s">
        <v>3171</v>
      </c>
      <c r="BRL2" s="139" t="s">
        <v>3172</v>
      </c>
      <c r="BRM2" s="139" t="s">
        <v>3173</v>
      </c>
      <c r="BRN2" s="139" t="s">
        <v>4151</v>
      </c>
      <c r="BRO2" s="139" t="s">
        <v>4158</v>
      </c>
      <c r="BRP2" s="139" t="s">
        <v>3174</v>
      </c>
      <c r="BRQ2" s="139" t="s">
        <v>3175</v>
      </c>
      <c r="BRR2" s="139" t="s">
        <v>3176</v>
      </c>
      <c r="BRS2" s="139" t="s">
        <v>3177</v>
      </c>
      <c r="BRT2" s="139" t="s">
        <v>3178</v>
      </c>
      <c r="BRU2" s="139" t="s">
        <v>3179</v>
      </c>
      <c r="BRV2" s="139" t="s">
        <v>3180</v>
      </c>
      <c r="BRW2" s="139" t="s">
        <v>3181</v>
      </c>
      <c r="BRX2" s="139" t="s">
        <v>3182</v>
      </c>
      <c r="BRY2" s="139" t="s">
        <v>4150</v>
      </c>
      <c r="BRZ2" s="139" t="s">
        <v>4159</v>
      </c>
      <c r="BSA2" s="139" t="s">
        <v>3183</v>
      </c>
      <c r="BSB2" s="139" t="s">
        <v>3184</v>
      </c>
      <c r="BSC2" s="139" t="s">
        <v>3185</v>
      </c>
      <c r="BSD2" s="139" t="s">
        <v>3186</v>
      </c>
      <c r="BSE2" s="139" t="s">
        <v>3187</v>
      </c>
      <c r="BSF2" s="139" t="s">
        <v>3188</v>
      </c>
      <c r="BSG2" s="139" t="s">
        <v>3189</v>
      </c>
      <c r="BSH2" s="139" t="s">
        <v>3190</v>
      </c>
      <c r="BSI2" s="139" t="s">
        <v>3191</v>
      </c>
      <c r="BSJ2" s="139" t="s">
        <v>4149</v>
      </c>
      <c r="BSK2" s="139" t="s">
        <v>4160</v>
      </c>
      <c r="BSL2" s="139" t="s">
        <v>3192</v>
      </c>
      <c r="BSM2" s="139" t="s">
        <v>3193</v>
      </c>
      <c r="BSN2" s="139" t="s">
        <v>3194</v>
      </c>
      <c r="BSO2" s="139" t="s">
        <v>3195</v>
      </c>
      <c r="BSP2" s="139" t="s">
        <v>3196</v>
      </c>
      <c r="BSQ2" s="139" t="s">
        <v>3197</v>
      </c>
      <c r="BSR2" s="139" t="s">
        <v>3198</v>
      </c>
      <c r="BSS2" s="139" t="s">
        <v>3199</v>
      </c>
      <c r="BST2" s="139" t="s">
        <v>3200</v>
      </c>
      <c r="BSU2" s="139" t="s">
        <v>4148</v>
      </c>
      <c r="BSV2" s="139" t="s">
        <v>4161</v>
      </c>
      <c r="BSW2" s="139" t="s">
        <v>3201</v>
      </c>
      <c r="BSX2" s="139" t="s">
        <v>3202</v>
      </c>
      <c r="BSY2" s="139" t="s">
        <v>3203</v>
      </c>
      <c r="BSZ2" s="139" t="s">
        <v>3204</v>
      </c>
      <c r="BTA2" s="139" t="s">
        <v>3205</v>
      </c>
      <c r="BTB2" s="139" t="s">
        <v>3206</v>
      </c>
      <c r="BTC2" s="139" t="s">
        <v>3207</v>
      </c>
      <c r="BTD2" s="139" t="s">
        <v>3208</v>
      </c>
      <c r="BTE2" s="139" t="s">
        <v>3209</v>
      </c>
      <c r="BTF2" s="139" t="s">
        <v>4147</v>
      </c>
      <c r="BTG2" s="139" t="s">
        <v>4162</v>
      </c>
      <c r="BTH2" s="139" t="s">
        <v>3210</v>
      </c>
      <c r="BTI2" s="139" t="s">
        <v>3211</v>
      </c>
      <c r="BTJ2" s="139" t="s">
        <v>3212</v>
      </c>
      <c r="BTK2" s="139" t="s">
        <v>3213</v>
      </c>
      <c r="BTL2" s="139" t="s">
        <v>3214</v>
      </c>
      <c r="BTM2" s="139" t="s">
        <v>3215</v>
      </c>
      <c r="BTN2" s="139" t="s">
        <v>3216</v>
      </c>
      <c r="BTO2" s="139" t="s">
        <v>3217</v>
      </c>
      <c r="BTP2" s="139" t="s">
        <v>3218</v>
      </c>
      <c r="BTQ2" s="139" t="s">
        <v>4146</v>
      </c>
      <c r="BTR2" s="139" t="s">
        <v>4144</v>
      </c>
      <c r="BTS2" s="139" t="s">
        <v>3219</v>
      </c>
      <c r="BTT2" s="139" t="s">
        <v>3220</v>
      </c>
      <c r="BTU2" s="139" t="s">
        <v>3221</v>
      </c>
      <c r="BTV2" s="139" t="s">
        <v>3222</v>
      </c>
      <c r="BTW2" s="139" t="s">
        <v>3223</v>
      </c>
      <c r="BTX2" s="139" t="s">
        <v>3224</v>
      </c>
      <c r="BTY2" s="139" t="s">
        <v>3225</v>
      </c>
      <c r="BTZ2" s="139" t="s">
        <v>3226</v>
      </c>
      <c r="BUA2" s="139" t="s">
        <v>3227</v>
      </c>
      <c r="BUB2" s="139" t="s">
        <v>4143</v>
      </c>
      <c r="BUC2" s="139" t="s">
        <v>4145</v>
      </c>
      <c r="BUD2" s="139" t="s">
        <v>3228</v>
      </c>
      <c r="BUE2" s="139" t="s">
        <v>3229</v>
      </c>
      <c r="BUF2" s="139" t="s">
        <v>3230</v>
      </c>
      <c r="BUG2" s="139" t="s">
        <v>3231</v>
      </c>
      <c r="BUH2" s="139" t="s">
        <v>3232</v>
      </c>
      <c r="BUI2" s="139" t="s">
        <v>3233</v>
      </c>
      <c r="BUJ2" s="139" t="s">
        <v>4107</v>
      </c>
      <c r="BUK2" s="139" t="s">
        <v>4104</v>
      </c>
      <c r="BUL2" s="139" t="s">
        <v>4105</v>
      </c>
      <c r="BUM2" s="139" t="s">
        <v>4106</v>
      </c>
      <c r="BUN2" s="139" t="s">
        <v>3237</v>
      </c>
      <c r="BUO2" s="139" t="s">
        <v>3238</v>
      </c>
      <c r="BUP2" s="139" t="s">
        <v>4400</v>
      </c>
      <c r="BUQ2" s="139" t="s">
        <v>3239</v>
      </c>
      <c r="BUR2" s="139" t="s">
        <v>4401</v>
      </c>
      <c r="BUS2" s="139" t="s">
        <v>3240</v>
      </c>
      <c r="BUT2" s="139" t="s">
        <v>4402</v>
      </c>
      <c r="BUU2" s="139" t="s">
        <v>4403</v>
      </c>
      <c r="BUV2" s="139" t="s">
        <v>4404</v>
      </c>
      <c r="BUW2" s="139" t="s">
        <v>3241</v>
      </c>
      <c r="BUX2" s="139" t="s">
        <v>3242</v>
      </c>
      <c r="BUY2" s="139" t="s">
        <v>3243</v>
      </c>
      <c r="BUZ2" s="139" t="s">
        <v>3244</v>
      </c>
      <c r="BVA2" s="139" t="s">
        <v>3245</v>
      </c>
      <c r="BVB2" s="139" t="s">
        <v>3246</v>
      </c>
      <c r="BVC2" s="139" t="s">
        <v>3247</v>
      </c>
      <c r="BVD2" s="139" t="s">
        <v>3248</v>
      </c>
      <c r="BVE2" s="139" t="s">
        <v>3249</v>
      </c>
      <c r="BVF2" s="139" t="s">
        <v>4405</v>
      </c>
      <c r="BVG2" s="139" t="s">
        <v>4406</v>
      </c>
      <c r="BVH2" s="139" t="s">
        <v>3250</v>
      </c>
      <c r="BVI2" s="139" t="s">
        <v>3251</v>
      </c>
      <c r="BVJ2" s="139" t="s">
        <v>3252</v>
      </c>
      <c r="BVK2" s="139" t="s">
        <v>3253</v>
      </c>
      <c r="BVL2" s="139" t="s">
        <v>3254</v>
      </c>
      <c r="BVM2" s="139" t="s">
        <v>3255</v>
      </c>
      <c r="BVN2" s="139" t="s">
        <v>3256</v>
      </c>
      <c r="BVO2" s="139" t="s">
        <v>3257</v>
      </c>
      <c r="BVP2" s="139" t="s">
        <v>3258</v>
      </c>
      <c r="BVQ2" s="139" t="s">
        <v>4407</v>
      </c>
      <c r="BVR2" s="139" t="s">
        <v>4408</v>
      </c>
      <c r="BVS2" s="139" t="s">
        <v>3259</v>
      </c>
      <c r="BVT2" s="139" t="s">
        <v>3260</v>
      </c>
      <c r="BVU2" s="139" t="s">
        <v>3261</v>
      </c>
      <c r="BVV2" s="139" t="s">
        <v>3262</v>
      </c>
      <c r="BVW2" s="139" t="s">
        <v>3263</v>
      </c>
      <c r="BVX2" s="139" t="s">
        <v>3264</v>
      </c>
      <c r="BVY2" s="139" t="s">
        <v>3265</v>
      </c>
      <c r="BVZ2" s="139" t="s">
        <v>3266</v>
      </c>
      <c r="BWA2" s="139" t="s">
        <v>3267</v>
      </c>
      <c r="BWB2" s="139" t="s">
        <v>4409</v>
      </c>
      <c r="BWC2" s="139" t="s">
        <v>4410</v>
      </c>
      <c r="BWD2" s="139" t="s">
        <v>3268</v>
      </c>
      <c r="BWE2" s="139" t="s">
        <v>3269</v>
      </c>
      <c r="BWF2" s="139" t="s">
        <v>3270</v>
      </c>
      <c r="BWG2" s="139" t="s">
        <v>3271</v>
      </c>
      <c r="BWH2" s="139" t="s">
        <v>3272</v>
      </c>
      <c r="BWI2" s="139" t="s">
        <v>3273</v>
      </c>
      <c r="BWJ2" s="139" t="s">
        <v>3274</v>
      </c>
      <c r="BWK2" s="139" t="s">
        <v>3275</v>
      </c>
      <c r="BWL2" s="139" t="s">
        <v>3276</v>
      </c>
      <c r="BWM2" s="139" t="s">
        <v>4411</v>
      </c>
      <c r="BWN2" s="139" t="s">
        <v>4412</v>
      </c>
      <c r="BWO2" s="139" t="s">
        <v>3277</v>
      </c>
      <c r="BWP2" s="139" t="s">
        <v>3278</v>
      </c>
      <c r="BWQ2" s="139" t="s">
        <v>3279</v>
      </c>
      <c r="BWR2" s="139" t="s">
        <v>3280</v>
      </c>
      <c r="BWS2" s="139" t="s">
        <v>3281</v>
      </c>
      <c r="BWT2" s="139" t="s">
        <v>3282</v>
      </c>
      <c r="BWU2" s="139" t="s">
        <v>3283</v>
      </c>
      <c r="BWV2" s="139" t="s">
        <v>3284</v>
      </c>
      <c r="BWW2" s="139" t="s">
        <v>3285</v>
      </c>
      <c r="BWX2" s="139" t="s">
        <v>4413</v>
      </c>
      <c r="BWY2" s="139" t="s">
        <v>4414</v>
      </c>
      <c r="BWZ2" s="139" t="s">
        <v>3286</v>
      </c>
      <c r="BXA2" s="139" t="s">
        <v>3287</v>
      </c>
      <c r="BXB2" s="139" t="s">
        <v>3288</v>
      </c>
      <c r="BXC2" s="139" t="s">
        <v>3289</v>
      </c>
      <c r="BXD2" s="139" t="s">
        <v>3290</v>
      </c>
      <c r="BXE2" s="139" t="s">
        <v>3291</v>
      </c>
      <c r="BXF2" s="139" t="s">
        <v>3292</v>
      </c>
      <c r="BXG2" s="139" t="s">
        <v>3293</v>
      </c>
      <c r="BXH2" s="139" t="s">
        <v>3294</v>
      </c>
      <c r="BXI2" s="139" t="s">
        <v>4415</v>
      </c>
      <c r="BXJ2" s="139" t="s">
        <v>4416</v>
      </c>
      <c r="BXK2" s="139" t="s">
        <v>3295</v>
      </c>
      <c r="BXL2" s="139" t="s">
        <v>3296</v>
      </c>
      <c r="BXM2" s="139" t="s">
        <v>3297</v>
      </c>
      <c r="BXN2" s="139" t="s">
        <v>3298</v>
      </c>
      <c r="BXO2" s="139" t="s">
        <v>3299</v>
      </c>
      <c r="BXP2" s="139" t="s">
        <v>3300</v>
      </c>
      <c r="BXQ2" s="139" t="s">
        <v>3301</v>
      </c>
      <c r="BXR2" s="139" t="s">
        <v>3302</v>
      </c>
      <c r="BXS2" s="139" t="s">
        <v>3303</v>
      </c>
      <c r="BXT2" s="139" t="s">
        <v>4417</v>
      </c>
      <c r="BXU2" s="139" t="s">
        <v>4418</v>
      </c>
      <c r="BXV2" s="139" t="s">
        <v>3304</v>
      </c>
      <c r="BXW2" s="139" t="s">
        <v>3305</v>
      </c>
      <c r="BXX2" s="139" t="s">
        <v>3306</v>
      </c>
      <c r="BXY2" s="139" t="s">
        <v>3307</v>
      </c>
      <c r="BXZ2" s="139" t="s">
        <v>3308</v>
      </c>
      <c r="BYA2" s="139" t="s">
        <v>3309</v>
      </c>
      <c r="BYB2" s="139" t="s">
        <v>3310</v>
      </c>
      <c r="BYC2" s="139" t="s">
        <v>3311</v>
      </c>
      <c r="BYD2" s="139" t="s">
        <v>3312</v>
      </c>
      <c r="BYE2" s="139" t="s">
        <v>4419</v>
      </c>
      <c r="BYF2" s="139" t="s">
        <v>4420</v>
      </c>
      <c r="BYG2" s="139" t="s">
        <v>3313</v>
      </c>
      <c r="BYH2" s="139" t="s">
        <v>3314</v>
      </c>
      <c r="BYI2" s="139" t="s">
        <v>3315</v>
      </c>
      <c r="BYJ2" s="139" t="s">
        <v>3316</v>
      </c>
      <c r="BYK2" s="139" t="s">
        <v>3317</v>
      </c>
      <c r="BYL2" s="139" t="s">
        <v>3318</v>
      </c>
      <c r="BYM2" s="139" t="s">
        <v>3319</v>
      </c>
      <c r="BYN2" s="139" t="s">
        <v>3320</v>
      </c>
      <c r="BYO2" s="139" t="s">
        <v>3321</v>
      </c>
      <c r="BYP2" s="139" t="s">
        <v>4421</v>
      </c>
      <c r="BYQ2" s="139" t="s">
        <v>4422</v>
      </c>
      <c r="BYR2" s="139" t="s">
        <v>3322</v>
      </c>
      <c r="BYS2" s="139" t="s">
        <v>3323</v>
      </c>
      <c r="BYT2" s="139" t="s">
        <v>3324</v>
      </c>
      <c r="BYU2" s="139" t="s">
        <v>3325</v>
      </c>
      <c r="BYV2" s="139" t="s">
        <v>3326</v>
      </c>
      <c r="BYW2" s="139" t="s">
        <v>3327</v>
      </c>
      <c r="BYX2" s="139" t="s">
        <v>3328</v>
      </c>
      <c r="BYY2" s="139" t="s">
        <v>3329</v>
      </c>
      <c r="BYZ2" s="139" t="s">
        <v>3330</v>
      </c>
      <c r="BZA2" s="139" t="s">
        <v>4423</v>
      </c>
      <c r="BZB2" s="139" t="s">
        <v>4424</v>
      </c>
      <c r="BZC2" s="139" t="s">
        <v>3331</v>
      </c>
      <c r="BZD2" s="139" t="s">
        <v>3332</v>
      </c>
      <c r="BZE2" s="139" t="s">
        <v>3333</v>
      </c>
      <c r="BZF2" s="139" t="s">
        <v>3334</v>
      </c>
      <c r="BZG2" s="139" t="s">
        <v>3335</v>
      </c>
      <c r="BZH2" s="139" t="s">
        <v>3336</v>
      </c>
      <c r="BZI2" s="139" t="s">
        <v>3337</v>
      </c>
      <c r="BZJ2" s="139" t="s">
        <v>3338</v>
      </c>
      <c r="BZK2" s="139" t="s">
        <v>4425</v>
      </c>
      <c r="BZL2" s="139" t="s">
        <v>3339</v>
      </c>
      <c r="BZM2" s="139" t="s">
        <v>4426</v>
      </c>
      <c r="BZN2" s="139" t="s">
        <v>3340</v>
      </c>
      <c r="BZO2" s="139" t="s">
        <v>4427</v>
      </c>
      <c r="BZP2" s="139" t="s">
        <v>4428</v>
      </c>
      <c r="BZQ2" s="139" t="s">
        <v>4429</v>
      </c>
      <c r="BZR2" s="139" t="s">
        <v>3341</v>
      </c>
      <c r="BZS2" s="139" t="s">
        <v>3342</v>
      </c>
      <c r="BZT2" s="139" t="s">
        <v>3343</v>
      </c>
      <c r="BZU2" s="139" t="s">
        <v>3344</v>
      </c>
      <c r="BZV2" s="139" t="s">
        <v>3345</v>
      </c>
      <c r="BZW2" s="139" t="s">
        <v>3346</v>
      </c>
      <c r="BZX2" s="139" t="s">
        <v>3347</v>
      </c>
      <c r="BZY2" s="139" t="s">
        <v>3348</v>
      </c>
      <c r="BZZ2" s="139" t="s">
        <v>3349</v>
      </c>
      <c r="CAA2" s="139" t="s">
        <v>4430</v>
      </c>
      <c r="CAB2" s="139" t="s">
        <v>4431</v>
      </c>
      <c r="CAC2" s="139" t="s">
        <v>3350</v>
      </c>
      <c r="CAD2" s="139" t="s">
        <v>3351</v>
      </c>
      <c r="CAE2" s="139" t="s">
        <v>3352</v>
      </c>
      <c r="CAF2" s="139" t="s">
        <v>3353</v>
      </c>
      <c r="CAG2" s="139" t="s">
        <v>3354</v>
      </c>
      <c r="CAH2" s="139" t="s">
        <v>3355</v>
      </c>
      <c r="CAI2" s="139" t="s">
        <v>3356</v>
      </c>
      <c r="CAJ2" s="139" t="s">
        <v>3357</v>
      </c>
      <c r="CAK2" s="139" t="s">
        <v>3358</v>
      </c>
      <c r="CAL2" s="139" t="s">
        <v>4432</v>
      </c>
      <c r="CAM2" s="139" t="s">
        <v>4433</v>
      </c>
      <c r="CAN2" s="139" t="s">
        <v>3359</v>
      </c>
      <c r="CAO2" s="139" t="s">
        <v>3360</v>
      </c>
      <c r="CAP2" s="139" t="s">
        <v>3361</v>
      </c>
      <c r="CAQ2" s="139" t="s">
        <v>3362</v>
      </c>
      <c r="CAR2" s="139" t="s">
        <v>3363</v>
      </c>
      <c r="CAS2" s="139" t="s">
        <v>3364</v>
      </c>
      <c r="CAT2" s="139" t="s">
        <v>3365</v>
      </c>
      <c r="CAU2" s="139" t="s">
        <v>3366</v>
      </c>
      <c r="CAV2" s="139" t="s">
        <v>3367</v>
      </c>
      <c r="CAW2" s="139" t="s">
        <v>4434</v>
      </c>
      <c r="CAX2" s="139" t="s">
        <v>4435</v>
      </c>
      <c r="CAY2" s="139" t="s">
        <v>3368</v>
      </c>
      <c r="CAZ2" s="139" t="s">
        <v>3369</v>
      </c>
      <c r="CBA2" s="139" t="s">
        <v>3370</v>
      </c>
      <c r="CBB2" s="139" t="s">
        <v>3371</v>
      </c>
      <c r="CBC2" s="139" t="s">
        <v>3372</v>
      </c>
      <c r="CBD2" s="139" t="s">
        <v>3373</v>
      </c>
      <c r="CBE2" s="139" t="s">
        <v>3374</v>
      </c>
      <c r="CBF2" s="139" t="s">
        <v>3375</v>
      </c>
      <c r="CBG2" s="139" t="s">
        <v>3376</v>
      </c>
      <c r="CBH2" s="139" t="s">
        <v>4436</v>
      </c>
      <c r="CBI2" s="139" t="s">
        <v>4437</v>
      </c>
      <c r="CBJ2" s="139" t="s">
        <v>3377</v>
      </c>
      <c r="CBK2" s="139" t="s">
        <v>3378</v>
      </c>
      <c r="CBL2" s="139" t="s">
        <v>3379</v>
      </c>
      <c r="CBM2" s="139" t="s">
        <v>3380</v>
      </c>
      <c r="CBN2" s="139" t="s">
        <v>3381</v>
      </c>
      <c r="CBO2" s="139" t="s">
        <v>3382</v>
      </c>
      <c r="CBP2" s="139" t="s">
        <v>3383</v>
      </c>
      <c r="CBQ2" s="139" t="s">
        <v>3384</v>
      </c>
      <c r="CBR2" s="139" t="s">
        <v>3385</v>
      </c>
      <c r="CBS2" s="139" t="s">
        <v>4438</v>
      </c>
      <c r="CBT2" s="139" t="s">
        <v>4439</v>
      </c>
      <c r="CBU2" s="139" t="s">
        <v>3386</v>
      </c>
      <c r="CBV2" s="139" t="s">
        <v>3387</v>
      </c>
      <c r="CBW2" s="139" t="s">
        <v>3388</v>
      </c>
      <c r="CBX2" s="139" t="s">
        <v>3389</v>
      </c>
      <c r="CBY2" s="139" t="s">
        <v>3390</v>
      </c>
      <c r="CBZ2" s="139" t="s">
        <v>3391</v>
      </c>
      <c r="CCA2" s="139" t="s">
        <v>3392</v>
      </c>
      <c r="CCB2" s="139" t="s">
        <v>3393</v>
      </c>
      <c r="CCC2" s="139" t="s">
        <v>3394</v>
      </c>
      <c r="CCD2" s="139" t="s">
        <v>4440</v>
      </c>
      <c r="CCE2" s="139" t="s">
        <v>4441</v>
      </c>
      <c r="CCF2" s="139" t="s">
        <v>3395</v>
      </c>
      <c r="CCG2" s="139" t="s">
        <v>3396</v>
      </c>
      <c r="CCH2" s="139" t="s">
        <v>3397</v>
      </c>
      <c r="CCI2" s="139" t="s">
        <v>3398</v>
      </c>
      <c r="CCJ2" s="139" t="s">
        <v>3399</v>
      </c>
      <c r="CCK2" s="139" t="s">
        <v>3400</v>
      </c>
      <c r="CCL2" s="139" t="s">
        <v>3401</v>
      </c>
      <c r="CCM2" s="139" t="s">
        <v>3402</v>
      </c>
      <c r="CCN2" s="139" t="s">
        <v>3403</v>
      </c>
      <c r="CCO2" s="139" t="s">
        <v>4442</v>
      </c>
      <c r="CCP2" s="139" t="s">
        <v>4443</v>
      </c>
      <c r="CCQ2" s="139" t="s">
        <v>3404</v>
      </c>
      <c r="CCR2" s="139" t="s">
        <v>3405</v>
      </c>
      <c r="CCS2" s="139" t="s">
        <v>3406</v>
      </c>
      <c r="CCT2" s="139" t="s">
        <v>3407</v>
      </c>
      <c r="CCU2" s="139" t="s">
        <v>3408</v>
      </c>
      <c r="CCV2" s="139" t="s">
        <v>3409</v>
      </c>
      <c r="CCW2" s="139" t="s">
        <v>3410</v>
      </c>
      <c r="CCX2" s="139" t="s">
        <v>3411</v>
      </c>
      <c r="CCY2" s="139" t="s">
        <v>3412</v>
      </c>
      <c r="CCZ2" s="139" t="s">
        <v>4444</v>
      </c>
      <c r="CDA2" s="139" t="s">
        <v>4445</v>
      </c>
      <c r="CDB2" s="139" t="s">
        <v>3413</v>
      </c>
      <c r="CDC2" s="139" t="s">
        <v>3414</v>
      </c>
      <c r="CDD2" s="139" t="s">
        <v>3415</v>
      </c>
      <c r="CDE2" s="139" t="s">
        <v>3416</v>
      </c>
      <c r="CDF2" s="139" t="s">
        <v>3417</v>
      </c>
      <c r="CDG2" s="139" t="s">
        <v>3418</v>
      </c>
      <c r="CDH2" s="139" t="s">
        <v>3419</v>
      </c>
      <c r="CDI2" s="139" t="s">
        <v>3420</v>
      </c>
      <c r="CDJ2" s="139" t="s">
        <v>3421</v>
      </c>
      <c r="CDK2" s="139" t="s">
        <v>4446</v>
      </c>
      <c r="CDL2" s="139" t="s">
        <v>4447</v>
      </c>
      <c r="CDM2" s="139" t="s">
        <v>3422</v>
      </c>
      <c r="CDN2" s="139" t="s">
        <v>3423</v>
      </c>
      <c r="CDO2" s="139" t="s">
        <v>3424</v>
      </c>
      <c r="CDP2" s="139" t="s">
        <v>3425</v>
      </c>
      <c r="CDQ2" s="139" t="s">
        <v>3426</v>
      </c>
      <c r="CDR2" s="139" t="s">
        <v>3427</v>
      </c>
      <c r="CDS2" s="139" t="s">
        <v>3428</v>
      </c>
      <c r="CDT2" s="139" t="s">
        <v>3429</v>
      </c>
      <c r="CDU2" s="139" t="s">
        <v>3430</v>
      </c>
      <c r="CDV2" s="139" t="s">
        <v>4448</v>
      </c>
      <c r="CDW2" s="139" t="s">
        <v>4449</v>
      </c>
      <c r="CDX2" s="139" t="s">
        <v>3431</v>
      </c>
      <c r="CDY2" s="139" t="s">
        <v>3432</v>
      </c>
      <c r="CDZ2" s="139" t="s">
        <v>3433</v>
      </c>
      <c r="CEA2" s="139" t="s">
        <v>3434</v>
      </c>
      <c r="CEB2" s="139" t="s">
        <v>3435</v>
      </c>
      <c r="CEC2" s="139" t="s">
        <v>3436</v>
      </c>
      <c r="CED2" s="139" t="s">
        <v>3437</v>
      </c>
      <c r="CEE2" s="139" t="s">
        <v>3438</v>
      </c>
      <c r="CEF2" s="139" t="s">
        <v>4450</v>
      </c>
      <c r="CEG2" s="139" t="s">
        <v>3439</v>
      </c>
      <c r="CEH2" s="139" t="s">
        <v>4451</v>
      </c>
      <c r="CEI2" s="139" t="s">
        <v>3440</v>
      </c>
      <c r="CEJ2" s="139" t="s">
        <v>4452</v>
      </c>
      <c r="CEK2" s="139" t="s">
        <v>4453</v>
      </c>
      <c r="CEL2" s="139" t="s">
        <v>4454</v>
      </c>
      <c r="CEM2" s="139" t="s">
        <v>3441</v>
      </c>
      <c r="CEN2" s="139" t="s">
        <v>3442</v>
      </c>
      <c r="CEO2" s="139" t="s">
        <v>3443</v>
      </c>
      <c r="CEP2" s="139" t="s">
        <v>3444</v>
      </c>
      <c r="CEQ2" s="139" t="s">
        <v>3445</v>
      </c>
      <c r="CER2" s="139" t="s">
        <v>3446</v>
      </c>
      <c r="CES2" s="139" t="s">
        <v>3447</v>
      </c>
      <c r="CET2" s="139" t="s">
        <v>3448</v>
      </c>
      <c r="CEU2" s="139" t="s">
        <v>3449</v>
      </c>
      <c r="CEV2" s="139" t="s">
        <v>4455</v>
      </c>
      <c r="CEW2" s="139" t="s">
        <v>4456</v>
      </c>
      <c r="CEX2" s="139" t="s">
        <v>3450</v>
      </c>
      <c r="CEY2" s="139" t="s">
        <v>3451</v>
      </c>
      <c r="CEZ2" s="139" t="s">
        <v>3452</v>
      </c>
      <c r="CFA2" s="139" t="s">
        <v>3453</v>
      </c>
      <c r="CFB2" s="139" t="s">
        <v>3454</v>
      </c>
      <c r="CFC2" s="139" t="s">
        <v>3455</v>
      </c>
      <c r="CFD2" s="139" t="s">
        <v>3456</v>
      </c>
      <c r="CFE2" s="139" t="s">
        <v>3457</v>
      </c>
      <c r="CFF2" s="139" t="s">
        <v>3458</v>
      </c>
      <c r="CFG2" s="139" t="s">
        <v>4457</v>
      </c>
      <c r="CFH2" s="139" t="s">
        <v>4458</v>
      </c>
      <c r="CFI2" s="139" t="s">
        <v>3459</v>
      </c>
      <c r="CFJ2" s="139" t="s">
        <v>3460</v>
      </c>
      <c r="CFK2" s="139" t="s">
        <v>3461</v>
      </c>
      <c r="CFL2" s="139" t="s">
        <v>3462</v>
      </c>
      <c r="CFM2" s="139" t="s">
        <v>3463</v>
      </c>
      <c r="CFN2" s="139" t="s">
        <v>3464</v>
      </c>
      <c r="CFO2" s="139" t="s">
        <v>3465</v>
      </c>
      <c r="CFP2" s="139" t="s">
        <v>3466</v>
      </c>
      <c r="CFQ2" s="139" t="s">
        <v>3467</v>
      </c>
      <c r="CFR2" s="139" t="s">
        <v>4459</v>
      </c>
      <c r="CFS2" s="139" t="s">
        <v>4460</v>
      </c>
      <c r="CFT2" s="139" t="s">
        <v>3468</v>
      </c>
      <c r="CFU2" s="139" t="s">
        <v>3469</v>
      </c>
      <c r="CFV2" s="139" t="s">
        <v>3470</v>
      </c>
      <c r="CFW2" s="139" t="s">
        <v>3471</v>
      </c>
      <c r="CFX2" s="139" t="s">
        <v>3472</v>
      </c>
      <c r="CFY2" s="139" t="s">
        <v>3473</v>
      </c>
      <c r="CFZ2" s="139" t="s">
        <v>3474</v>
      </c>
      <c r="CGA2" s="139" t="s">
        <v>3475</v>
      </c>
      <c r="CGB2" s="139" t="s">
        <v>3476</v>
      </c>
      <c r="CGC2" s="139" t="s">
        <v>4461</v>
      </c>
      <c r="CGD2" s="139" t="s">
        <v>4462</v>
      </c>
      <c r="CGE2" s="139" t="s">
        <v>3477</v>
      </c>
      <c r="CGF2" s="139" t="s">
        <v>3478</v>
      </c>
      <c r="CGG2" s="139" t="s">
        <v>3479</v>
      </c>
      <c r="CGH2" s="139" t="s">
        <v>3480</v>
      </c>
      <c r="CGI2" s="139" t="s">
        <v>3481</v>
      </c>
      <c r="CGJ2" s="139" t="s">
        <v>3482</v>
      </c>
      <c r="CGK2" s="139" t="s">
        <v>3483</v>
      </c>
      <c r="CGL2" s="139" t="s">
        <v>3484</v>
      </c>
      <c r="CGM2" s="139" t="s">
        <v>3485</v>
      </c>
      <c r="CGN2" s="139" t="s">
        <v>4463</v>
      </c>
      <c r="CGO2" s="139" t="s">
        <v>4464</v>
      </c>
      <c r="CGP2" s="139" t="s">
        <v>3486</v>
      </c>
      <c r="CGQ2" s="139" t="s">
        <v>3487</v>
      </c>
      <c r="CGR2" s="139" t="s">
        <v>3488</v>
      </c>
      <c r="CGS2" s="139" t="s">
        <v>3489</v>
      </c>
      <c r="CGT2" s="139" t="s">
        <v>3490</v>
      </c>
      <c r="CGU2" s="139" t="s">
        <v>3491</v>
      </c>
      <c r="CGV2" s="139" t="s">
        <v>3492</v>
      </c>
      <c r="CGW2" s="139" t="s">
        <v>3493</v>
      </c>
      <c r="CGX2" s="139" t="s">
        <v>3494</v>
      </c>
      <c r="CGY2" s="139" t="s">
        <v>4465</v>
      </c>
      <c r="CGZ2" s="139" t="s">
        <v>4466</v>
      </c>
      <c r="CHA2" s="139" t="s">
        <v>3495</v>
      </c>
      <c r="CHB2" s="139" t="s">
        <v>3496</v>
      </c>
      <c r="CHC2" s="139" t="s">
        <v>3497</v>
      </c>
      <c r="CHD2" s="139" t="s">
        <v>3498</v>
      </c>
      <c r="CHE2" s="139" t="s">
        <v>3499</v>
      </c>
      <c r="CHF2" s="139" t="s">
        <v>3500</v>
      </c>
      <c r="CHG2" s="139" t="s">
        <v>3501</v>
      </c>
      <c r="CHH2" s="139" t="s">
        <v>3502</v>
      </c>
      <c r="CHI2" s="139" t="s">
        <v>3503</v>
      </c>
      <c r="CHJ2" s="139" t="s">
        <v>4467</v>
      </c>
      <c r="CHK2" s="139" t="s">
        <v>4468</v>
      </c>
      <c r="CHL2" s="139" t="s">
        <v>3504</v>
      </c>
      <c r="CHM2" s="139" t="s">
        <v>3505</v>
      </c>
      <c r="CHN2" s="139" t="s">
        <v>3506</v>
      </c>
      <c r="CHO2" s="139" t="s">
        <v>3507</v>
      </c>
      <c r="CHP2" s="139" t="s">
        <v>3508</v>
      </c>
      <c r="CHQ2" s="139" t="s">
        <v>3509</v>
      </c>
      <c r="CHR2" s="139" t="s">
        <v>3510</v>
      </c>
      <c r="CHS2" s="139" t="s">
        <v>3511</v>
      </c>
      <c r="CHT2" s="139" t="s">
        <v>3512</v>
      </c>
      <c r="CHU2" s="139" t="s">
        <v>4469</v>
      </c>
      <c r="CHV2" s="139" t="s">
        <v>4470</v>
      </c>
      <c r="CHW2" s="139" t="s">
        <v>3513</v>
      </c>
      <c r="CHX2" s="139" t="s">
        <v>3514</v>
      </c>
      <c r="CHY2" s="139" t="s">
        <v>3515</v>
      </c>
      <c r="CHZ2" s="139" t="s">
        <v>3516</v>
      </c>
      <c r="CIA2" s="139" t="s">
        <v>3517</v>
      </c>
      <c r="CIB2" s="139" t="s">
        <v>3518</v>
      </c>
      <c r="CIC2" s="139" t="s">
        <v>3519</v>
      </c>
      <c r="CID2" s="139" t="s">
        <v>3520</v>
      </c>
      <c r="CIE2" s="139" t="s">
        <v>3521</v>
      </c>
      <c r="CIF2" s="139" t="s">
        <v>4471</v>
      </c>
      <c r="CIG2" s="139" t="s">
        <v>4472</v>
      </c>
      <c r="CIH2" s="139" t="s">
        <v>3522</v>
      </c>
      <c r="CII2" s="139" t="s">
        <v>3523</v>
      </c>
      <c r="CIJ2" s="139" t="s">
        <v>3524</v>
      </c>
      <c r="CIK2" s="139" t="s">
        <v>3525</v>
      </c>
      <c r="CIL2" s="139" t="s">
        <v>3526</v>
      </c>
      <c r="CIM2" s="139" t="s">
        <v>3527</v>
      </c>
      <c r="CIN2" s="139" t="s">
        <v>3528</v>
      </c>
      <c r="CIO2" s="139" t="s">
        <v>3529</v>
      </c>
      <c r="CIP2" s="139" t="s">
        <v>3530</v>
      </c>
      <c r="CIQ2" s="139" t="s">
        <v>4473</v>
      </c>
      <c r="CIR2" s="139" t="s">
        <v>4474</v>
      </c>
      <c r="CIS2" s="139" t="s">
        <v>3531</v>
      </c>
      <c r="CIT2" s="139" t="s">
        <v>3532</v>
      </c>
      <c r="CIU2" s="139" t="s">
        <v>3533</v>
      </c>
      <c r="CIV2" s="139" t="s">
        <v>3534</v>
      </c>
      <c r="CIW2" s="139" t="s">
        <v>3535</v>
      </c>
      <c r="CIX2" s="139" t="s">
        <v>3536</v>
      </c>
      <c r="CIY2" s="139" t="s">
        <v>3537</v>
      </c>
      <c r="CIZ2" s="139" t="s">
        <v>3538</v>
      </c>
      <c r="CJA2" s="139" t="s">
        <v>4475</v>
      </c>
      <c r="CJB2" s="139" t="s">
        <v>3539</v>
      </c>
      <c r="CJC2" s="139" t="s">
        <v>4476</v>
      </c>
      <c r="CJD2" s="139" t="s">
        <v>3540</v>
      </c>
      <c r="CJE2" s="139" t="s">
        <v>4477</v>
      </c>
      <c r="CJF2" s="139" t="s">
        <v>4478</v>
      </c>
      <c r="CJG2" s="139" t="s">
        <v>4479</v>
      </c>
      <c r="CJH2" s="139" t="s">
        <v>3541</v>
      </c>
      <c r="CJI2" s="139" t="s">
        <v>3542</v>
      </c>
      <c r="CJJ2" s="139" t="s">
        <v>3543</v>
      </c>
      <c r="CJK2" s="139" t="s">
        <v>3544</v>
      </c>
      <c r="CJL2" s="139" t="s">
        <v>3545</v>
      </c>
      <c r="CJM2" s="139" t="s">
        <v>3546</v>
      </c>
      <c r="CJN2" s="139" t="s">
        <v>3547</v>
      </c>
      <c r="CJO2" s="139" t="s">
        <v>3548</v>
      </c>
      <c r="CJP2" s="139" t="s">
        <v>3549</v>
      </c>
      <c r="CJQ2" s="139" t="s">
        <v>4480</v>
      </c>
      <c r="CJR2" s="139" t="s">
        <v>4481</v>
      </c>
      <c r="CJS2" s="139" t="s">
        <v>3550</v>
      </c>
      <c r="CJT2" s="139" t="s">
        <v>3551</v>
      </c>
      <c r="CJU2" s="139" t="s">
        <v>3552</v>
      </c>
      <c r="CJV2" s="139" t="s">
        <v>3553</v>
      </c>
      <c r="CJW2" s="139" t="s">
        <v>3554</v>
      </c>
      <c r="CJX2" s="139" t="s">
        <v>3555</v>
      </c>
      <c r="CJY2" s="139" t="s">
        <v>3556</v>
      </c>
      <c r="CJZ2" s="139" t="s">
        <v>3557</v>
      </c>
      <c r="CKA2" s="139" t="s">
        <v>3558</v>
      </c>
      <c r="CKB2" s="139" t="s">
        <v>4482</v>
      </c>
      <c r="CKC2" s="139" t="s">
        <v>4483</v>
      </c>
      <c r="CKD2" s="139" t="s">
        <v>3559</v>
      </c>
      <c r="CKE2" s="139" t="s">
        <v>3560</v>
      </c>
      <c r="CKF2" s="139" t="s">
        <v>3561</v>
      </c>
      <c r="CKG2" s="139" t="s">
        <v>3562</v>
      </c>
      <c r="CKH2" s="139" t="s">
        <v>3563</v>
      </c>
      <c r="CKI2" s="139" t="s">
        <v>3564</v>
      </c>
      <c r="CKJ2" s="139" t="s">
        <v>3565</v>
      </c>
      <c r="CKK2" s="139" t="s">
        <v>3566</v>
      </c>
      <c r="CKL2" s="139" t="s">
        <v>3567</v>
      </c>
      <c r="CKM2" s="139" t="s">
        <v>4484</v>
      </c>
      <c r="CKN2" s="139" t="s">
        <v>4485</v>
      </c>
      <c r="CKO2" s="139" t="s">
        <v>3568</v>
      </c>
      <c r="CKP2" s="139" t="s">
        <v>3569</v>
      </c>
      <c r="CKQ2" s="139" t="s">
        <v>3570</v>
      </c>
      <c r="CKR2" s="139" t="s">
        <v>3571</v>
      </c>
      <c r="CKS2" s="139" t="s">
        <v>3572</v>
      </c>
      <c r="CKT2" s="139" t="s">
        <v>3573</v>
      </c>
      <c r="CKU2" s="139" t="s">
        <v>3574</v>
      </c>
      <c r="CKV2" s="139" t="s">
        <v>3575</v>
      </c>
      <c r="CKW2" s="139" t="s">
        <v>3576</v>
      </c>
      <c r="CKX2" s="139" t="s">
        <v>4486</v>
      </c>
      <c r="CKY2" s="139" t="s">
        <v>4487</v>
      </c>
      <c r="CKZ2" s="139" t="s">
        <v>3577</v>
      </c>
      <c r="CLA2" s="139" t="s">
        <v>3578</v>
      </c>
      <c r="CLB2" s="139" t="s">
        <v>3579</v>
      </c>
      <c r="CLC2" s="139" t="s">
        <v>3580</v>
      </c>
      <c r="CLD2" s="139" t="s">
        <v>3581</v>
      </c>
      <c r="CLE2" s="139" t="s">
        <v>3582</v>
      </c>
      <c r="CLF2" s="139" t="s">
        <v>3583</v>
      </c>
      <c r="CLG2" s="139" t="s">
        <v>3584</v>
      </c>
      <c r="CLH2" s="139" t="s">
        <v>3585</v>
      </c>
      <c r="CLI2" s="139" t="s">
        <v>4488</v>
      </c>
      <c r="CLJ2" s="139" t="s">
        <v>4489</v>
      </c>
      <c r="CLK2" s="139" t="s">
        <v>3586</v>
      </c>
      <c r="CLL2" s="139" t="s">
        <v>3587</v>
      </c>
      <c r="CLM2" s="139" t="s">
        <v>3588</v>
      </c>
      <c r="CLN2" s="139" t="s">
        <v>3589</v>
      </c>
      <c r="CLO2" s="139" t="s">
        <v>3590</v>
      </c>
      <c r="CLP2" s="139" t="s">
        <v>3591</v>
      </c>
      <c r="CLQ2" s="139" t="s">
        <v>3592</v>
      </c>
      <c r="CLR2" s="139" t="s">
        <v>3593</v>
      </c>
      <c r="CLS2" s="139" t="s">
        <v>3594</v>
      </c>
      <c r="CLT2" s="139" t="s">
        <v>4490</v>
      </c>
      <c r="CLU2" s="139" t="s">
        <v>4491</v>
      </c>
      <c r="CLV2" s="139" t="s">
        <v>3595</v>
      </c>
      <c r="CLW2" s="139" t="s">
        <v>3596</v>
      </c>
      <c r="CLX2" s="139" t="s">
        <v>3597</v>
      </c>
      <c r="CLY2" s="139" t="s">
        <v>3598</v>
      </c>
      <c r="CLZ2" s="139" t="s">
        <v>3599</v>
      </c>
      <c r="CMA2" s="139" t="s">
        <v>3600</v>
      </c>
      <c r="CMB2" s="139" t="s">
        <v>3601</v>
      </c>
      <c r="CMC2" s="139" t="s">
        <v>3602</v>
      </c>
      <c r="CMD2" s="139" t="s">
        <v>3603</v>
      </c>
      <c r="CME2" s="139" t="s">
        <v>4492</v>
      </c>
      <c r="CMF2" s="139" t="s">
        <v>4493</v>
      </c>
      <c r="CMG2" s="139" t="s">
        <v>3604</v>
      </c>
      <c r="CMH2" s="139" t="s">
        <v>3605</v>
      </c>
      <c r="CMI2" s="139" t="s">
        <v>3606</v>
      </c>
      <c r="CMJ2" s="139" t="s">
        <v>3607</v>
      </c>
      <c r="CMK2" s="139" t="s">
        <v>3608</v>
      </c>
      <c r="CML2" s="139" t="s">
        <v>3609</v>
      </c>
      <c r="CMM2" s="139" t="s">
        <v>3610</v>
      </c>
      <c r="CMN2" s="139" t="s">
        <v>3611</v>
      </c>
      <c r="CMO2" s="139" t="s">
        <v>3612</v>
      </c>
      <c r="CMP2" s="139" t="s">
        <v>4494</v>
      </c>
      <c r="CMQ2" s="139" t="s">
        <v>4495</v>
      </c>
      <c r="CMR2" s="139" t="s">
        <v>3613</v>
      </c>
      <c r="CMS2" s="139" t="s">
        <v>3614</v>
      </c>
      <c r="CMT2" s="139" t="s">
        <v>3615</v>
      </c>
      <c r="CMU2" s="139" t="s">
        <v>3616</v>
      </c>
      <c r="CMV2" s="139" t="s">
        <v>3617</v>
      </c>
      <c r="CMW2" s="139" t="s">
        <v>3618</v>
      </c>
      <c r="CMX2" s="139" t="s">
        <v>3619</v>
      </c>
      <c r="CMY2" s="139" t="s">
        <v>3620</v>
      </c>
      <c r="CMZ2" s="139" t="s">
        <v>3621</v>
      </c>
      <c r="CNA2" s="139" t="s">
        <v>4496</v>
      </c>
      <c r="CNB2" s="139" t="s">
        <v>4497</v>
      </c>
      <c r="CNC2" s="139" t="s">
        <v>3622</v>
      </c>
      <c r="CND2" s="139" t="s">
        <v>3623</v>
      </c>
      <c r="CNE2" s="139" t="s">
        <v>3624</v>
      </c>
      <c r="CNF2" s="139" t="s">
        <v>3625</v>
      </c>
      <c r="CNG2" s="139" t="s">
        <v>3626</v>
      </c>
      <c r="CNH2" s="139" t="s">
        <v>3627</v>
      </c>
      <c r="CNI2" s="139" t="s">
        <v>3628</v>
      </c>
      <c r="CNJ2" s="139" t="s">
        <v>3629</v>
      </c>
      <c r="CNK2" s="139" t="s">
        <v>3630</v>
      </c>
      <c r="CNL2" s="139" t="s">
        <v>4498</v>
      </c>
      <c r="CNM2" s="139" t="s">
        <v>4499</v>
      </c>
      <c r="CNN2" s="139" t="s">
        <v>3631</v>
      </c>
      <c r="CNO2" s="139" t="s">
        <v>3632</v>
      </c>
      <c r="CNP2" s="139" t="s">
        <v>3633</v>
      </c>
      <c r="CNQ2" s="139" t="s">
        <v>3634</v>
      </c>
      <c r="CNR2" s="139" t="s">
        <v>3635</v>
      </c>
      <c r="CNS2" s="139" t="s">
        <v>3636</v>
      </c>
      <c r="CNT2" s="139" t="s">
        <v>3637</v>
      </c>
      <c r="CNU2" s="139" t="s">
        <v>3638</v>
      </c>
      <c r="CNV2" s="139" t="s">
        <v>4500</v>
      </c>
      <c r="CNW2" s="139" t="s">
        <v>3639</v>
      </c>
      <c r="CNX2" s="139" t="s">
        <v>4501</v>
      </c>
      <c r="CNY2" s="139" t="s">
        <v>3640</v>
      </c>
      <c r="CNZ2" s="139" t="s">
        <v>4502</v>
      </c>
      <c r="COA2" s="139" t="s">
        <v>4503</v>
      </c>
      <c r="COB2" s="139" t="s">
        <v>4504</v>
      </c>
      <c r="COC2" s="139" t="s">
        <v>3641</v>
      </c>
      <c r="COD2" s="139" t="s">
        <v>3642</v>
      </c>
      <c r="COE2" s="139" t="s">
        <v>3643</v>
      </c>
      <c r="COF2" s="139" t="s">
        <v>3644</v>
      </c>
      <c r="COG2" s="139" t="s">
        <v>3645</v>
      </c>
      <c r="COH2" s="139" t="s">
        <v>3646</v>
      </c>
      <c r="COI2" s="139" t="s">
        <v>3647</v>
      </c>
      <c r="COJ2" s="139" t="s">
        <v>3648</v>
      </c>
      <c r="COK2" s="139" t="s">
        <v>3649</v>
      </c>
      <c r="COL2" s="139" t="s">
        <v>4505</v>
      </c>
      <c r="COM2" s="139" t="s">
        <v>4506</v>
      </c>
      <c r="CON2" s="139" t="s">
        <v>3650</v>
      </c>
      <c r="COO2" s="139" t="s">
        <v>3651</v>
      </c>
      <c r="COP2" s="139" t="s">
        <v>3652</v>
      </c>
      <c r="COQ2" s="139" t="s">
        <v>3653</v>
      </c>
      <c r="COR2" s="139" t="s">
        <v>3654</v>
      </c>
      <c r="COS2" s="139" t="s">
        <v>3655</v>
      </c>
      <c r="COT2" s="139" t="s">
        <v>3656</v>
      </c>
      <c r="COU2" s="139" t="s">
        <v>3657</v>
      </c>
      <c r="COV2" s="139" t="s">
        <v>3658</v>
      </c>
      <c r="COW2" s="139" t="s">
        <v>4507</v>
      </c>
      <c r="COX2" s="139" t="s">
        <v>4508</v>
      </c>
      <c r="COY2" s="139" t="s">
        <v>3659</v>
      </c>
      <c r="COZ2" s="139" t="s">
        <v>3660</v>
      </c>
      <c r="CPA2" s="139" t="s">
        <v>3661</v>
      </c>
      <c r="CPB2" s="139" t="s">
        <v>3662</v>
      </c>
      <c r="CPC2" s="139" t="s">
        <v>3663</v>
      </c>
      <c r="CPD2" s="139" t="s">
        <v>3664</v>
      </c>
      <c r="CPE2" s="139" t="s">
        <v>3665</v>
      </c>
      <c r="CPF2" s="139" t="s">
        <v>3666</v>
      </c>
      <c r="CPG2" s="139" t="s">
        <v>3667</v>
      </c>
      <c r="CPH2" s="139" t="s">
        <v>4509</v>
      </c>
      <c r="CPI2" s="139" t="s">
        <v>4510</v>
      </c>
      <c r="CPJ2" s="139" t="s">
        <v>3668</v>
      </c>
      <c r="CPK2" s="139" t="s">
        <v>3669</v>
      </c>
      <c r="CPL2" s="139" t="s">
        <v>3670</v>
      </c>
      <c r="CPM2" s="139" t="s">
        <v>3671</v>
      </c>
      <c r="CPN2" s="139" t="s">
        <v>3672</v>
      </c>
      <c r="CPO2" s="139" t="s">
        <v>3673</v>
      </c>
      <c r="CPP2" s="139" t="s">
        <v>3674</v>
      </c>
      <c r="CPQ2" s="139" t="s">
        <v>3675</v>
      </c>
      <c r="CPR2" s="139" t="s">
        <v>3676</v>
      </c>
      <c r="CPS2" s="139" t="s">
        <v>4511</v>
      </c>
      <c r="CPT2" s="139" t="s">
        <v>4512</v>
      </c>
      <c r="CPU2" s="139" t="s">
        <v>3677</v>
      </c>
      <c r="CPV2" s="139" t="s">
        <v>3678</v>
      </c>
      <c r="CPW2" s="139" t="s">
        <v>3679</v>
      </c>
      <c r="CPX2" s="139" t="s">
        <v>3680</v>
      </c>
      <c r="CPY2" s="139" t="s">
        <v>3681</v>
      </c>
      <c r="CPZ2" s="139" t="s">
        <v>3682</v>
      </c>
      <c r="CQA2" s="139" t="s">
        <v>3683</v>
      </c>
      <c r="CQB2" s="139" t="s">
        <v>3684</v>
      </c>
      <c r="CQC2" s="139" t="s">
        <v>3685</v>
      </c>
      <c r="CQD2" s="139" t="s">
        <v>4513</v>
      </c>
      <c r="CQE2" s="139" t="s">
        <v>4514</v>
      </c>
      <c r="CQF2" s="139" t="s">
        <v>3686</v>
      </c>
      <c r="CQG2" s="139" t="s">
        <v>3687</v>
      </c>
      <c r="CQH2" s="139" t="s">
        <v>3688</v>
      </c>
      <c r="CQI2" s="139" t="s">
        <v>3689</v>
      </c>
      <c r="CQJ2" s="139" t="s">
        <v>3690</v>
      </c>
      <c r="CQK2" s="139" t="s">
        <v>3691</v>
      </c>
      <c r="CQL2" s="139" t="s">
        <v>3692</v>
      </c>
      <c r="CQM2" s="139" t="s">
        <v>3693</v>
      </c>
      <c r="CQN2" s="139" t="s">
        <v>3694</v>
      </c>
      <c r="CQO2" s="139" t="s">
        <v>4515</v>
      </c>
      <c r="CQP2" s="139" t="s">
        <v>4516</v>
      </c>
      <c r="CQQ2" s="139" t="s">
        <v>3695</v>
      </c>
      <c r="CQR2" s="139" t="s">
        <v>3696</v>
      </c>
      <c r="CQS2" s="139" t="s">
        <v>3697</v>
      </c>
      <c r="CQT2" s="139" t="s">
        <v>3698</v>
      </c>
      <c r="CQU2" s="139" t="s">
        <v>3699</v>
      </c>
      <c r="CQV2" s="139" t="s">
        <v>3700</v>
      </c>
      <c r="CQW2" s="139" t="s">
        <v>3701</v>
      </c>
      <c r="CQX2" s="139" t="s">
        <v>3702</v>
      </c>
      <c r="CQY2" s="139" t="s">
        <v>3703</v>
      </c>
      <c r="CQZ2" s="139" t="s">
        <v>4517</v>
      </c>
      <c r="CRA2" s="139" t="s">
        <v>4518</v>
      </c>
      <c r="CRB2" s="139" t="s">
        <v>3704</v>
      </c>
      <c r="CRC2" s="139" t="s">
        <v>3705</v>
      </c>
      <c r="CRD2" s="139" t="s">
        <v>3706</v>
      </c>
      <c r="CRE2" s="139" t="s">
        <v>3707</v>
      </c>
      <c r="CRF2" s="139" t="s">
        <v>3708</v>
      </c>
      <c r="CRG2" s="139" t="s">
        <v>3709</v>
      </c>
      <c r="CRH2" s="139" t="s">
        <v>3710</v>
      </c>
      <c r="CRI2" s="139" t="s">
        <v>3711</v>
      </c>
      <c r="CRJ2" s="139" t="s">
        <v>3712</v>
      </c>
      <c r="CRK2" s="139" t="s">
        <v>4519</v>
      </c>
      <c r="CRL2" s="139" t="s">
        <v>4520</v>
      </c>
      <c r="CRM2" s="139" t="s">
        <v>3713</v>
      </c>
      <c r="CRN2" s="139" t="s">
        <v>3714</v>
      </c>
      <c r="CRO2" s="139" t="s">
        <v>3715</v>
      </c>
      <c r="CRP2" s="139" t="s">
        <v>3716</v>
      </c>
      <c r="CRQ2" s="139" t="s">
        <v>3717</v>
      </c>
      <c r="CRR2" s="139" t="s">
        <v>3718</v>
      </c>
      <c r="CRS2" s="139" t="s">
        <v>3719</v>
      </c>
      <c r="CRT2" s="139" t="s">
        <v>3720</v>
      </c>
      <c r="CRU2" s="139" t="s">
        <v>3721</v>
      </c>
      <c r="CRV2" s="139" t="s">
        <v>4521</v>
      </c>
      <c r="CRW2" s="139" t="s">
        <v>4522</v>
      </c>
      <c r="CRX2" s="139" t="s">
        <v>3722</v>
      </c>
      <c r="CRY2" s="139" t="s">
        <v>3723</v>
      </c>
      <c r="CRZ2" s="139" t="s">
        <v>3724</v>
      </c>
      <c r="CSA2" s="139" t="s">
        <v>3725</v>
      </c>
      <c r="CSB2" s="139" t="s">
        <v>3726</v>
      </c>
      <c r="CSC2" s="139" t="s">
        <v>3727</v>
      </c>
      <c r="CSD2" s="139" t="s">
        <v>3728</v>
      </c>
      <c r="CSE2" s="139" t="s">
        <v>3729</v>
      </c>
      <c r="CSF2" s="139" t="s">
        <v>3730</v>
      </c>
      <c r="CSG2" s="139" t="s">
        <v>4523</v>
      </c>
      <c r="CSH2" s="139" t="s">
        <v>4524</v>
      </c>
      <c r="CSI2" s="139" t="s">
        <v>3731</v>
      </c>
      <c r="CSJ2" s="139" t="s">
        <v>3732</v>
      </c>
      <c r="CSK2" s="139" t="s">
        <v>3733</v>
      </c>
      <c r="CSL2" s="139" t="s">
        <v>3734</v>
      </c>
      <c r="CSM2" s="139" t="s">
        <v>3735</v>
      </c>
      <c r="CSN2" s="139" t="s">
        <v>3736</v>
      </c>
      <c r="CSO2" s="139" t="s">
        <v>3737</v>
      </c>
      <c r="CSP2" s="139" t="s">
        <v>3738</v>
      </c>
      <c r="CSQ2" s="139" t="s">
        <v>4525</v>
      </c>
      <c r="CSR2" s="139" t="s">
        <v>3739</v>
      </c>
      <c r="CSS2" s="139" t="s">
        <v>4526</v>
      </c>
      <c r="CST2" s="139" t="s">
        <v>3740</v>
      </c>
      <c r="CSU2" s="139" t="s">
        <v>4527</v>
      </c>
      <c r="CSV2" s="139" t="s">
        <v>4528</v>
      </c>
      <c r="CSW2" s="139" t="s">
        <v>4529</v>
      </c>
      <c r="CSX2" s="139" t="s">
        <v>3741</v>
      </c>
      <c r="CSY2" s="139" t="s">
        <v>3742</v>
      </c>
      <c r="CSZ2" s="139" t="s">
        <v>3743</v>
      </c>
      <c r="CTA2" s="139" t="s">
        <v>3744</v>
      </c>
      <c r="CTB2" s="139" t="s">
        <v>3745</v>
      </c>
      <c r="CTC2" s="139" t="s">
        <v>3746</v>
      </c>
      <c r="CTD2" s="139" t="s">
        <v>3747</v>
      </c>
      <c r="CTE2" s="139" t="s">
        <v>3748</v>
      </c>
      <c r="CTF2" s="139" t="s">
        <v>3749</v>
      </c>
      <c r="CTG2" s="139" t="s">
        <v>4530</v>
      </c>
      <c r="CTH2" s="139" t="s">
        <v>4531</v>
      </c>
      <c r="CTI2" s="139" t="s">
        <v>3750</v>
      </c>
      <c r="CTJ2" s="139" t="s">
        <v>3751</v>
      </c>
      <c r="CTK2" s="139" t="s">
        <v>3752</v>
      </c>
      <c r="CTL2" s="139" t="s">
        <v>3753</v>
      </c>
      <c r="CTM2" s="139" t="s">
        <v>3754</v>
      </c>
      <c r="CTN2" s="139" t="s">
        <v>3755</v>
      </c>
      <c r="CTO2" s="139" t="s">
        <v>3756</v>
      </c>
      <c r="CTP2" s="139" t="s">
        <v>3757</v>
      </c>
      <c r="CTQ2" s="139" t="s">
        <v>3758</v>
      </c>
      <c r="CTR2" s="139" t="s">
        <v>4532</v>
      </c>
      <c r="CTS2" s="139" t="s">
        <v>4533</v>
      </c>
      <c r="CTT2" s="139" t="s">
        <v>3759</v>
      </c>
      <c r="CTU2" s="139" t="s">
        <v>3760</v>
      </c>
      <c r="CTV2" s="139" t="s">
        <v>3761</v>
      </c>
      <c r="CTW2" s="139" t="s">
        <v>3762</v>
      </c>
      <c r="CTX2" s="139" t="s">
        <v>3763</v>
      </c>
      <c r="CTY2" s="139" t="s">
        <v>3764</v>
      </c>
      <c r="CTZ2" s="139" t="s">
        <v>3765</v>
      </c>
      <c r="CUA2" s="139" t="s">
        <v>3766</v>
      </c>
      <c r="CUB2" s="139" t="s">
        <v>3767</v>
      </c>
      <c r="CUC2" s="139" t="s">
        <v>4534</v>
      </c>
      <c r="CUD2" s="139" t="s">
        <v>4535</v>
      </c>
      <c r="CUE2" s="139" t="s">
        <v>3768</v>
      </c>
      <c r="CUF2" s="139" t="s">
        <v>3769</v>
      </c>
      <c r="CUG2" s="139" t="s">
        <v>3770</v>
      </c>
      <c r="CUH2" s="139" t="s">
        <v>3771</v>
      </c>
      <c r="CUI2" s="139" t="s">
        <v>3772</v>
      </c>
      <c r="CUJ2" s="139" t="s">
        <v>3773</v>
      </c>
      <c r="CUK2" s="139" t="s">
        <v>3774</v>
      </c>
      <c r="CUL2" s="139" t="s">
        <v>3775</v>
      </c>
      <c r="CUM2" s="139" t="s">
        <v>3776</v>
      </c>
      <c r="CUN2" s="139" t="s">
        <v>4536</v>
      </c>
      <c r="CUO2" s="139" t="s">
        <v>4537</v>
      </c>
      <c r="CUP2" s="139" t="s">
        <v>3777</v>
      </c>
      <c r="CUQ2" s="139" t="s">
        <v>3778</v>
      </c>
      <c r="CUR2" s="139" t="s">
        <v>3779</v>
      </c>
      <c r="CUS2" s="139" t="s">
        <v>3780</v>
      </c>
      <c r="CUT2" s="139" t="s">
        <v>3781</v>
      </c>
      <c r="CUU2" s="139" t="s">
        <v>3782</v>
      </c>
      <c r="CUV2" s="139" t="s">
        <v>3783</v>
      </c>
      <c r="CUW2" s="139" t="s">
        <v>3784</v>
      </c>
      <c r="CUX2" s="139" t="s">
        <v>3785</v>
      </c>
      <c r="CUY2" s="139" t="s">
        <v>4538</v>
      </c>
      <c r="CUZ2" s="139" t="s">
        <v>4539</v>
      </c>
      <c r="CVA2" s="139" t="s">
        <v>3786</v>
      </c>
      <c r="CVB2" s="139" t="s">
        <v>3787</v>
      </c>
      <c r="CVC2" s="139" t="s">
        <v>3788</v>
      </c>
      <c r="CVD2" s="139" t="s">
        <v>3789</v>
      </c>
      <c r="CVE2" s="139" t="s">
        <v>3790</v>
      </c>
      <c r="CVF2" s="139" t="s">
        <v>3791</v>
      </c>
      <c r="CVG2" s="139" t="s">
        <v>3792</v>
      </c>
      <c r="CVH2" s="139" t="s">
        <v>3793</v>
      </c>
      <c r="CVI2" s="139" t="s">
        <v>3794</v>
      </c>
      <c r="CVJ2" s="139" t="s">
        <v>4540</v>
      </c>
      <c r="CVK2" s="139" t="s">
        <v>4541</v>
      </c>
      <c r="CVL2" s="139" t="s">
        <v>3795</v>
      </c>
      <c r="CVM2" s="139" t="s">
        <v>3796</v>
      </c>
      <c r="CVN2" s="139" t="s">
        <v>3797</v>
      </c>
      <c r="CVO2" s="139" t="s">
        <v>3798</v>
      </c>
      <c r="CVP2" s="139" t="s">
        <v>3799</v>
      </c>
      <c r="CVQ2" s="139" t="s">
        <v>3800</v>
      </c>
      <c r="CVR2" s="139" t="s">
        <v>3801</v>
      </c>
      <c r="CVS2" s="139" t="s">
        <v>3802</v>
      </c>
      <c r="CVT2" s="139" t="s">
        <v>3803</v>
      </c>
      <c r="CVU2" s="139" t="s">
        <v>4542</v>
      </c>
      <c r="CVV2" s="139" t="s">
        <v>4543</v>
      </c>
      <c r="CVW2" s="139" t="s">
        <v>3804</v>
      </c>
      <c r="CVX2" s="139" t="s">
        <v>3805</v>
      </c>
      <c r="CVY2" s="139" t="s">
        <v>3806</v>
      </c>
      <c r="CVZ2" s="139" t="s">
        <v>3807</v>
      </c>
      <c r="CWA2" s="139" t="s">
        <v>3808</v>
      </c>
      <c r="CWB2" s="139" t="s">
        <v>3809</v>
      </c>
      <c r="CWC2" s="139" t="s">
        <v>3810</v>
      </c>
      <c r="CWD2" s="139" t="s">
        <v>3811</v>
      </c>
      <c r="CWE2" s="139" t="s">
        <v>3812</v>
      </c>
      <c r="CWF2" s="139" t="s">
        <v>4544</v>
      </c>
      <c r="CWG2" s="139" t="s">
        <v>4545</v>
      </c>
      <c r="CWH2" s="139" t="s">
        <v>3813</v>
      </c>
      <c r="CWI2" s="139" t="s">
        <v>3814</v>
      </c>
      <c r="CWJ2" s="139" t="s">
        <v>3815</v>
      </c>
      <c r="CWK2" s="139" t="s">
        <v>3816</v>
      </c>
      <c r="CWL2" s="139" t="s">
        <v>3817</v>
      </c>
      <c r="CWM2" s="139" t="s">
        <v>3818</v>
      </c>
      <c r="CWN2" s="139" t="s">
        <v>3819</v>
      </c>
      <c r="CWO2" s="139" t="s">
        <v>3820</v>
      </c>
      <c r="CWP2" s="139" t="s">
        <v>3821</v>
      </c>
      <c r="CWQ2" s="139" t="s">
        <v>4546</v>
      </c>
      <c r="CWR2" s="139" t="s">
        <v>4547</v>
      </c>
      <c r="CWS2" s="139" t="s">
        <v>3822</v>
      </c>
      <c r="CWT2" s="139" t="s">
        <v>3823</v>
      </c>
      <c r="CWU2" s="139" t="s">
        <v>3824</v>
      </c>
      <c r="CWV2" s="139" t="s">
        <v>3825</v>
      </c>
      <c r="CWW2" s="139" t="s">
        <v>3826</v>
      </c>
      <c r="CWX2" s="139" t="s">
        <v>3827</v>
      </c>
      <c r="CWY2" s="139" t="s">
        <v>3828</v>
      </c>
      <c r="CWZ2" s="139" t="s">
        <v>3829</v>
      </c>
      <c r="CXA2" s="139" t="s">
        <v>3830</v>
      </c>
      <c r="CXB2" s="139" t="s">
        <v>4548</v>
      </c>
      <c r="CXC2" s="139" t="s">
        <v>4549</v>
      </c>
      <c r="CXD2" s="139" t="s">
        <v>3831</v>
      </c>
      <c r="CXE2" s="139" t="s">
        <v>3832</v>
      </c>
      <c r="CXF2" s="139" t="s">
        <v>3833</v>
      </c>
      <c r="CXG2" s="139" t="s">
        <v>3834</v>
      </c>
      <c r="CXH2" s="139" t="s">
        <v>3835</v>
      </c>
      <c r="CXI2" s="139" t="s">
        <v>3836</v>
      </c>
      <c r="CXJ2" s="139" t="s">
        <v>3837</v>
      </c>
      <c r="CXK2" s="139" t="s">
        <v>3838</v>
      </c>
      <c r="CXL2" s="139" t="s">
        <v>4550</v>
      </c>
      <c r="CXM2" s="139" t="s">
        <v>3839</v>
      </c>
      <c r="CXN2" s="139" t="s">
        <v>4551</v>
      </c>
      <c r="CXO2" s="139" t="s">
        <v>3840</v>
      </c>
      <c r="CXP2" s="139" t="s">
        <v>4552</v>
      </c>
      <c r="CXQ2" s="139" t="s">
        <v>4553</v>
      </c>
      <c r="CXR2" s="139" t="s">
        <v>4554</v>
      </c>
      <c r="CXS2" s="139" t="s">
        <v>3841</v>
      </c>
      <c r="CXT2" s="139" t="s">
        <v>3842</v>
      </c>
      <c r="CXU2" s="139" t="s">
        <v>3843</v>
      </c>
      <c r="CXV2" s="139" t="s">
        <v>3844</v>
      </c>
      <c r="CXW2" s="139" t="s">
        <v>3845</v>
      </c>
      <c r="CXX2" s="139" t="s">
        <v>3846</v>
      </c>
      <c r="CXY2" s="139" t="s">
        <v>3847</v>
      </c>
      <c r="CXZ2" s="139" t="s">
        <v>3848</v>
      </c>
      <c r="CYA2" s="139" t="s">
        <v>3849</v>
      </c>
      <c r="CYB2" s="139" t="s">
        <v>4555</v>
      </c>
      <c r="CYC2" s="139" t="s">
        <v>4556</v>
      </c>
      <c r="CYD2" s="139" t="s">
        <v>3850</v>
      </c>
      <c r="CYE2" s="139" t="s">
        <v>3851</v>
      </c>
      <c r="CYF2" s="139" t="s">
        <v>3852</v>
      </c>
      <c r="CYG2" s="139" t="s">
        <v>3853</v>
      </c>
      <c r="CYH2" s="139" t="s">
        <v>3854</v>
      </c>
      <c r="CYI2" s="139" t="s">
        <v>3855</v>
      </c>
      <c r="CYJ2" s="139" t="s">
        <v>3856</v>
      </c>
      <c r="CYK2" s="139" t="s">
        <v>3857</v>
      </c>
      <c r="CYL2" s="139" t="s">
        <v>3858</v>
      </c>
      <c r="CYM2" s="139" t="s">
        <v>4557</v>
      </c>
      <c r="CYN2" s="139" t="s">
        <v>4558</v>
      </c>
      <c r="CYO2" s="139" t="s">
        <v>3859</v>
      </c>
      <c r="CYP2" s="139" t="s">
        <v>3860</v>
      </c>
      <c r="CYQ2" s="139" t="s">
        <v>3861</v>
      </c>
      <c r="CYR2" s="139" t="s">
        <v>3862</v>
      </c>
      <c r="CYS2" s="139" t="s">
        <v>3863</v>
      </c>
      <c r="CYT2" s="139" t="s">
        <v>3864</v>
      </c>
      <c r="CYU2" s="139" t="s">
        <v>3865</v>
      </c>
      <c r="CYV2" s="139" t="s">
        <v>3866</v>
      </c>
      <c r="CYW2" s="139" t="s">
        <v>3867</v>
      </c>
      <c r="CYX2" s="139" t="s">
        <v>4559</v>
      </c>
      <c r="CYY2" s="139" t="s">
        <v>4560</v>
      </c>
      <c r="CYZ2" s="139" t="s">
        <v>3868</v>
      </c>
      <c r="CZA2" s="139" t="s">
        <v>3869</v>
      </c>
      <c r="CZB2" s="139" t="s">
        <v>3870</v>
      </c>
      <c r="CZC2" s="139" t="s">
        <v>3871</v>
      </c>
      <c r="CZD2" s="139" t="s">
        <v>3872</v>
      </c>
      <c r="CZE2" s="139" t="s">
        <v>3873</v>
      </c>
      <c r="CZF2" s="139" t="s">
        <v>3874</v>
      </c>
      <c r="CZG2" s="139" t="s">
        <v>3875</v>
      </c>
      <c r="CZH2" s="139" t="s">
        <v>3876</v>
      </c>
      <c r="CZI2" s="139" t="s">
        <v>4561</v>
      </c>
      <c r="CZJ2" s="139" t="s">
        <v>4562</v>
      </c>
      <c r="CZK2" s="139" t="s">
        <v>3877</v>
      </c>
      <c r="CZL2" s="139" t="s">
        <v>3878</v>
      </c>
      <c r="CZM2" s="139" t="s">
        <v>3879</v>
      </c>
      <c r="CZN2" s="139" t="s">
        <v>3880</v>
      </c>
      <c r="CZO2" s="139" t="s">
        <v>3881</v>
      </c>
      <c r="CZP2" s="139" t="s">
        <v>3882</v>
      </c>
      <c r="CZQ2" s="139" t="s">
        <v>3883</v>
      </c>
      <c r="CZR2" s="139" t="s">
        <v>3884</v>
      </c>
      <c r="CZS2" s="139" t="s">
        <v>3885</v>
      </c>
      <c r="CZT2" s="139" t="s">
        <v>4563</v>
      </c>
      <c r="CZU2" s="139" t="s">
        <v>4564</v>
      </c>
      <c r="CZV2" s="139" t="s">
        <v>3886</v>
      </c>
      <c r="CZW2" s="139" t="s">
        <v>3887</v>
      </c>
      <c r="CZX2" s="139" t="s">
        <v>3888</v>
      </c>
      <c r="CZY2" s="139" t="s">
        <v>3889</v>
      </c>
      <c r="CZZ2" s="139" t="s">
        <v>3890</v>
      </c>
      <c r="DAA2" s="139" t="s">
        <v>3891</v>
      </c>
      <c r="DAB2" s="139" t="s">
        <v>3892</v>
      </c>
      <c r="DAC2" s="139" t="s">
        <v>3893</v>
      </c>
      <c r="DAD2" s="139" t="s">
        <v>3894</v>
      </c>
      <c r="DAE2" s="139" t="s">
        <v>4565</v>
      </c>
      <c r="DAF2" s="139" t="s">
        <v>4566</v>
      </c>
      <c r="DAG2" s="139" t="s">
        <v>3895</v>
      </c>
      <c r="DAH2" s="139" t="s">
        <v>3896</v>
      </c>
      <c r="DAI2" s="139" t="s">
        <v>3897</v>
      </c>
      <c r="DAJ2" s="139" t="s">
        <v>3898</v>
      </c>
      <c r="DAK2" s="139" t="s">
        <v>3899</v>
      </c>
      <c r="DAL2" s="139" t="s">
        <v>3900</v>
      </c>
      <c r="DAM2" s="139" t="s">
        <v>3901</v>
      </c>
      <c r="DAN2" s="139" t="s">
        <v>3902</v>
      </c>
      <c r="DAO2" s="139" t="s">
        <v>3903</v>
      </c>
      <c r="DAP2" s="139" t="s">
        <v>4567</v>
      </c>
      <c r="DAQ2" s="139" t="s">
        <v>4568</v>
      </c>
      <c r="DAR2" s="139" t="s">
        <v>3904</v>
      </c>
      <c r="DAS2" s="139" t="s">
        <v>3905</v>
      </c>
      <c r="DAT2" s="139" t="s">
        <v>3906</v>
      </c>
      <c r="DAU2" s="139" t="s">
        <v>3907</v>
      </c>
      <c r="DAV2" s="139" t="s">
        <v>3908</v>
      </c>
      <c r="DAW2" s="139" t="s">
        <v>3909</v>
      </c>
      <c r="DAX2" s="139" t="s">
        <v>3910</v>
      </c>
      <c r="DAY2" s="139" t="s">
        <v>3911</v>
      </c>
      <c r="DAZ2" s="139" t="s">
        <v>3912</v>
      </c>
      <c r="DBA2" s="139" t="s">
        <v>4569</v>
      </c>
      <c r="DBB2" s="139" t="s">
        <v>4570</v>
      </c>
      <c r="DBC2" s="139" t="s">
        <v>3913</v>
      </c>
      <c r="DBD2" s="139" t="s">
        <v>3914</v>
      </c>
      <c r="DBE2" s="139" t="s">
        <v>3915</v>
      </c>
      <c r="DBF2" s="139" t="s">
        <v>3916</v>
      </c>
      <c r="DBG2" s="139" t="s">
        <v>3917</v>
      </c>
      <c r="DBH2" s="139" t="s">
        <v>3918</v>
      </c>
      <c r="DBI2" s="139" t="s">
        <v>3919</v>
      </c>
      <c r="DBJ2" s="139" t="s">
        <v>3920</v>
      </c>
      <c r="DBK2" s="139" t="s">
        <v>3921</v>
      </c>
      <c r="DBL2" s="139" t="s">
        <v>4571</v>
      </c>
      <c r="DBM2" s="139" t="s">
        <v>4572</v>
      </c>
      <c r="DBN2" s="139" t="s">
        <v>3922</v>
      </c>
      <c r="DBO2" s="139" t="s">
        <v>3923</v>
      </c>
      <c r="DBP2" s="139" t="s">
        <v>3924</v>
      </c>
      <c r="DBQ2" s="139" t="s">
        <v>3925</v>
      </c>
      <c r="DBR2" s="139" t="s">
        <v>3926</v>
      </c>
      <c r="DBS2" s="139" t="s">
        <v>3927</v>
      </c>
      <c r="DBT2" s="139" t="s">
        <v>3928</v>
      </c>
      <c r="DBU2" s="139" t="s">
        <v>3929</v>
      </c>
      <c r="DBV2" s="139" t="s">
        <v>3930</v>
      </c>
      <c r="DBW2" s="139" t="s">
        <v>4573</v>
      </c>
      <c r="DBX2" s="139" t="s">
        <v>4574</v>
      </c>
      <c r="DBY2" s="139" t="s">
        <v>3931</v>
      </c>
      <c r="DBZ2" s="139" t="s">
        <v>3932</v>
      </c>
      <c r="DCA2" s="139" t="s">
        <v>3933</v>
      </c>
      <c r="DCB2" s="139" t="s">
        <v>3934</v>
      </c>
      <c r="DCC2" s="139" t="s">
        <v>3935</v>
      </c>
      <c r="DCD2" s="139" t="s">
        <v>3936</v>
      </c>
      <c r="DCE2" s="139" t="s">
        <v>3937</v>
      </c>
      <c r="DCF2" s="139" t="s">
        <v>3938</v>
      </c>
      <c r="DCG2" s="139" t="s">
        <v>4575</v>
      </c>
      <c r="DCH2" s="139" t="s">
        <v>3939</v>
      </c>
      <c r="DCI2" s="139" t="s">
        <v>4576</v>
      </c>
      <c r="DCJ2" s="139" t="s">
        <v>3940</v>
      </c>
      <c r="DCK2" s="139" t="s">
        <v>4577</v>
      </c>
      <c r="DCL2" s="139" t="s">
        <v>4578</v>
      </c>
      <c r="DCM2" s="139" t="s">
        <v>4579</v>
      </c>
      <c r="DCN2" s="139" t="s">
        <v>3941</v>
      </c>
      <c r="DCO2" s="139" t="s">
        <v>3942</v>
      </c>
      <c r="DCP2" s="139" t="s">
        <v>3943</v>
      </c>
      <c r="DCQ2" s="139" t="s">
        <v>3944</v>
      </c>
      <c r="DCR2" s="139" t="s">
        <v>3945</v>
      </c>
      <c r="DCS2" s="139" t="s">
        <v>3946</v>
      </c>
      <c r="DCT2" s="139" t="s">
        <v>3947</v>
      </c>
      <c r="DCU2" s="139" t="s">
        <v>3948</v>
      </c>
      <c r="DCV2" s="139" t="s">
        <v>3949</v>
      </c>
      <c r="DCW2" s="139" t="s">
        <v>4580</v>
      </c>
      <c r="DCX2" s="139" t="s">
        <v>4581</v>
      </c>
      <c r="DCY2" s="139" t="s">
        <v>3950</v>
      </c>
      <c r="DCZ2" s="139" t="s">
        <v>3951</v>
      </c>
      <c r="DDA2" s="139" t="s">
        <v>3952</v>
      </c>
      <c r="DDB2" s="139" t="s">
        <v>3953</v>
      </c>
      <c r="DDC2" s="139" t="s">
        <v>3954</v>
      </c>
      <c r="DDD2" s="139" t="s">
        <v>3955</v>
      </c>
      <c r="DDE2" s="139" t="s">
        <v>3956</v>
      </c>
      <c r="DDF2" s="139" t="s">
        <v>3957</v>
      </c>
      <c r="DDG2" s="139" t="s">
        <v>3958</v>
      </c>
      <c r="DDH2" s="139" t="s">
        <v>4582</v>
      </c>
      <c r="DDI2" s="139" t="s">
        <v>4583</v>
      </c>
      <c r="DDJ2" s="139" t="s">
        <v>3959</v>
      </c>
      <c r="DDK2" s="139" t="s">
        <v>3960</v>
      </c>
      <c r="DDL2" s="139" t="s">
        <v>3961</v>
      </c>
      <c r="DDM2" s="139" t="s">
        <v>3962</v>
      </c>
      <c r="DDN2" s="139" t="s">
        <v>3963</v>
      </c>
      <c r="DDO2" s="139" t="s">
        <v>3964</v>
      </c>
      <c r="DDP2" s="139" t="s">
        <v>3965</v>
      </c>
      <c r="DDQ2" s="139" t="s">
        <v>3966</v>
      </c>
      <c r="DDR2" s="139" t="s">
        <v>3967</v>
      </c>
      <c r="DDS2" s="139" t="s">
        <v>4584</v>
      </c>
      <c r="DDT2" s="139" t="s">
        <v>4585</v>
      </c>
      <c r="DDU2" s="139" t="s">
        <v>3968</v>
      </c>
      <c r="DDV2" s="139" t="s">
        <v>3969</v>
      </c>
      <c r="DDW2" s="139" t="s">
        <v>3970</v>
      </c>
      <c r="DDX2" s="139" t="s">
        <v>3971</v>
      </c>
      <c r="DDY2" s="139" t="s">
        <v>3972</v>
      </c>
      <c r="DDZ2" s="139" t="s">
        <v>3973</v>
      </c>
      <c r="DEA2" s="139" t="s">
        <v>3974</v>
      </c>
      <c r="DEB2" s="139" t="s">
        <v>3975</v>
      </c>
      <c r="DEC2" s="139" t="s">
        <v>3976</v>
      </c>
      <c r="DED2" s="139" t="s">
        <v>4586</v>
      </c>
      <c r="DEE2" s="139" t="s">
        <v>4587</v>
      </c>
      <c r="DEF2" s="139" t="s">
        <v>3977</v>
      </c>
      <c r="DEG2" s="139" t="s">
        <v>3978</v>
      </c>
      <c r="DEH2" s="139" t="s">
        <v>3979</v>
      </c>
      <c r="DEI2" s="139" t="s">
        <v>3980</v>
      </c>
      <c r="DEJ2" s="139" t="s">
        <v>3981</v>
      </c>
      <c r="DEK2" s="139" t="s">
        <v>3982</v>
      </c>
      <c r="DEL2" s="139" t="s">
        <v>3983</v>
      </c>
      <c r="DEM2" s="139" t="s">
        <v>3984</v>
      </c>
      <c r="DEN2" s="139" t="s">
        <v>3985</v>
      </c>
      <c r="DEO2" s="139" t="s">
        <v>4588</v>
      </c>
      <c r="DEP2" s="139" t="s">
        <v>4589</v>
      </c>
      <c r="DEQ2" s="139" t="s">
        <v>3986</v>
      </c>
      <c r="DER2" s="139" t="s">
        <v>3987</v>
      </c>
      <c r="DES2" s="139" t="s">
        <v>3988</v>
      </c>
      <c r="DET2" s="139" t="s">
        <v>3989</v>
      </c>
      <c r="DEU2" s="139" t="s">
        <v>3990</v>
      </c>
      <c r="DEV2" s="139" t="s">
        <v>3991</v>
      </c>
      <c r="DEW2" s="139" t="s">
        <v>3992</v>
      </c>
      <c r="DEX2" s="139" t="s">
        <v>3993</v>
      </c>
      <c r="DEY2" s="139" t="s">
        <v>3994</v>
      </c>
      <c r="DEZ2" s="139" t="s">
        <v>4590</v>
      </c>
      <c r="DFA2" s="139" t="s">
        <v>4591</v>
      </c>
      <c r="DFB2" s="139" t="s">
        <v>3995</v>
      </c>
      <c r="DFC2" s="139" t="s">
        <v>3996</v>
      </c>
      <c r="DFD2" s="139" t="s">
        <v>3997</v>
      </c>
      <c r="DFE2" s="139" t="s">
        <v>3998</v>
      </c>
      <c r="DFF2" s="139" t="s">
        <v>3999</v>
      </c>
      <c r="DFG2" s="139" t="s">
        <v>4000</v>
      </c>
      <c r="DFH2" s="139" t="s">
        <v>4001</v>
      </c>
      <c r="DFI2" s="139" t="s">
        <v>4002</v>
      </c>
      <c r="DFJ2" s="139" t="s">
        <v>4003</v>
      </c>
      <c r="DFK2" s="139" t="s">
        <v>4592</v>
      </c>
      <c r="DFL2" s="139" t="s">
        <v>4593</v>
      </c>
      <c r="DFM2" s="139" t="s">
        <v>4004</v>
      </c>
      <c r="DFN2" s="139" t="s">
        <v>4005</v>
      </c>
      <c r="DFO2" s="139" t="s">
        <v>4006</v>
      </c>
      <c r="DFP2" s="139" t="s">
        <v>4007</v>
      </c>
      <c r="DFQ2" s="139" t="s">
        <v>4008</v>
      </c>
      <c r="DFR2" s="139" t="s">
        <v>4009</v>
      </c>
      <c r="DFS2" s="139" t="s">
        <v>4010</v>
      </c>
      <c r="DFT2" s="139" t="s">
        <v>4011</v>
      </c>
      <c r="DFU2" s="139" t="s">
        <v>4012</v>
      </c>
      <c r="DFV2" s="139" t="s">
        <v>4594</v>
      </c>
      <c r="DFW2" s="139" t="s">
        <v>4595</v>
      </c>
      <c r="DFX2" s="139" t="s">
        <v>4013</v>
      </c>
      <c r="DFY2" s="139" t="s">
        <v>4014</v>
      </c>
      <c r="DFZ2" s="139" t="s">
        <v>4015</v>
      </c>
      <c r="DGA2" s="139" t="s">
        <v>4016</v>
      </c>
      <c r="DGB2" s="139" t="s">
        <v>4017</v>
      </c>
      <c r="DGC2" s="139" t="s">
        <v>4018</v>
      </c>
      <c r="DGD2" s="139" t="s">
        <v>4019</v>
      </c>
      <c r="DGE2" s="139" t="s">
        <v>4020</v>
      </c>
      <c r="DGF2" s="139" t="s">
        <v>4021</v>
      </c>
      <c r="DGG2" s="139" t="s">
        <v>4596</v>
      </c>
      <c r="DGH2" s="139" t="s">
        <v>4597</v>
      </c>
      <c r="DGI2" s="139" t="s">
        <v>4022</v>
      </c>
      <c r="DGJ2" s="139" t="s">
        <v>4023</v>
      </c>
      <c r="DGK2" s="139" t="s">
        <v>4024</v>
      </c>
      <c r="DGL2" s="139" t="s">
        <v>4025</v>
      </c>
      <c r="DGM2" s="139" t="s">
        <v>4026</v>
      </c>
      <c r="DGN2" s="139" t="s">
        <v>4027</v>
      </c>
      <c r="DGO2" s="139" t="s">
        <v>4028</v>
      </c>
      <c r="DGP2" s="139" t="s">
        <v>4029</v>
      </c>
      <c r="DGQ2" s="139" t="s">
        <v>4030</v>
      </c>
      <c r="DGR2" s="139" t="s">
        <v>4598</v>
      </c>
      <c r="DGS2" s="139" t="s">
        <v>4599</v>
      </c>
      <c r="DGT2" s="139" t="s">
        <v>4031</v>
      </c>
      <c r="DGU2" s="139" t="s">
        <v>4032</v>
      </c>
      <c r="DGV2" s="139" t="s">
        <v>4033</v>
      </c>
      <c r="DGW2" s="139" t="s">
        <v>4034</v>
      </c>
      <c r="DGX2" s="139" t="s">
        <v>4035</v>
      </c>
      <c r="DGY2" s="139" t="s">
        <v>4036</v>
      </c>
      <c r="DGZ2" s="139" t="s">
        <v>4037</v>
      </c>
      <c r="DHA2" s="139" t="s">
        <v>4038</v>
      </c>
      <c r="DHB2" s="139" t="s">
        <v>4600</v>
      </c>
      <c r="DHC2" s="139" t="s">
        <v>4039</v>
      </c>
      <c r="DHD2" s="139" t="s">
        <v>4601</v>
      </c>
      <c r="DHE2" s="139" t="s">
        <v>4040</v>
      </c>
      <c r="DHF2" s="139" t="s">
        <v>4602</v>
      </c>
      <c r="DHG2" s="139" t="s">
        <v>4603</v>
      </c>
      <c r="DHH2" s="139" t="s">
        <v>4604</v>
      </c>
      <c r="DHI2" s="139" t="s">
        <v>4041</v>
      </c>
      <c r="DHJ2" s="139" t="s">
        <v>4042</v>
      </c>
      <c r="DHK2" s="139" t="s">
        <v>4043</v>
      </c>
      <c r="DHL2" s="139" t="s">
        <v>4044</v>
      </c>
      <c r="DHM2" s="139" t="s">
        <v>4045</v>
      </c>
      <c r="DHN2" s="139" t="s">
        <v>4046</v>
      </c>
      <c r="DHO2" s="139" t="s">
        <v>4047</v>
      </c>
      <c r="DHP2" s="139" t="s">
        <v>4048</v>
      </c>
      <c r="DHQ2" s="139" t="s">
        <v>4049</v>
      </c>
      <c r="DHR2" s="139" t="s">
        <v>4605</v>
      </c>
      <c r="DHS2" s="139" t="s">
        <v>4606</v>
      </c>
      <c r="DHT2" s="139" t="s">
        <v>4050</v>
      </c>
      <c r="DHU2" s="139" t="s">
        <v>4051</v>
      </c>
      <c r="DHV2" s="139" t="s">
        <v>4052</v>
      </c>
      <c r="DHW2" s="139" t="s">
        <v>4053</v>
      </c>
      <c r="DHX2" s="139" t="s">
        <v>4054</v>
      </c>
      <c r="DHY2" s="139" t="s">
        <v>4055</v>
      </c>
      <c r="DHZ2" s="139" t="s">
        <v>4056</v>
      </c>
      <c r="DIA2" s="139" t="s">
        <v>4057</v>
      </c>
      <c r="DIB2" s="139" t="s">
        <v>4058</v>
      </c>
      <c r="DIC2" s="139" t="s">
        <v>4607</v>
      </c>
      <c r="DID2" s="139" t="s">
        <v>4608</v>
      </c>
      <c r="DIE2" s="139" t="s">
        <v>4059</v>
      </c>
      <c r="DIF2" s="139" t="s">
        <v>4060</v>
      </c>
      <c r="DIG2" s="139" t="s">
        <v>4061</v>
      </c>
      <c r="DIH2" s="139" t="s">
        <v>4062</v>
      </c>
      <c r="DII2" s="139" t="s">
        <v>4063</v>
      </c>
      <c r="DIJ2" s="139" t="s">
        <v>4064</v>
      </c>
      <c r="DIK2" s="139" t="s">
        <v>4065</v>
      </c>
      <c r="DIL2" s="139" t="s">
        <v>4066</v>
      </c>
      <c r="DIM2" s="139" t="s">
        <v>4067</v>
      </c>
      <c r="DIN2" s="139" t="s">
        <v>4609</v>
      </c>
      <c r="DIO2" s="139" t="s">
        <v>4610</v>
      </c>
      <c r="DIP2" s="139" t="s">
        <v>4068</v>
      </c>
      <c r="DIQ2" s="139" t="s">
        <v>4069</v>
      </c>
      <c r="DIR2" s="139" t="s">
        <v>4070</v>
      </c>
      <c r="DIS2" s="139" t="s">
        <v>4071</v>
      </c>
      <c r="DIT2" s="139" t="s">
        <v>4072</v>
      </c>
      <c r="DIU2" s="139" t="s">
        <v>4073</v>
      </c>
      <c r="DIV2" s="139" t="s">
        <v>4074</v>
      </c>
      <c r="DIW2" s="139" t="s">
        <v>4075</v>
      </c>
      <c r="DIX2" s="139" t="s">
        <v>4076</v>
      </c>
      <c r="DIY2" s="139" t="s">
        <v>4611</v>
      </c>
      <c r="DIZ2" s="139" t="s">
        <v>4612</v>
      </c>
      <c r="DJA2" s="139" t="s">
        <v>4077</v>
      </c>
      <c r="DJB2" s="139" t="s">
        <v>4078</v>
      </c>
      <c r="DJC2" s="139" t="s">
        <v>4079</v>
      </c>
      <c r="DJD2" s="139" t="s">
        <v>4080</v>
      </c>
      <c r="DJE2" s="139" t="s">
        <v>4081</v>
      </c>
      <c r="DJF2" s="139" t="s">
        <v>4082</v>
      </c>
      <c r="DJG2" s="139" t="s">
        <v>4083</v>
      </c>
      <c r="DJH2" s="139" t="s">
        <v>4084</v>
      </c>
      <c r="DJI2" s="139" t="s">
        <v>4085</v>
      </c>
      <c r="DJJ2" s="139" t="s">
        <v>4613</v>
      </c>
      <c r="DJK2" s="139" t="s">
        <v>4614</v>
      </c>
      <c r="DJL2" s="139" t="s">
        <v>4086</v>
      </c>
      <c r="DJM2" s="139" t="s">
        <v>4087</v>
      </c>
      <c r="DJN2" s="139" t="s">
        <v>4088</v>
      </c>
      <c r="DJO2" s="139" t="s">
        <v>4089</v>
      </c>
      <c r="DJP2" s="139" t="s">
        <v>4090</v>
      </c>
      <c r="DJQ2" s="139" t="s">
        <v>4091</v>
      </c>
      <c r="DJR2" s="139" t="s">
        <v>4092</v>
      </c>
      <c r="DJS2" s="139" t="s">
        <v>4093</v>
      </c>
      <c r="DJT2" s="139" t="s">
        <v>4094</v>
      </c>
      <c r="DJU2" s="139" t="s">
        <v>4615</v>
      </c>
      <c r="DJV2" s="139" t="s">
        <v>4616</v>
      </c>
      <c r="DJW2" s="139" t="s">
        <v>4095</v>
      </c>
      <c r="DJX2" s="139" t="s">
        <v>4096</v>
      </c>
      <c r="DJY2" s="139" t="s">
        <v>4097</v>
      </c>
      <c r="DJZ2" s="139" t="s">
        <v>4098</v>
      </c>
      <c r="DKA2" s="139" t="s">
        <v>4099</v>
      </c>
      <c r="DKB2" s="139" t="s">
        <v>4100</v>
      </c>
      <c r="DKC2" s="139" t="s">
        <v>4101</v>
      </c>
      <c r="DKD2" s="139" t="s">
        <v>4102</v>
      </c>
      <c r="DKE2" s="139" t="s">
        <v>4103</v>
      </c>
      <c r="DKF2" s="139" t="s">
        <v>4249</v>
      </c>
      <c r="DKG2" s="139" t="s">
        <v>4347</v>
      </c>
      <c r="DKH2" s="139" t="s">
        <v>3101</v>
      </c>
      <c r="DKI2" s="139" t="s">
        <v>3102</v>
      </c>
      <c r="DKJ2" s="139" t="s">
        <v>3103</v>
      </c>
      <c r="DKK2" s="139" t="s">
        <v>3104</v>
      </c>
      <c r="DKL2" s="139" t="s">
        <v>3105</v>
      </c>
      <c r="DKM2" s="139" t="s">
        <v>3106</v>
      </c>
      <c r="DKN2" s="139" t="s">
        <v>3107</v>
      </c>
      <c r="DKO2" s="139" t="s">
        <v>3108</v>
      </c>
      <c r="DKP2" s="139" t="s">
        <v>3109</v>
      </c>
      <c r="DKQ2" s="139" t="s">
        <v>4250</v>
      </c>
      <c r="DKR2" s="139" t="s">
        <v>4348</v>
      </c>
      <c r="DKS2" s="139" t="s">
        <v>3110</v>
      </c>
      <c r="DKT2" s="139" t="s">
        <v>3111</v>
      </c>
      <c r="DKU2" s="139" t="s">
        <v>3112</v>
      </c>
      <c r="DKV2" s="139" t="s">
        <v>3113</v>
      </c>
      <c r="DKW2" s="139" t="s">
        <v>3114</v>
      </c>
      <c r="DKX2" s="139" t="s">
        <v>3115</v>
      </c>
      <c r="DKY2" s="139" t="s">
        <v>3116</v>
      </c>
      <c r="DKZ2" s="139" t="s">
        <v>3117</v>
      </c>
      <c r="DLA2" s="139" t="s">
        <v>3118</v>
      </c>
      <c r="DLB2" s="139" t="s">
        <v>4251</v>
      </c>
      <c r="DLC2" s="139" t="s">
        <v>4349</v>
      </c>
      <c r="DLD2" s="139" t="s">
        <v>3119</v>
      </c>
      <c r="DLE2" s="139" t="s">
        <v>3120</v>
      </c>
      <c r="DLF2" s="139" t="s">
        <v>3121</v>
      </c>
      <c r="DLG2" s="139" t="s">
        <v>3122</v>
      </c>
      <c r="DLH2" s="139" t="s">
        <v>3123</v>
      </c>
      <c r="DLI2" s="139" t="s">
        <v>3124</v>
      </c>
      <c r="DLJ2" s="139" t="s">
        <v>3125</v>
      </c>
      <c r="DLK2" s="139" t="s">
        <v>3126</v>
      </c>
      <c r="DLL2" s="139" t="s">
        <v>3127</v>
      </c>
      <c r="DLM2" s="139" t="s">
        <v>4252</v>
      </c>
      <c r="DLN2" s="139" t="s">
        <v>4350</v>
      </c>
      <c r="DLO2" s="139" t="s">
        <v>3128</v>
      </c>
      <c r="DLP2" s="139" t="s">
        <v>3129</v>
      </c>
      <c r="DLQ2" s="139" t="s">
        <v>3130</v>
      </c>
      <c r="DLR2" s="139" t="s">
        <v>3131</v>
      </c>
      <c r="DLS2" s="139" t="s">
        <v>3132</v>
      </c>
      <c r="DLT2" s="139" t="s">
        <v>3133</v>
      </c>
      <c r="DLU2" s="139" t="s">
        <v>3134</v>
      </c>
      <c r="DLV2" s="139" t="s">
        <v>3135</v>
      </c>
      <c r="DLW2" s="139" t="s">
        <v>4137</v>
      </c>
      <c r="DLX2" s="139" t="s">
        <v>3136</v>
      </c>
      <c r="DLY2" s="139" t="s">
        <v>4367</v>
      </c>
      <c r="DLZ2" s="139" t="s">
        <v>3137</v>
      </c>
      <c r="DMA2" s="139" t="s">
        <v>4397</v>
      </c>
      <c r="DMB2" s="139" t="s">
        <v>4398</v>
      </c>
      <c r="DMC2" s="139" t="s">
        <v>4399</v>
      </c>
      <c r="DMD2" s="139" t="s">
        <v>3138</v>
      </c>
      <c r="DME2" s="139" t="s">
        <v>3139</v>
      </c>
      <c r="DMF2" s="139" t="s">
        <v>3140</v>
      </c>
      <c r="DMG2" s="139" t="s">
        <v>3141</v>
      </c>
      <c r="DMH2" s="139" t="s">
        <v>3142</v>
      </c>
      <c r="DMI2" s="139" t="s">
        <v>3143</v>
      </c>
      <c r="DMJ2" s="139" t="s">
        <v>3144</v>
      </c>
      <c r="DMK2" s="139" t="s">
        <v>3145</v>
      </c>
      <c r="DML2" s="139" t="s">
        <v>3146</v>
      </c>
      <c r="DMM2" s="139" t="s">
        <v>4154</v>
      </c>
      <c r="DMN2" s="139" t="s">
        <v>4155</v>
      </c>
      <c r="DMO2" s="139" t="s">
        <v>3147</v>
      </c>
      <c r="DMP2" s="139" t="s">
        <v>3148</v>
      </c>
      <c r="DMQ2" s="139" t="s">
        <v>3149</v>
      </c>
      <c r="DMR2" s="139" t="s">
        <v>3150</v>
      </c>
      <c r="DMS2" s="139" t="s">
        <v>3151</v>
      </c>
      <c r="DMT2" s="139" t="s">
        <v>3152</v>
      </c>
      <c r="DMU2" s="139" t="s">
        <v>3153</v>
      </c>
      <c r="DMV2" s="139" t="s">
        <v>3154</v>
      </c>
      <c r="DMW2" s="139" t="s">
        <v>3155</v>
      </c>
      <c r="DMX2" s="139" t="s">
        <v>4153</v>
      </c>
      <c r="DMY2" s="139" t="s">
        <v>4156</v>
      </c>
      <c r="DMZ2" s="139" t="s">
        <v>3156</v>
      </c>
      <c r="DNA2" s="139" t="s">
        <v>3157</v>
      </c>
      <c r="DNB2" s="139" t="s">
        <v>3158</v>
      </c>
      <c r="DNC2" s="139" t="s">
        <v>3159</v>
      </c>
      <c r="DND2" s="139" t="s">
        <v>3160</v>
      </c>
      <c r="DNE2" s="139" t="s">
        <v>3161</v>
      </c>
      <c r="DNF2" s="139" t="s">
        <v>3162</v>
      </c>
      <c r="DNG2" s="139" t="s">
        <v>3163</v>
      </c>
      <c r="DNH2" s="139" t="s">
        <v>3164</v>
      </c>
      <c r="DNI2" s="139" t="s">
        <v>4152</v>
      </c>
      <c r="DNJ2" s="139" t="s">
        <v>4157</v>
      </c>
      <c r="DNK2" s="139" t="s">
        <v>3165</v>
      </c>
      <c r="DNL2" s="139" t="s">
        <v>3166</v>
      </c>
      <c r="DNM2" s="139" t="s">
        <v>3167</v>
      </c>
      <c r="DNN2" s="139" t="s">
        <v>3168</v>
      </c>
      <c r="DNO2" s="139" t="s">
        <v>3169</v>
      </c>
      <c r="DNP2" s="139" t="s">
        <v>3170</v>
      </c>
      <c r="DNQ2" s="139" t="s">
        <v>3171</v>
      </c>
      <c r="DNR2" s="139" t="s">
        <v>3172</v>
      </c>
      <c r="DNS2" s="139" t="s">
        <v>3173</v>
      </c>
      <c r="DNT2" s="139" t="s">
        <v>4151</v>
      </c>
      <c r="DNU2" s="139" t="s">
        <v>4158</v>
      </c>
      <c r="DNV2" s="139" t="s">
        <v>3174</v>
      </c>
      <c r="DNW2" s="139" t="s">
        <v>3175</v>
      </c>
      <c r="DNX2" s="139" t="s">
        <v>3176</v>
      </c>
      <c r="DNY2" s="139" t="s">
        <v>3177</v>
      </c>
      <c r="DNZ2" s="139" t="s">
        <v>3178</v>
      </c>
      <c r="DOA2" s="139" t="s">
        <v>3179</v>
      </c>
      <c r="DOB2" s="139" t="s">
        <v>3180</v>
      </c>
      <c r="DOC2" s="139" t="s">
        <v>3181</v>
      </c>
      <c r="DOD2" s="139" t="s">
        <v>3182</v>
      </c>
      <c r="DOE2" s="139" t="s">
        <v>4150</v>
      </c>
      <c r="DOF2" s="139" t="s">
        <v>4159</v>
      </c>
      <c r="DOG2" s="139" t="s">
        <v>3183</v>
      </c>
      <c r="DOH2" s="139" t="s">
        <v>3184</v>
      </c>
      <c r="DOI2" s="139" t="s">
        <v>3185</v>
      </c>
      <c r="DOJ2" s="139" t="s">
        <v>3186</v>
      </c>
      <c r="DOK2" s="139" t="s">
        <v>3187</v>
      </c>
      <c r="DOL2" s="139" t="s">
        <v>3188</v>
      </c>
      <c r="DOM2" s="139" t="s">
        <v>3189</v>
      </c>
      <c r="DON2" s="139" t="s">
        <v>3190</v>
      </c>
      <c r="DOO2" s="139" t="s">
        <v>3191</v>
      </c>
      <c r="DOP2" s="139" t="s">
        <v>4149</v>
      </c>
      <c r="DOQ2" s="139" t="s">
        <v>4160</v>
      </c>
      <c r="DOR2" s="139" t="s">
        <v>3192</v>
      </c>
      <c r="DOS2" s="139" t="s">
        <v>3193</v>
      </c>
      <c r="DOT2" s="139" t="s">
        <v>3194</v>
      </c>
      <c r="DOU2" s="139" t="s">
        <v>3195</v>
      </c>
      <c r="DOV2" s="139" t="s">
        <v>3196</v>
      </c>
      <c r="DOW2" s="139" t="s">
        <v>3197</v>
      </c>
      <c r="DOX2" s="139" t="s">
        <v>3198</v>
      </c>
      <c r="DOY2" s="139" t="s">
        <v>3199</v>
      </c>
      <c r="DOZ2" s="139" t="s">
        <v>3200</v>
      </c>
      <c r="DPA2" s="139" t="s">
        <v>4148</v>
      </c>
      <c r="DPB2" s="139" t="s">
        <v>4161</v>
      </c>
      <c r="DPC2" s="139" t="s">
        <v>3201</v>
      </c>
      <c r="DPD2" s="139" t="s">
        <v>3202</v>
      </c>
      <c r="DPE2" s="139" t="s">
        <v>3203</v>
      </c>
      <c r="DPF2" s="139" t="s">
        <v>3204</v>
      </c>
      <c r="DPG2" s="139" t="s">
        <v>3205</v>
      </c>
      <c r="DPH2" s="139" t="s">
        <v>3206</v>
      </c>
      <c r="DPI2" s="139" t="s">
        <v>3207</v>
      </c>
      <c r="DPJ2" s="139" t="s">
        <v>3208</v>
      </c>
      <c r="DPK2" s="139" t="s">
        <v>3209</v>
      </c>
      <c r="DPL2" s="139" t="s">
        <v>4147</v>
      </c>
      <c r="DPM2" s="139" t="s">
        <v>4162</v>
      </c>
      <c r="DPN2" s="139" t="s">
        <v>3210</v>
      </c>
      <c r="DPO2" s="139" t="s">
        <v>3211</v>
      </c>
      <c r="DPP2" s="139" t="s">
        <v>3212</v>
      </c>
      <c r="DPQ2" s="139" t="s">
        <v>3213</v>
      </c>
      <c r="DPR2" s="139" t="s">
        <v>3214</v>
      </c>
      <c r="DPS2" s="139" t="s">
        <v>3215</v>
      </c>
      <c r="DPT2" s="139" t="s">
        <v>3216</v>
      </c>
      <c r="DPU2" s="139" t="s">
        <v>3217</v>
      </c>
      <c r="DPV2" s="139" t="s">
        <v>3218</v>
      </c>
      <c r="DPW2" s="139" t="s">
        <v>4146</v>
      </c>
      <c r="DPX2" s="139" t="s">
        <v>4144</v>
      </c>
      <c r="DPY2" s="139" t="s">
        <v>3219</v>
      </c>
      <c r="DPZ2" s="139" t="s">
        <v>3220</v>
      </c>
      <c r="DQA2" s="139" t="s">
        <v>3221</v>
      </c>
      <c r="DQB2" s="139" t="s">
        <v>3222</v>
      </c>
      <c r="DQC2" s="139" t="s">
        <v>3223</v>
      </c>
      <c r="DQD2" s="139" t="s">
        <v>3224</v>
      </c>
      <c r="DQE2" s="139" t="s">
        <v>3225</v>
      </c>
      <c r="DQF2" s="139" t="s">
        <v>3226</v>
      </c>
      <c r="DQG2" s="139" t="s">
        <v>3227</v>
      </c>
      <c r="DQH2" s="139" t="s">
        <v>4143</v>
      </c>
      <c r="DQI2" s="139" t="s">
        <v>4145</v>
      </c>
      <c r="DQJ2" s="139" t="s">
        <v>3228</v>
      </c>
      <c r="DQK2" s="139" t="s">
        <v>3229</v>
      </c>
      <c r="DQL2" s="139" t="s">
        <v>3230</v>
      </c>
      <c r="DQM2" s="139" t="s">
        <v>3231</v>
      </c>
      <c r="DQN2" s="139" t="s">
        <v>3232</v>
      </c>
      <c r="DQO2" s="139" t="s">
        <v>3233</v>
      </c>
      <c r="DQP2" s="139" t="s">
        <v>853</v>
      </c>
      <c r="DQQ2" s="139" t="s">
        <v>815</v>
      </c>
      <c r="DQR2" s="139" t="s">
        <v>816</v>
      </c>
      <c r="DQS2" s="139" t="s">
        <v>817</v>
      </c>
      <c r="DQT2" s="139" t="s">
        <v>818</v>
      </c>
      <c r="DQU2" s="139" t="s">
        <v>819</v>
      </c>
      <c r="DQV2" s="139" t="s">
        <v>820</v>
      </c>
      <c r="DQW2" s="139" t="s">
        <v>821</v>
      </c>
      <c r="DQX2" s="139" t="s">
        <v>822</v>
      </c>
      <c r="DQY2" s="139" t="s">
        <v>823</v>
      </c>
      <c r="DQZ2" s="139" t="s">
        <v>824</v>
      </c>
      <c r="DRA2" s="139" t="s">
        <v>825</v>
      </c>
      <c r="DRB2" s="139" t="s">
        <v>826</v>
      </c>
      <c r="DRC2" s="139" t="s">
        <v>827</v>
      </c>
      <c r="DRD2" s="139" t="s">
        <v>828</v>
      </c>
      <c r="DRE2" s="139" t="s">
        <v>829</v>
      </c>
      <c r="DRF2" s="139" t="s">
        <v>830</v>
      </c>
      <c r="DRG2" s="139" t="s">
        <v>1318</v>
      </c>
      <c r="DRH2" s="139" t="s">
        <v>1319</v>
      </c>
      <c r="DRI2" s="139" t="s">
        <v>831</v>
      </c>
      <c r="DRJ2" s="139" t="s">
        <v>832</v>
      </c>
      <c r="DRK2" s="139" t="s">
        <v>833</v>
      </c>
      <c r="DRL2" s="139" t="s">
        <v>854</v>
      </c>
      <c r="DRM2" s="139" t="s">
        <v>834</v>
      </c>
      <c r="DRN2" s="139" t="s">
        <v>835</v>
      </c>
      <c r="DRO2" s="139" t="s">
        <v>836</v>
      </c>
      <c r="DRP2" s="139" t="s">
        <v>837</v>
      </c>
      <c r="DRQ2" s="139" t="s">
        <v>838</v>
      </c>
      <c r="DRR2" s="139" t="s">
        <v>839</v>
      </c>
      <c r="DRS2" s="139" t="s">
        <v>840</v>
      </c>
      <c r="DRT2" s="139" t="s">
        <v>841</v>
      </c>
      <c r="DRU2" s="139" t="s">
        <v>842</v>
      </c>
      <c r="DRV2" s="139" t="s">
        <v>843</v>
      </c>
      <c r="DRW2" s="139" t="s">
        <v>844</v>
      </c>
      <c r="DRX2" s="139" t="s">
        <v>845</v>
      </c>
      <c r="DRY2" s="139" t="s">
        <v>846</v>
      </c>
      <c r="DRZ2" s="139" t="s">
        <v>847</v>
      </c>
      <c r="DSA2" s="139" t="s">
        <v>848</v>
      </c>
      <c r="DSB2" s="139" t="s">
        <v>849</v>
      </c>
      <c r="DSC2" s="139" t="s">
        <v>1320</v>
      </c>
      <c r="DSD2" s="139" t="s">
        <v>1321</v>
      </c>
      <c r="DSE2" s="139" t="s">
        <v>850</v>
      </c>
      <c r="DSF2" s="139" t="s">
        <v>851</v>
      </c>
      <c r="DSG2" s="139" t="s">
        <v>852</v>
      </c>
      <c r="DSH2" s="139" t="s">
        <v>860</v>
      </c>
      <c r="DSI2" s="139" t="s">
        <v>861</v>
      </c>
      <c r="DSJ2" s="139" t="s">
        <v>862</v>
      </c>
      <c r="DSK2" s="139" t="s">
        <v>863</v>
      </c>
      <c r="DSL2" s="139" t="s">
        <v>864</v>
      </c>
      <c r="DSM2" s="139" t="s">
        <v>865</v>
      </c>
      <c r="DSN2" s="139" t="s">
        <v>866</v>
      </c>
      <c r="DSO2" s="139" t="s">
        <v>867</v>
      </c>
      <c r="DSP2" s="139" t="s">
        <v>868</v>
      </c>
      <c r="DSQ2" s="139" t="s">
        <v>869</v>
      </c>
      <c r="DSR2" s="139" t="s">
        <v>870</v>
      </c>
      <c r="DSS2" s="139" t="s">
        <v>871</v>
      </c>
      <c r="DST2" s="139" t="s">
        <v>872</v>
      </c>
      <c r="DSU2" s="139" t="s">
        <v>873</v>
      </c>
      <c r="DSV2" s="139" t="s">
        <v>874</v>
      </c>
      <c r="DSW2" s="139" t="s">
        <v>875</v>
      </c>
      <c r="DSX2" s="139" t="s">
        <v>876</v>
      </c>
      <c r="DSY2" s="139" t="s">
        <v>877</v>
      </c>
      <c r="DSZ2" s="139" t="s">
        <v>878</v>
      </c>
      <c r="DTA2" s="139" t="s">
        <v>879</v>
      </c>
      <c r="DTB2" s="139" t="s">
        <v>880</v>
      </c>
      <c r="DTC2" s="139" t="s">
        <v>881</v>
      </c>
      <c r="DTD2" s="139" t="s">
        <v>882</v>
      </c>
      <c r="DTE2" s="139" t="s">
        <v>883</v>
      </c>
      <c r="DTF2" s="139" t="s">
        <v>916</v>
      </c>
      <c r="DTG2" s="139" t="s">
        <v>914</v>
      </c>
      <c r="DTH2" s="139" t="s">
        <v>884</v>
      </c>
      <c r="DTI2" s="139" t="s">
        <v>885</v>
      </c>
      <c r="DTJ2" s="139" t="s">
        <v>886</v>
      </c>
      <c r="DTK2" s="139" t="s">
        <v>915</v>
      </c>
      <c r="DTL2" s="139" t="s">
        <v>887</v>
      </c>
      <c r="DTM2" s="139" t="s">
        <v>918</v>
      </c>
      <c r="DTN2" s="139" t="s">
        <v>911</v>
      </c>
      <c r="DTO2" s="139" t="s">
        <v>912</v>
      </c>
      <c r="DTP2" s="139" t="s">
        <v>913</v>
      </c>
      <c r="DTQ2" s="139" t="s">
        <v>919</v>
      </c>
      <c r="DTR2" s="139" t="s">
        <v>920</v>
      </c>
      <c r="DTS2" s="139" t="s">
        <v>921</v>
      </c>
      <c r="DTT2" s="139" t="s">
        <v>922</v>
      </c>
      <c r="DTU2" s="139" t="s">
        <v>923</v>
      </c>
      <c r="DTV2" s="139" t="s">
        <v>924</v>
      </c>
      <c r="DTW2" s="139" t="s">
        <v>925</v>
      </c>
      <c r="DTX2" s="139" t="s">
        <v>926</v>
      </c>
      <c r="DTY2" s="139" t="s">
        <v>927</v>
      </c>
      <c r="DTZ2" s="139" t="s">
        <v>928</v>
      </c>
      <c r="DUA2" s="139" t="s">
        <v>930</v>
      </c>
      <c r="DUB2" s="139" t="s">
        <v>931</v>
      </c>
      <c r="DUC2" s="139" t="s">
        <v>932</v>
      </c>
      <c r="DUD2" s="139" t="s">
        <v>933</v>
      </c>
      <c r="DUE2" s="139" t="s">
        <v>934</v>
      </c>
      <c r="DUF2" s="139" t="s">
        <v>935</v>
      </c>
      <c r="DUG2" s="139" t="s">
        <v>929</v>
      </c>
      <c r="DUH2" s="139" t="s">
        <v>936</v>
      </c>
      <c r="DUI2" s="139" t="s">
        <v>937</v>
      </c>
      <c r="DUJ2" s="139" t="s">
        <v>938</v>
      </c>
      <c r="DUK2" s="139" t="s">
        <v>952</v>
      </c>
      <c r="DUL2" s="139" t="s">
        <v>953</v>
      </c>
      <c r="DUM2" s="139" t="s">
        <v>954</v>
      </c>
      <c r="DUN2" s="139" t="s">
        <v>955</v>
      </c>
      <c r="DUO2" s="139" t="s">
        <v>956</v>
      </c>
      <c r="DUP2" s="139" t="s">
        <v>945</v>
      </c>
      <c r="DUQ2" s="139" t="s">
        <v>957</v>
      </c>
      <c r="DUR2" s="139" t="s">
        <v>958</v>
      </c>
      <c r="DUS2" s="139" t="s">
        <v>959</v>
      </c>
      <c r="DUT2" s="139" t="s">
        <v>960</v>
      </c>
      <c r="DUU2" s="139" t="s">
        <v>961</v>
      </c>
      <c r="DUV2" s="139" t="s">
        <v>962</v>
      </c>
      <c r="DUW2" s="139" t="s">
        <v>939</v>
      </c>
      <c r="DUX2" s="139" t="s">
        <v>940</v>
      </c>
      <c r="DUY2" s="139" t="s">
        <v>941</v>
      </c>
      <c r="DUZ2" s="139" t="s">
        <v>963</v>
      </c>
      <c r="DVA2" s="139" t="s">
        <v>942</v>
      </c>
      <c r="DVB2" s="139" t="s">
        <v>943</v>
      </c>
      <c r="DVC2" s="139" t="s">
        <v>944</v>
      </c>
      <c r="DVD2" s="139" t="s">
        <v>949</v>
      </c>
      <c r="DVE2" s="139" t="s">
        <v>950</v>
      </c>
      <c r="DVF2" s="139" t="s">
        <v>951</v>
      </c>
      <c r="DVG2" s="139" t="s">
        <v>964</v>
      </c>
      <c r="DVH2" s="139" t="s">
        <v>965</v>
      </c>
      <c r="DVI2" s="139" t="s">
        <v>966</v>
      </c>
      <c r="DVJ2" s="139" t="s">
        <v>967</v>
      </c>
      <c r="DVK2" s="139" t="s">
        <v>968</v>
      </c>
      <c r="DVL2" s="139" t="s">
        <v>969</v>
      </c>
      <c r="DVM2" s="139" t="s">
        <v>970</v>
      </c>
      <c r="DVN2" s="139" t="s">
        <v>983</v>
      </c>
      <c r="DVO2" s="139" t="s">
        <v>984</v>
      </c>
      <c r="DVP2" s="139" t="s">
        <v>972</v>
      </c>
      <c r="DVQ2" s="139" t="s">
        <v>1728</v>
      </c>
      <c r="DVR2" s="139" t="s">
        <v>985</v>
      </c>
      <c r="DVS2" s="139" t="s">
        <v>973</v>
      </c>
      <c r="DVT2" s="139" t="s">
        <v>974</v>
      </c>
      <c r="DVU2" s="139" t="s">
        <v>992</v>
      </c>
      <c r="DVV2" s="139" t="s">
        <v>993</v>
      </c>
      <c r="DVW2" s="139" t="s">
        <v>994</v>
      </c>
      <c r="DVX2" s="139" t="s">
        <v>995</v>
      </c>
      <c r="DVY2" s="139" t="s">
        <v>996</v>
      </c>
      <c r="DVZ2" s="139" t="s">
        <v>997</v>
      </c>
      <c r="DWA2" s="139" t="s">
        <v>998</v>
      </c>
      <c r="DWB2" s="139" t="s">
        <v>999</v>
      </c>
      <c r="DWC2" s="139" t="s">
        <v>1000</v>
      </c>
      <c r="DWD2" s="139" t="s">
        <v>986</v>
      </c>
      <c r="DWE2" s="139" t="s">
        <v>987</v>
      </c>
      <c r="DWF2" s="139" t="s">
        <v>1001</v>
      </c>
      <c r="DWG2" s="139" t="s">
        <v>1002</v>
      </c>
      <c r="DWH2" s="139" t="s">
        <v>1003</v>
      </c>
      <c r="DWI2" s="139" t="s">
        <v>1004</v>
      </c>
      <c r="DWJ2" s="139" t="s">
        <v>1005</v>
      </c>
      <c r="DWK2" s="139" t="s">
        <v>1006</v>
      </c>
    </row>
    <row r="3" spans="1:3313" s="135" customFormat="1" ht="13" x14ac:dyDescent="0.3">
      <c r="XV3" s="136"/>
      <c r="XW3" s="136"/>
      <c r="XX3" s="136"/>
      <c r="XY3" s="136"/>
      <c r="XZ3" s="136"/>
      <c r="YA3" s="136"/>
      <c r="YB3" s="136"/>
      <c r="YH3" s="135" t="s">
        <v>4111</v>
      </c>
      <c r="YI3" s="135" t="s">
        <v>4111</v>
      </c>
      <c r="YJ3" s="135" t="s">
        <v>4111</v>
      </c>
      <c r="YK3" s="135" t="s">
        <v>4111</v>
      </c>
      <c r="YL3" s="135" t="s">
        <v>4111</v>
      </c>
      <c r="YM3" s="135" t="s">
        <v>4111</v>
      </c>
      <c r="YN3" s="135" t="s">
        <v>4111</v>
      </c>
      <c r="YO3" s="135" t="s">
        <v>4111</v>
      </c>
      <c r="YP3" s="135" t="s">
        <v>4111</v>
      </c>
      <c r="YQ3" s="135" t="s">
        <v>4111</v>
      </c>
      <c r="YR3" s="135" t="s">
        <v>4111</v>
      </c>
      <c r="YS3" s="135" t="s">
        <v>4111</v>
      </c>
      <c r="YT3" s="135" t="s">
        <v>4111</v>
      </c>
      <c r="YU3" s="135" t="s">
        <v>4111</v>
      </c>
      <c r="YV3" s="135" t="s">
        <v>4111</v>
      </c>
      <c r="YW3" s="135" t="s">
        <v>4111</v>
      </c>
      <c r="YX3" s="135" t="s">
        <v>4111</v>
      </c>
      <c r="YY3" s="135" t="s">
        <v>4111</v>
      </c>
      <c r="YZ3" s="135" t="s">
        <v>4111</v>
      </c>
      <c r="ZA3" s="135" t="s">
        <v>4111</v>
      </c>
      <c r="ZB3" s="135" t="s">
        <v>4111</v>
      </c>
      <c r="ZC3" s="135" t="s">
        <v>4111</v>
      </c>
      <c r="ZD3" s="135" t="s">
        <v>4111</v>
      </c>
      <c r="ZE3" s="135" t="s">
        <v>4111</v>
      </c>
      <c r="ZF3" s="135" t="s">
        <v>4111</v>
      </c>
      <c r="ZG3" s="135" t="s">
        <v>4111</v>
      </c>
      <c r="ZH3" s="135" t="s">
        <v>4111</v>
      </c>
      <c r="ZI3" s="135" t="s">
        <v>4111</v>
      </c>
      <c r="ZJ3" s="135" t="s">
        <v>4111</v>
      </c>
      <c r="ZK3" s="135" t="s">
        <v>4111</v>
      </c>
      <c r="ZL3" s="135" t="s">
        <v>4111</v>
      </c>
      <c r="ZM3" s="135" t="s">
        <v>4111</v>
      </c>
      <c r="ZN3" s="135" t="s">
        <v>4111</v>
      </c>
      <c r="ZO3" s="135" t="s">
        <v>4111</v>
      </c>
      <c r="ZP3" s="135" t="s">
        <v>4111</v>
      </c>
      <c r="ZQ3" s="135" t="s">
        <v>4111</v>
      </c>
      <c r="ZR3" s="135" t="s">
        <v>4111</v>
      </c>
      <c r="ZS3" s="135" t="s">
        <v>4111</v>
      </c>
      <c r="ZT3" s="135" t="s">
        <v>4111</v>
      </c>
      <c r="ZU3" s="135" t="s">
        <v>4111</v>
      </c>
      <c r="ZV3" s="135" t="s">
        <v>4111</v>
      </c>
      <c r="ZW3" s="135" t="s">
        <v>4111</v>
      </c>
      <c r="ZX3" s="135" t="s">
        <v>4111</v>
      </c>
      <c r="ZY3" s="135" t="s">
        <v>4111</v>
      </c>
      <c r="ZZ3" s="135" t="s">
        <v>4111</v>
      </c>
      <c r="AAA3" s="135" t="s">
        <v>4111</v>
      </c>
      <c r="AAB3" s="135" t="s">
        <v>4111</v>
      </c>
      <c r="AAC3" s="135" t="s">
        <v>4111</v>
      </c>
      <c r="AAD3" s="135" t="s">
        <v>4111</v>
      </c>
      <c r="AAE3" s="135" t="s">
        <v>4111</v>
      </c>
      <c r="AAF3" s="135" t="s">
        <v>4111</v>
      </c>
      <c r="AAG3" s="135" t="s">
        <v>4111</v>
      </c>
      <c r="AAH3" s="135" t="s">
        <v>4111</v>
      </c>
      <c r="AAI3" s="135" t="s">
        <v>4111</v>
      </c>
      <c r="AAJ3" s="135" t="s">
        <v>4111</v>
      </c>
      <c r="AAK3" s="135" t="s">
        <v>4111</v>
      </c>
      <c r="AAL3" s="135" t="s">
        <v>4111</v>
      </c>
      <c r="AAM3" s="135" t="s">
        <v>4111</v>
      </c>
      <c r="AAN3" s="135" t="s">
        <v>4111</v>
      </c>
      <c r="AAO3" s="135" t="s">
        <v>4111</v>
      </c>
      <c r="AAP3" s="135" t="s">
        <v>4111</v>
      </c>
      <c r="AAQ3" s="135" t="s">
        <v>4111</v>
      </c>
      <c r="AAR3" s="135" t="s">
        <v>4111</v>
      </c>
      <c r="AAS3" s="135" t="s">
        <v>4111</v>
      </c>
      <c r="AAT3" s="135" t="s">
        <v>4111</v>
      </c>
      <c r="AAU3" s="135" t="s">
        <v>4111</v>
      </c>
      <c r="AAV3" s="135" t="s">
        <v>4111</v>
      </c>
      <c r="AAW3" s="135" t="s">
        <v>4111</v>
      </c>
      <c r="AAX3" s="135" t="s">
        <v>4111</v>
      </c>
      <c r="AAY3" s="135" t="s">
        <v>4111</v>
      </c>
      <c r="AAZ3" s="135" t="s">
        <v>4111</v>
      </c>
      <c r="ABA3" s="135" t="s">
        <v>4111</v>
      </c>
      <c r="ABB3" s="135" t="s">
        <v>4111</v>
      </c>
      <c r="ABC3" s="135" t="s">
        <v>4111</v>
      </c>
      <c r="ABD3" s="135" t="s">
        <v>4111</v>
      </c>
      <c r="ABE3" s="135" t="s">
        <v>4111</v>
      </c>
      <c r="ABF3" s="135" t="s">
        <v>4111</v>
      </c>
      <c r="ABG3" s="135" t="s">
        <v>4111</v>
      </c>
      <c r="ABH3" s="135" t="s">
        <v>4111</v>
      </c>
      <c r="ABI3" s="135" t="s">
        <v>4111</v>
      </c>
      <c r="ABJ3" s="135" t="s">
        <v>4111</v>
      </c>
      <c r="ABK3" s="135" t="s">
        <v>4111</v>
      </c>
      <c r="ABL3" s="135" t="s">
        <v>4111</v>
      </c>
      <c r="ABM3" s="135" t="s">
        <v>4111</v>
      </c>
      <c r="ABN3" s="135" t="s">
        <v>4111</v>
      </c>
      <c r="ABO3" s="135" t="s">
        <v>4111</v>
      </c>
      <c r="ABP3" s="135" t="s">
        <v>4111</v>
      </c>
      <c r="ABQ3" s="135" t="s">
        <v>4111</v>
      </c>
      <c r="ABR3" s="135" t="s">
        <v>4111</v>
      </c>
      <c r="ABS3" s="135" t="s">
        <v>4111</v>
      </c>
      <c r="ABT3" s="135" t="s">
        <v>4111</v>
      </c>
      <c r="ABU3" s="135" t="s">
        <v>4111</v>
      </c>
      <c r="ABV3" s="135" t="s">
        <v>4111</v>
      </c>
      <c r="ABW3" s="135" t="s">
        <v>4111</v>
      </c>
      <c r="ABX3" s="135" t="s">
        <v>4111</v>
      </c>
      <c r="ABY3" s="135" t="s">
        <v>4111</v>
      </c>
      <c r="ABZ3" s="135" t="s">
        <v>4111</v>
      </c>
      <c r="ACA3" s="135" t="s">
        <v>4111</v>
      </c>
      <c r="ACB3" s="135" t="s">
        <v>4111</v>
      </c>
      <c r="ACC3" s="135" t="s">
        <v>4111</v>
      </c>
      <c r="ACD3" s="135" t="s">
        <v>4111</v>
      </c>
      <c r="ACE3" s="135" t="s">
        <v>4111</v>
      </c>
      <c r="ACF3" s="135" t="s">
        <v>4111</v>
      </c>
      <c r="ACG3" s="135" t="s">
        <v>4111</v>
      </c>
      <c r="ACH3" s="135" t="s">
        <v>4111</v>
      </c>
      <c r="ACI3" s="135" t="s">
        <v>4111</v>
      </c>
      <c r="ACJ3" s="135" t="s">
        <v>4111</v>
      </c>
      <c r="ACK3" s="135" t="s">
        <v>4111</v>
      </c>
      <c r="ACL3" s="135" t="s">
        <v>4111</v>
      </c>
      <c r="ACM3" s="135" t="s">
        <v>4111</v>
      </c>
      <c r="ACN3" s="135" t="s">
        <v>4111</v>
      </c>
      <c r="ACO3" s="135" t="s">
        <v>4111</v>
      </c>
      <c r="ACP3" s="135" t="s">
        <v>4111</v>
      </c>
      <c r="ACQ3" s="135" t="s">
        <v>4111</v>
      </c>
      <c r="ACR3" s="135" t="s">
        <v>4111</v>
      </c>
      <c r="ACS3" s="135" t="s">
        <v>4111</v>
      </c>
      <c r="ACT3" s="135" t="s">
        <v>4111</v>
      </c>
      <c r="ACU3" s="135" t="s">
        <v>4111</v>
      </c>
      <c r="ACV3" s="135" t="s">
        <v>4111</v>
      </c>
      <c r="ACW3" s="135" t="s">
        <v>4111</v>
      </c>
      <c r="ACX3" s="135" t="s">
        <v>4111</v>
      </c>
      <c r="ACY3" s="135" t="s">
        <v>4111</v>
      </c>
      <c r="ACZ3" s="135" t="s">
        <v>4111</v>
      </c>
      <c r="ADA3" s="135" t="s">
        <v>4111</v>
      </c>
      <c r="ADB3" s="135" t="s">
        <v>4111</v>
      </c>
      <c r="ADC3" s="135" t="s">
        <v>4122</v>
      </c>
      <c r="ADD3" s="135" t="s">
        <v>4122</v>
      </c>
      <c r="ADE3" s="135" t="s">
        <v>4122</v>
      </c>
      <c r="ADF3" s="135" t="s">
        <v>4122</v>
      </c>
      <c r="ADG3" s="135" t="s">
        <v>4122</v>
      </c>
      <c r="ADH3" s="135" t="s">
        <v>4122</v>
      </c>
      <c r="ADI3" s="135" t="s">
        <v>4122</v>
      </c>
      <c r="ADJ3" s="135" t="s">
        <v>4122</v>
      </c>
      <c r="ADK3" s="135" t="s">
        <v>4122</v>
      </c>
      <c r="ADL3" s="135" t="s">
        <v>4122</v>
      </c>
      <c r="ADM3" s="135" t="s">
        <v>4122</v>
      </c>
      <c r="ADN3" s="135" t="s">
        <v>4122</v>
      </c>
      <c r="ADO3" s="135" t="s">
        <v>4122</v>
      </c>
      <c r="ADP3" s="135" t="s">
        <v>4122</v>
      </c>
      <c r="ADQ3" s="135" t="s">
        <v>4122</v>
      </c>
      <c r="ADR3" s="135" t="s">
        <v>4122</v>
      </c>
      <c r="ADS3" s="135" t="s">
        <v>4122</v>
      </c>
      <c r="ADT3" s="135" t="s">
        <v>4122</v>
      </c>
      <c r="ADU3" s="135" t="s">
        <v>4122</v>
      </c>
      <c r="ADV3" s="135" t="s">
        <v>4122</v>
      </c>
      <c r="ADW3" s="135" t="s">
        <v>4122</v>
      </c>
      <c r="ADX3" s="135" t="s">
        <v>4122</v>
      </c>
      <c r="ADY3" s="135" t="s">
        <v>4122</v>
      </c>
      <c r="ADZ3" s="135" t="s">
        <v>4122</v>
      </c>
      <c r="AEA3" s="135" t="s">
        <v>4122</v>
      </c>
      <c r="AEB3" s="135" t="s">
        <v>4122</v>
      </c>
      <c r="AEC3" s="135" t="s">
        <v>4122</v>
      </c>
      <c r="AED3" s="135" t="s">
        <v>4122</v>
      </c>
      <c r="AEE3" s="135" t="s">
        <v>4122</v>
      </c>
      <c r="AEF3" s="135" t="s">
        <v>4122</v>
      </c>
      <c r="AEG3" s="135" t="s">
        <v>4122</v>
      </c>
      <c r="AEH3" s="135" t="s">
        <v>4122</v>
      </c>
      <c r="AEI3" s="135" t="s">
        <v>4122</v>
      </c>
      <c r="AEJ3" s="135" t="s">
        <v>4122</v>
      </c>
      <c r="AEK3" s="135" t="s">
        <v>4122</v>
      </c>
      <c r="AEL3" s="135" t="s">
        <v>4122</v>
      </c>
      <c r="AEM3" s="135" t="s">
        <v>4122</v>
      </c>
      <c r="AEN3" s="135" t="s">
        <v>4122</v>
      </c>
      <c r="AEO3" s="135" t="s">
        <v>4122</v>
      </c>
      <c r="AEP3" s="135" t="s">
        <v>4122</v>
      </c>
      <c r="AEQ3" s="135" t="s">
        <v>4122</v>
      </c>
      <c r="AER3" s="135" t="s">
        <v>4122</v>
      </c>
      <c r="AES3" s="135" t="s">
        <v>4122</v>
      </c>
      <c r="AET3" s="135" t="s">
        <v>4122</v>
      </c>
      <c r="AEU3" s="135" t="s">
        <v>4122</v>
      </c>
      <c r="AEV3" s="135" t="s">
        <v>4122</v>
      </c>
      <c r="AEW3" s="135" t="s">
        <v>4122</v>
      </c>
      <c r="AEX3" s="135" t="s">
        <v>4122</v>
      </c>
      <c r="AEY3" s="135" t="s">
        <v>4122</v>
      </c>
      <c r="AEZ3" s="135" t="s">
        <v>4122</v>
      </c>
      <c r="AFA3" s="135" t="s">
        <v>4122</v>
      </c>
      <c r="AFB3" s="135" t="s">
        <v>4122</v>
      </c>
      <c r="AFC3" s="135" t="s">
        <v>4122</v>
      </c>
      <c r="AFD3" s="135" t="s">
        <v>4122</v>
      </c>
      <c r="AFE3" s="135" t="s">
        <v>4122</v>
      </c>
      <c r="AFF3" s="135" t="s">
        <v>4122</v>
      </c>
      <c r="AFG3" s="135" t="s">
        <v>4122</v>
      </c>
      <c r="AFH3" s="135" t="s">
        <v>4122</v>
      </c>
      <c r="AFI3" s="135" t="s">
        <v>4122</v>
      </c>
      <c r="AFJ3" s="135" t="s">
        <v>4122</v>
      </c>
      <c r="AFK3" s="135" t="s">
        <v>4122</v>
      </c>
      <c r="AFL3" s="135" t="s">
        <v>4122</v>
      </c>
      <c r="AFM3" s="135" t="s">
        <v>4122</v>
      </c>
      <c r="AFN3" s="135" t="s">
        <v>4122</v>
      </c>
      <c r="AFO3" s="135" t="s">
        <v>4122</v>
      </c>
      <c r="AFP3" s="135" t="s">
        <v>4122</v>
      </c>
      <c r="AFQ3" s="135" t="s">
        <v>4122</v>
      </c>
      <c r="AFR3" s="135" t="s">
        <v>4122</v>
      </c>
      <c r="AFS3" s="135" t="s">
        <v>4122</v>
      </c>
      <c r="AFT3" s="135" t="s">
        <v>4122</v>
      </c>
      <c r="AFU3" s="135" t="s">
        <v>4122</v>
      </c>
      <c r="AFV3" s="135" t="s">
        <v>4122</v>
      </c>
      <c r="AFW3" s="135" t="s">
        <v>4122</v>
      </c>
      <c r="AFX3" s="135" t="s">
        <v>4122</v>
      </c>
      <c r="AFY3" s="135" t="s">
        <v>4122</v>
      </c>
      <c r="AFZ3" s="135" t="s">
        <v>4122</v>
      </c>
      <c r="AGA3" s="135" t="s">
        <v>4122</v>
      </c>
      <c r="AGB3" s="135" t="s">
        <v>4122</v>
      </c>
      <c r="AGC3" s="135" t="s">
        <v>4122</v>
      </c>
      <c r="AGD3" s="135" t="s">
        <v>4122</v>
      </c>
      <c r="AGE3" s="135" t="s">
        <v>4122</v>
      </c>
      <c r="AGF3" s="135" t="s">
        <v>4122</v>
      </c>
      <c r="AGG3" s="135" t="s">
        <v>4122</v>
      </c>
      <c r="AGH3" s="135" t="s">
        <v>4122</v>
      </c>
      <c r="AGI3" s="135" t="s">
        <v>4122</v>
      </c>
      <c r="AGJ3" s="135" t="s">
        <v>4122</v>
      </c>
      <c r="AGK3" s="135" t="s">
        <v>4122</v>
      </c>
      <c r="AGL3" s="135" t="s">
        <v>4122</v>
      </c>
      <c r="AGM3" s="135" t="s">
        <v>4122</v>
      </c>
      <c r="AGN3" s="135" t="s">
        <v>4122</v>
      </c>
      <c r="AGO3" s="135" t="s">
        <v>4122</v>
      </c>
      <c r="AGP3" s="135" t="s">
        <v>4122</v>
      </c>
      <c r="AGQ3" s="135" t="s">
        <v>4122</v>
      </c>
      <c r="AGR3" s="135" t="s">
        <v>4122</v>
      </c>
      <c r="AGS3" s="135" t="s">
        <v>4122</v>
      </c>
      <c r="AGT3" s="135" t="s">
        <v>4122</v>
      </c>
      <c r="AGU3" s="135" t="s">
        <v>4122</v>
      </c>
      <c r="AGV3" s="135" t="s">
        <v>4122</v>
      </c>
      <c r="AGW3" s="135" t="s">
        <v>4122</v>
      </c>
      <c r="AGX3" s="135" t="s">
        <v>4122</v>
      </c>
      <c r="AGY3" s="135" t="s">
        <v>4122</v>
      </c>
      <c r="AGZ3" s="135" t="s">
        <v>4122</v>
      </c>
      <c r="AHA3" s="135" t="s">
        <v>4122</v>
      </c>
      <c r="AHB3" s="135" t="s">
        <v>4122</v>
      </c>
      <c r="AHC3" s="135" t="s">
        <v>4122</v>
      </c>
      <c r="AHD3" s="135" t="s">
        <v>4122</v>
      </c>
      <c r="AHE3" s="135" t="s">
        <v>4122</v>
      </c>
      <c r="AHF3" s="135" t="s">
        <v>4122</v>
      </c>
      <c r="AHG3" s="135" t="s">
        <v>4122</v>
      </c>
      <c r="AHH3" s="135" t="s">
        <v>4122</v>
      </c>
      <c r="AHI3" s="135" t="s">
        <v>4122</v>
      </c>
      <c r="AHJ3" s="135" t="s">
        <v>4122</v>
      </c>
      <c r="AHK3" s="135" t="s">
        <v>4122</v>
      </c>
      <c r="AHL3" s="135" t="s">
        <v>4122</v>
      </c>
      <c r="AHM3" s="135" t="s">
        <v>4122</v>
      </c>
      <c r="AHN3" s="135" t="s">
        <v>4122</v>
      </c>
      <c r="AHO3" s="135" t="s">
        <v>4122</v>
      </c>
      <c r="AHP3" s="135" t="s">
        <v>4122</v>
      </c>
      <c r="AHQ3" s="135" t="s">
        <v>4122</v>
      </c>
      <c r="AHR3" s="135" t="s">
        <v>4122</v>
      </c>
      <c r="AHS3" s="135" t="s">
        <v>4122</v>
      </c>
      <c r="AHT3" s="135" t="s">
        <v>4122</v>
      </c>
      <c r="AHU3" s="135" t="s">
        <v>4122</v>
      </c>
      <c r="AHV3" s="135" t="s">
        <v>4122</v>
      </c>
      <c r="AHW3" s="135" t="s">
        <v>4122</v>
      </c>
      <c r="AHX3" s="135" t="s">
        <v>4123</v>
      </c>
      <c r="AHY3" s="135" t="s">
        <v>4123</v>
      </c>
      <c r="AHZ3" s="135" t="s">
        <v>4123</v>
      </c>
      <c r="AIA3" s="135" t="s">
        <v>4123</v>
      </c>
      <c r="AIB3" s="135" t="s">
        <v>4123</v>
      </c>
      <c r="AIC3" s="135" t="s">
        <v>4123</v>
      </c>
      <c r="AID3" s="135" t="s">
        <v>4123</v>
      </c>
      <c r="AIE3" s="135" t="s">
        <v>4123</v>
      </c>
      <c r="AIF3" s="135" t="s">
        <v>4123</v>
      </c>
      <c r="AIG3" s="135" t="s">
        <v>4123</v>
      </c>
      <c r="AIH3" s="135" t="s">
        <v>4123</v>
      </c>
      <c r="AII3" s="135" t="s">
        <v>4123</v>
      </c>
      <c r="AIJ3" s="135" t="s">
        <v>4123</v>
      </c>
      <c r="AIK3" s="135" t="s">
        <v>4123</v>
      </c>
      <c r="AIL3" s="135" t="s">
        <v>4123</v>
      </c>
      <c r="AIM3" s="135" t="s">
        <v>4123</v>
      </c>
      <c r="AIN3" s="135" t="s">
        <v>4123</v>
      </c>
      <c r="AIO3" s="135" t="s">
        <v>4123</v>
      </c>
      <c r="AIP3" s="135" t="s">
        <v>4123</v>
      </c>
      <c r="AIQ3" s="135" t="s">
        <v>4123</v>
      </c>
      <c r="AIR3" s="135" t="s">
        <v>4123</v>
      </c>
      <c r="AIS3" s="135" t="s">
        <v>4123</v>
      </c>
      <c r="AIT3" s="135" t="s">
        <v>4123</v>
      </c>
      <c r="AIU3" s="135" t="s">
        <v>4123</v>
      </c>
      <c r="AIV3" s="135" t="s">
        <v>4123</v>
      </c>
      <c r="AIW3" s="135" t="s">
        <v>4123</v>
      </c>
      <c r="AIX3" s="135" t="s">
        <v>4123</v>
      </c>
      <c r="AIY3" s="135" t="s">
        <v>4123</v>
      </c>
      <c r="AIZ3" s="135" t="s">
        <v>4123</v>
      </c>
      <c r="AJA3" s="135" t="s">
        <v>4123</v>
      </c>
      <c r="AJB3" s="135" t="s">
        <v>4123</v>
      </c>
      <c r="AJC3" s="135" t="s">
        <v>4123</v>
      </c>
      <c r="AJD3" s="135" t="s">
        <v>4123</v>
      </c>
      <c r="AJE3" s="135" t="s">
        <v>4123</v>
      </c>
      <c r="AJF3" s="135" t="s">
        <v>4123</v>
      </c>
      <c r="AJG3" s="135" t="s">
        <v>4123</v>
      </c>
      <c r="AJH3" s="135" t="s">
        <v>4123</v>
      </c>
      <c r="AJI3" s="135" t="s">
        <v>4123</v>
      </c>
      <c r="AJJ3" s="135" t="s">
        <v>4123</v>
      </c>
      <c r="AJK3" s="135" t="s">
        <v>4123</v>
      </c>
      <c r="AJL3" s="135" t="s">
        <v>4123</v>
      </c>
      <c r="AJM3" s="135" t="s">
        <v>4123</v>
      </c>
      <c r="AJN3" s="135" t="s">
        <v>4123</v>
      </c>
      <c r="AJO3" s="135" t="s">
        <v>4123</v>
      </c>
      <c r="AJP3" s="135" t="s">
        <v>4123</v>
      </c>
      <c r="AJQ3" s="135" t="s">
        <v>4123</v>
      </c>
      <c r="AJR3" s="135" t="s">
        <v>4123</v>
      </c>
      <c r="AJS3" s="135" t="s">
        <v>4123</v>
      </c>
      <c r="AJT3" s="135" t="s">
        <v>4123</v>
      </c>
      <c r="AJU3" s="135" t="s">
        <v>4123</v>
      </c>
      <c r="AJV3" s="135" t="s">
        <v>4123</v>
      </c>
      <c r="AJW3" s="135" t="s">
        <v>4123</v>
      </c>
      <c r="AJX3" s="135" t="s">
        <v>4123</v>
      </c>
      <c r="AJY3" s="135" t="s">
        <v>4123</v>
      </c>
      <c r="AJZ3" s="135" t="s">
        <v>4123</v>
      </c>
      <c r="AKA3" s="135" t="s">
        <v>4123</v>
      </c>
      <c r="AKB3" s="135" t="s">
        <v>4123</v>
      </c>
      <c r="AKC3" s="135" t="s">
        <v>4123</v>
      </c>
      <c r="AKD3" s="135" t="s">
        <v>4123</v>
      </c>
      <c r="AKE3" s="135" t="s">
        <v>4123</v>
      </c>
      <c r="AKF3" s="135" t="s">
        <v>4123</v>
      </c>
      <c r="AKG3" s="135" t="s">
        <v>4123</v>
      </c>
      <c r="AKH3" s="135" t="s">
        <v>4123</v>
      </c>
      <c r="AKI3" s="135" t="s">
        <v>4123</v>
      </c>
      <c r="AKJ3" s="135" t="s">
        <v>4123</v>
      </c>
      <c r="AKK3" s="135" t="s">
        <v>4123</v>
      </c>
      <c r="AKL3" s="135" t="s">
        <v>4123</v>
      </c>
      <c r="AKM3" s="135" t="s">
        <v>4123</v>
      </c>
      <c r="AKN3" s="135" t="s">
        <v>4123</v>
      </c>
      <c r="AKO3" s="135" t="s">
        <v>4123</v>
      </c>
      <c r="AKP3" s="135" t="s">
        <v>4123</v>
      </c>
      <c r="AKQ3" s="135" t="s">
        <v>4123</v>
      </c>
      <c r="AKR3" s="135" t="s">
        <v>4123</v>
      </c>
      <c r="AKS3" s="135" t="s">
        <v>4123</v>
      </c>
      <c r="AKT3" s="135" t="s">
        <v>4123</v>
      </c>
      <c r="AKU3" s="135" t="s">
        <v>4123</v>
      </c>
      <c r="AKV3" s="135" t="s">
        <v>4123</v>
      </c>
      <c r="AKW3" s="135" t="s">
        <v>4123</v>
      </c>
      <c r="AKX3" s="135" t="s">
        <v>4123</v>
      </c>
      <c r="AKY3" s="135" t="s">
        <v>4123</v>
      </c>
      <c r="AKZ3" s="135" t="s">
        <v>4123</v>
      </c>
      <c r="ALA3" s="135" t="s">
        <v>4123</v>
      </c>
      <c r="ALB3" s="135" t="s">
        <v>4123</v>
      </c>
      <c r="ALC3" s="135" t="s">
        <v>4123</v>
      </c>
      <c r="ALD3" s="135" t="s">
        <v>4123</v>
      </c>
      <c r="ALE3" s="135" t="s">
        <v>4123</v>
      </c>
      <c r="ALF3" s="135" t="s">
        <v>4123</v>
      </c>
      <c r="ALG3" s="135" t="s">
        <v>4123</v>
      </c>
      <c r="ALH3" s="135" t="s">
        <v>4123</v>
      </c>
      <c r="ALI3" s="135" t="s">
        <v>4123</v>
      </c>
      <c r="ALJ3" s="135" t="s">
        <v>4123</v>
      </c>
      <c r="ALK3" s="135" t="s">
        <v>4123</v>
      </c>
      <c r="ALL3" s="135" t="s">
        <v>4123</v>
      </c>
      <c r="ALM3" s="135" t="s">
        <v>4123</v>
      </c>
      <c r="ALN3" s="135" t="s">
        <v>4123</v>
      </c>
      <c r="ALO3" s="135" t="s">
        <v>4123</v>
      </c>
      <c r="ALP3" s="135" t="s">
        <v>4123</v>
      </c>
      <c r="ALQ3" s="135" t="s">
        <v>4123</v>
      </c>
      <c r="ALR3" s="135" t="s">
        <v>4123</v>
      </c>
      <c r="ALS3" s="135" t="s">
        <v>4123</v>
      </c>
      <c r="ALT3" s="135" t="s">
        <v>4123</v>
      </c>
      <c r="ALU3" s="135" t="s">
        <v>4123</v>
      </c>
      <c r="ALV3" s="135" t="s">
        <v>4123</v>
      </c>
      <c r="ALW3" s="135" t="s">
        <v>4123</v>
      </c>
      <c r="ALX3" s="135" t="s">
        <v>4123</v>
      </c>
      <c r="ALY3" s="135" t="s">
        <v>4123</v>
      </c>
      <c r="ALZ3" s="135" t="s">
        <v>4123</v>
      </c>
      <c r="AMA3" s="135" t="s">
        <v>4123</v>
      </c>
      <c r="AMB3" s="135" t="s">
        <v>4123</v>
      </c>
      <c r="AMC3" s="135" t="s">
        <v>4123</v>
      </c>
      <c r="AMD3" s="135" t="s">
        <v>4123</v>
      </c>
      <c r="AME3" s="135" t="s">
        <v>4123</v>
      </c>
      <c r="AMF3" s="135" t="s">
        <v>4123</v>
      </c>
      <c r="AMG3" s="135" t="s">
        <v>4123</v>
      </c>
      <c r="AMH3" s="135" t="s">
        <v>4123</v>
      </c>
      <c r="AMI3" s="135" t="s">
        <v>4123</v>
      </c>
      <c r="AMJ3" s="135" t="s">
        <v>4123</v>
      </c>
      <c r="AMK3" s="135" t="s">
        <v>4123</v>
      </c>
      <c r="AML3" s="135" t="s">
        <v>4123</v>
      </c>
      <c r="AMM3" s="135" t="s">
        <v>4123</v>
      </c>
      <c r="AMN3" s="135" t="s">
        <v>4123</v>
      </c>
      <c r="AMO3" s="135" t="s">
        <v>4123</v>
      </c>
      <c r="AMP3" s="135" t="s">
        <v>4123</v>
      </c>
      <c r="AMQ3" s="135" t="s">
        <v>4123</v>
      </c>
      <c r="AMR3" s="135" t="s">
        <v>4123</v>
      </c>
      <c r="AMS3" s="135" t="s">
        <v>4124</v>
      </c>
      <c r="AMT3" s="135" t="s">
        <v>4124</v>
      </c>
      <c r="AMU3" s="135" t="s">
        <v>4124</v>
      </c>
      <c r="AMV3" s="135" t="s">
        <v>4124</v>
      </c>
      <c r="AMW3" s="135" t="s">
        <v>4124</v>
      </c>
      <c r="AMX3" s="135" t="s">
        <v>4124</v>
      </c>
      <c r="AMY3" s="135" t="s">
        <v>4124</v>
      </c>
      <c r="AMZ3" s="135" t="s">
        <v>4124</v>
      </c>
      <c r="ANA3" s="135" t="s">
        <v>4124</v>
      </c>
      <c r="ANB3" s="135" t="s">
        <v>4124</v>
      </c>
      <c r="ANC3" s="135" t="s">
        <v>4124</v>
      </c>
      <c r="AND3" s="135" t="s">
        <v>4124</v>
      </c>
      <c r="ANE3" s="135" t="s">
        <v>4124</v>
      </c>
      <c r="ANF3" s="135" t="s">
        <v>4124</v>
      </c>
      <c r="ANG3" s="135" t="s">
        <v>4124</v>
      </c>
      <c r="ANH3" s="135" t="s">
        <v>4124</v>
      </c>
      <c r="ANI3" s="135" t="s">
        <v>4124</v>
      </c>
      <c r="ANJ3" s="135" t="s">
        <v>4124</v>
      </c>
      <c r="ANK3" s="135" t="s">
        <v>4124</v>
      </c>
      <c r="ANL3" s="135" t="s">
        <v>4124</v>
      </c>
      <c r="ANM3" s="135" t="s">
        <v>4124</v>
      </c>
      <c r="ANN3" s="135" t="s">
        <v>4124</v>
      </c>
      <c r="ANO3" s="135" t="s">
        <v>4124</v>
      </c>
      <c r="ANP3" s="135" t="s">
        <v>4124</v>
      </c>
      <c r="ANQ3" s="135" t="s">
        <v>4124</v>
      </c>
      <c r="ANR3" s="135" t="s">
        <v>4124</v>
      </c>
      <c r="ANS3" s="135" t="s">
        <v>4124</v>
      </c>
      <c r="ANT3" s="135" t="s">
        <v>4124</v>
      </c>
      <c r="ANU3" s="135" t="s">
        <v>4124</v>
      </c>
      <c r="ANV3" s="135" t="s">
        <v>4124</v>
      </c>
      <c r="ANW3" s="135" t="s">
        <v>4124</v>
      </c>
      <c r="ANX3" s="135" t="s">
        <v>4124</v>
      </c>
      <c r="ANY3" s="135" t="s">
        <v>4124</v>
      </c>
      <c r="ANZ3" s="135" t="s">
        <v>4124</v>
      </c>
      <c r="AOA3" s="135" t="s">
        <v>4124</v>
      </c>
      <c r="AOB3" s="135" t="s">
        <v>4124</v>
      </c>
      <c r="AOC3" s="135" t="s">
        <v>4124</v>
      </c>
      <c r="AOD3" s="135" t="s">
        <v>4124</v>
      </c>
      <c r="AOE3" s="135" t="s">
        <v>4124</v>
      </c>
      <c r="AOF3" s="135" t="s">
        <v>4124</v>
      </c>
      <c r="AOG3" s="135" t="s">
        <v>4124</v>
      </c>
      <c r="AOH3" s="135" t="s">
        <v>4124</v>
      </c>
      <c r="AOI3" s="135" t="s">
        <v>4124</v>
      </c>
      <c r="AOJ3" s="135" t="s">
        <v>4124</v>
      </c>
      <c r="AOK3" s="135" t="s">
        <v>4124</v>
      </c>
      <c r="AOL3" s="135" t="s">
        <v>4124</v>
      </c>
      <c r="AOM3" s="135" t="s">
        <v>4124</v>
      </c>
      <c r="AON3" s="135" t="s">
        <v>4124</v>
      </c>
      <c r="AOO3" s="135" t="s">
        <v>4124</v>
      </c>
      <c r="AOP3" s="135" t="s">
        <v>4124</v>
      </c>
      <c r="AOQ3" s="135" t="s">
        <v>4124</v>
      </c>
      <c r="AOR3" s="135" t="s">
        <v>4124</v>
      </c>
      <c r="AOS3" s="135" t="s">
        <v>4124</v>
      </c>
      <c r="AOT3" s="135" t="s">
        <v>4124</v>
      </c>
      <c r="AOU3" s="135" t="s">
        <v>4124</v>
      </c>
      <c r="AOV3" s="135" t="s">
        <v>4124</v>
      </c>
      <c r="AOW3" s="135" t="s">
        <v>4124</v>
      </c>
      <c r="AOX3" s="135" t="s">
        <v>4124</v>
      </c>
      <c r="AOY3" s="135" t="s">
        <v>4124</v>
      </c>
      <c r="AOZ3" s="135" t="s">
        <v>4124</v>
      </c>
      <c r="APA3" s="135" t="s">
        <v>4124</v>
      </c>
      <c r="APB3" s="135" t="s">
        <v>4124</v>
      </c>
      <c r="APC3" s="135" t="s">
        <v>4124</v>
      </c>
      <c r="APD3" s="135" t="s">
        <v>4124</v>
      </c>
      <c r="APE3" s="135" t="s">
        <v>4124</v>
      </c>
      <c r="APF3" s="135" t="s">
        <v>4124</v>
      </c>
      <c r="APG3" s="135" t="s">
        <v>4124</v>
      </c>
      <c r="APH3" s="135" t="s">
        <v>4124</v>
      </c>
      <c r="API3" s="135" t="s">
        <v>4124</v>
      </c>
      <c r="APJ3" s="135" t="s">
        <v>4124</v>
      </c>
      <c r="APK3" s="135" t="s">
        <v>4124</v>
      </c>
      <c r="APL3" s="135" t="s">
        <v>4124</v>
      </c>
      <c r="APM3" s="135" t="s">
        <v>4124</v>
      </c>
      <c r="APN3" s="135" t="s">
        <v>4124</v>
      </c>
      <c r="APO3" s="135" t="s">
        <v>4124</v>
      </c>
      <c r="APP3" s="135" t="s">
        <v>4124</v>
      </c>
      <c r="APQ3" s="135" t="s">
        <v>4124</v>
      </c>
      <c r="APR3" s="135" t="s">
        <v>4124</v>
      </c>
      <c r="APS3" s="135" t="s">
        <v>4124</v>
      </c>
      <c r="APT3" s="135" t="s">
        <v>4124</v>
      </c>
      <c r="APU3" s="135" t="s">
        <v>4124</v>
      </c>
      <c r="APV3" s="135" t="s">
        <v>4124</v>
      </c>
      <c r="APW3" s="135" t="s">
        <v>4124</v>
      </c>
      <c r="APX3" s="135" t="s">
        <v>4124</v>
      </c>
      <c r="APY3" s="135" t="s">
        <v>4124</v>
      </c>
      <c r="APZ3" s="135" t="s">
        <v>4124</v>
      </c>
      <c r="AQA3" s="135" t="s">
        <v>4124</v>
      </c>
      <c r="AQB3" s="135" t="s">
        <v>4124</v>
      </c>
      <c r="AQC3" s="135" t="s">
        <v>4124</v>
      </c>
      <c r="AQD3" s="135" t="s">
        <v>4124</v>
      </c>
      <c r="AQE3" s="135" t="s">
        <v>4124</v>
      </c>
      <c r="AQF3" s="135" t="s">
        <v>4124</v>
      </c>
      <c r="AQG3" s="135" t="s">
        <v>4124</v>
      </c>
      <c r="AQH3" s="135" t="s">
        <v>4124</v>
      </c>
      <c r="AQI3" s="135" t="s">
        <v>4124</v>
      </c>
      <c r="AQJ3" s="135" t="s">
        <v>4124</v>
      </c>
      <c r="AQK3" s="135" t="s">
        <v>4124</v>
      </c>
      <c r="AQL3" s="135" t="s">
        <v>4124</v>
      </c>
      <c r="AQM3" s="135" t="s">
        <v>4124</v>
      </c>
      <c r="AQN3" s="135" t="s">
        <v>4124</v>
      </c>
      <c r="AQO3" s="135" t="s">
        <v>4124</v>
      </c>
      <c r="AQP3" s="135" t="s">
        <v>4124</v>
      </c>
      <c r="AQQ3" s="135" t="s">
        <v>4124</v>
      </c>
      <c r="AQR3" s="135" t="s">
        <v>4124</v>
      </c>
      <c r="AQS3" s="135" t="s">
        <v>4124</v>
      </c>
      <c r="AQT3" s="135" t="s">
        <v>4124</v>
      </c>
      <c r="AQU3" s="135" t="s">
        <v>4124</v>
      </c>
      <c r="AQV3" s="135" t="s">
        <v>4124</v>
      </c>
      <c r="AQW3" s="135" t="s">
        <v>4124</v>
      </c>
      <c r="AQX3" s="135" t="s">
        <v>4124</v>
      </c>
      <c r="AQY3" s="135" t="s">
        <v>4124</v>
      </c>
      <c r="AQZ3" s="135" t="s">
        <v>4124</v>
      </c>
      <c r="ARA3" s="135" t="s">
        <v>4124</v>
      </c>
      <c r="ARB3" s="135" t="s">
        <v>4124</v>
      </c>
      <c r="ARC3" s="135" t="s">
        <v>4124</v>
      </c>
      <c r="ARD3" s="135" t="s">
        <v>4124</v>
      </c>
      <c r="ARE3" s="135" t="s">
        <v>4124</v>
      </c>
      <c r="ARF3" s="135" t="s">
        <v>4124</v>
      </c>
      <c r="ARG3" s="135" t="s">
        <v>4124</v>
      </c>
      <c r="ARH3" s="135" t="s">
        <v>4124</v>
      </c>
      <c r="ARI3" s="135" t="s">
        <v>4124</v>
      </c>
      <c r="ARJ3" s="135" t="s">
        <v>4124</v>
      </c>
      <c r="ARK3" s="135" t="s">
        <v>4124</v>
      </c>
      <c r="ARL3" s="135" t="s">
        <v>4124</v>
      </c>
      <c r="ARM3" s="135" t="s">
        <v>4124</v>
      </c>
      <c r="ARN3" s="135" t="s">
        <v>4125</v>
      </c>
      <c r="ARO3" s="135" t="s">
        <v>4125</v>
      </c>
      <c r="ARP3" s="135" t="s">
        <v>4125</v>
      </c>
      <c r="ARQ3" s="135" t="s">
        <v>4125</v>
      </c>
      <c r="ARR3" s="135" t="s">
        <v>4125</v>
      </c>
      <c r="ARS3" s="135" t="s">
        <v>4125</v>
      </c>
      <c r="ART3" s="135" t="s">
        <v>4125</v>
      </c>
      <c r="ARU3" s="135" t="s">
        <v>4125</v>
      </c>
      <c r="ARV3" s="135" t="s">
        <v>4125</v>
      </c>
      <c r="ARW3" s="135" t="s">
        <v>4125</v>
      </c>
      <c r="ARX3" s="135" t="s">
        <v>4125</v>
      </c>
      <c r="ARY3" s="135" t="s">
        <v>4125</v>
      </c>
      <c r="ARZ3" s="135" t="s">
        <v>4125</v>
      </c>
      <c r="ASA3" s="135" t="s">
        <v>4125</v>
      </c>
      <c r="ASB3" s="135" t="s">
        <v>4125</v>
      </c>
      <c r="ASC3" s="135" t="s">
        <v>4125</v>
      </c>
      <c r="ASD3" s="135" t="s">
        <v>4125</v>
      </c>
      <c r="ASE3" s="135" t="s">
        <v>4125</v>
      </c>
      <c r="ASF3" s="135" t="s">
        <v>4125</v>
      </c>
      <c r="ASG3" s="135" t="s">
        <v>4125</v>
      </c>
      <c r="ASH3" s="135" t="s">
        <v>4125</v>
      </c>
      <c r="ASI3" s="135" t="s">
        <v>4125</v>
      </c>
      <c r="ASJ3" s="135" t="s">
        <v>4125</v>
      </c>
      <c r="ASK3" s="135" t="s">
        <v>4125</v>
      </c>
      <c r="ASL3" s="135" t="s">
        <v>4125</v>
      </c>
      <c r="ASM3" s="135" t="s">
        <v>4125</v>
      </c>
      <c r="ASN3" s="135" t="s">
        <v>4125</v>
      </c>
      <c r="ASO3" s="135" t="s">
        <v>4125</v>
      </c>
      <c r="ASP3" s="135" t="s">
        <v>4125</v>
      </c>
      <c r="ASQ3" s="135" t="s">
        <v>4125</v>
      </c>
      <c r="ASR3" s="135" t="s">
        <v>4125</v>
      </c>
      <c r="ASS3" s="135" t="s">
        <v>4125</v>
      </c>
      <c r="AST3" s="135" t="s">
        <v>4125</v>
      </c>
      <c r="ASU3" s="135" t="s">
        <v>4125</v>
      </c>
      <c r="ASV3" s="135" t="s">
        <v>4125</v>
      </c>
      <c r="ASW3" s="135" t="s">
        <v>4125</v>
      </c>
      <c r="ASX3" s="135" t="s">
        <v>4125</v>
      </c>
      <c r="ASY3" s="135" t="s">
        <v>4125</v>
      </c>
      <c r="ASZ3" s="135" t="s">
        <v>4125</v>
      </c>
      <c r="ATA3" s="135" t="s">
        <v>4125</v>
      </c>
      <c r="ATB3" s="135" t="s">
        <v>4125</v>
      </c>
      <c r="ATC3" s="135" t="s">
        <v>4125</v>
      </c>
      <c r="ATD3" s="135" t="s">
        <v>4125</v>
      </c>
      <c r="ATE3" s="135" t="s">
        <v>4125</v>
      </c>
      <c r="ATF3" s="135" t="s">
        <v>4125</v>
      </c>
      <c r="ATG3" s="135" t="s">
        <v>4125</v>
      </c>
      <c r="ATH3" s="135" t="s">
        <v>4125</v>
      </c>
      <c r="ATI3" s="135" t="s">
        <v>4125</v>
      </c>
      <c r="ATJ3" s="135" t="s">
        <v>4125</v>
      </c>
      <c r="ATK3" s="135" t="s">
        <v>4125</v>
      </c>
      <c r="ATL3" s="135" t="s">
        <v>4125</v>
      </c>
      <c r="ATM3" s="135" t="s">
        <v>4125</v>
      </c>
      <c r="ATN3" s="135" t="s">
        <v>4125</v>
      </c>
      <c r="ATO3" s="135" t="s">
        <v>4125</v>
      </c>
      <c r="ATP3" s="135" t="s">
        <v>4125</v>
      </c>
      <c r="ATQ3" s="135" t="s">
        <v>4125</v>
      </c>
      <c r="ATR3" s="135" t="s">
        <v>4125</v>
      </c>
      <c r="ATS3" s="135" t="s">
        <v>4125</v>
      </c>
      <c r="ATT3" s="135" t="s">
        <v>4125</v>
      </c>
      <c r="ATU3" s="135" t="s">
        <v>4125</v>
      </c>
      <c r="ATV3" s="135" t="s">
        <v>4125</v>
      </c>
      <c r="ATW3" s="135" t="s">
        <v>4125</v>
      </c>
      <c r="ATX3" s="135" t="s">
        <v>4125</v>
      </c>
      <c r="ATY3" s="135" t="s">
        <v>4125</v>
      </c>
      <c r="ATZ3" s="135" t="s">
        <v>4125</v>
      </c>
      <c r="AUA3" s="135" t="s">
        <v>4125</v>
      </c>
      <c r="AUB3" s="135" t="s">
        <v>4125</v>
      </c>
      <c r="AUC3" s="135" t="s">
        <v>4125</v>
      </c>
      <c r="AUD3" s="135" t="s">
        <v>4125</v>
      </c>
      <c r="AUE3" s="135" t="s">
        <v>4125</v>
      </c>
      <c r="AUF3" s="135" t="s">
        <v>4125</v>
      </c>
      <c r="AUG3" s="135" t="s">
        <v>4125</v>
      </c>
      <c r="AUH3" s="135" t="s">
        <v>4125</v>
      </c>
      <c r="AUI3" s="135" t="s">
        <v>4125</v>
      </c>
      <c r="AUJ3" s="135" t="s">
        <v>4125</v>
      </c>
      <c r="AUK3" s="135" t="s">
        <v>4125</v>
      </c>
      <c r="AUL3" s="135" t="s">
        <v>4125</v>
      </c>
      <c r="AUM3" s="135" t="s">
        <v>4125</v>
      </c>
      <c r="AUN3" s="135" t="s">
        <v>4125</v>
      </c>
      <c r="AUO3" s="135" t="s">
        <v>4125</v>
      </c>
      <c r="AUP3" s="135" t="s">
        <v>4125</v>
      </c>
      <c r="AUQ3" s="135" t="s">
        <v>4125</v>
      </c>
      <c r="AUR3" s="135" t="s">
        <v>4125</v>
      </c>
      <c r="AUS3" s="135" t="s">
        <v>4125</v>
      </c>
      <c r="AUT3" s="135" t="s">
        <v>4125</v>
      </c>
      <c r="AUU3" s="135" t="s">
        <v>4125</v>
      </c>
      <c r="AUV3" s="135" t="s">
        <v>4125</v>
      </c>
      <c r="AUW3" s="135" t="s">
        <v>4125</v>
      </c>
      <c r="AUX3" s="135" t="s">
        <v>4125</v>
      </c>
      <c r="AUY3" s="135" t="s">
        <v>4125</v>
      </c>
      <c r="AUZ3" s="135" t="s">
        <v>4125</v>
      </c>
      <c r="AVA3" s="135" t="s">
        <v>4125</v>
      </c>
      <c r="AVB3" s="135" t="s">
        <v>4125</v>
      </c>
      <c r="AVC3" s="135" t="s">
        <v>4125</v>
      </c>
      <c r="AVD3" s="135" t="s">
        <v>4125</v>
      </c>
      <c r="AVE3" s="135" t="s">
        <v>4125</v>
      </c>
      <c r="AVF3" s="135" t="s">
        <v>4125</v>
      </c>
      <c r="AVG3" s="135" t="s">
        <v>4125</v>
      </c>
      <c r="AVH3" s="135" t="s">
        <v>4125</v>
      </c>
      <c r="AVI3" s="135" t="s">
        <v>4125</v>
      </c>
      <c r="AVJ3" s="135" t="s">
        <v>4125</v>
      </c>
      <c r="AVK3" s="135" t="s">
        <v>4125</v>
      </c>
      <c r="AVL3" s="135" t="s">
        <v>4125</v>
      </c>
      <c r="AVM3" s="135" t="s">
        <v>4125</v>
      </c>
      <c r="AVN3" s="135" t="s">
        <v>4125</v>
      </c>
      <c r="AVO3" s="135" t="s">
        <v>4125</v>
      </c>
      <c r="AVP3" s="135" t="s">
        <v>4125</v>
      </c>
      <c r="AVQ3" s="135" t="s">
        <v>4125</v>
      </c>
      <c r="AVR3" s="135" t="s">
        <v>4125</v>
      </c>
      <c r="AVS3" s="135" t="s">
        <v>4125</v>
      </c>
      <c r="AVT3" s="135" t="s">
        <v>4125</v>
      </c>
      <c r="AVU3" s="135" t="s">
        <v>4125</v>
      </c>
      <c r="AVV3" s="135" t="s">
        <v>4125</v>
      </c>
      <c r="AVW3" s="135" t="s">
        <v>4125</v>
      </c>
      <c r="AVX3" s="135" t="s">
        <v>4125</v>
      </c>
      <c r="AVY3" s="135" t="s">
        <v>4125</v>
      </c>
      <c r="AVZ3" s="135" t="s">
        <v>4125</v>
      </c>
      <c r="AWA3" s="135" t="s">
        <v>4125</v>
      </c>
      <c r="AWB3" s="135" t="s">
        <v>4125</v>
      </c>
      <c r="AWC3" s="135" t="s">
        <v>4125</v>
      </c>
      <c r="AWD3" s="135" t="s">
        <v>4125</v>
      </c>
      <c r="AWE3" s="135" t="s">
        <v>4125</v>
      </c>
      <c r="AWF3" s="135" t="s">
        <v>4125</v>
      </c>
      <c r="AWG3" s="135" t="s">
        <v>4125</v>
      </c>
      <c r="AWH3" s="135" t="s">
        <v>4125</v>
      </c>
      <c r="AWI3" s="135" t="s">
        <v>4126</v>
      </c>
      <c r="AWJ3" s="135" t="s">
        <v>4126</v>
      </c>
      <c r="AWK3" s="135" t="s">
        <v>4126</v>
      </c>
      <c r="AWL3" s="135" t="s">
        <v>4126</v>
      </c>
      <c r="AWM3" s="135" t="s">
        <v>4126</v>
      </c>
      <c r="AWN3" s="135" t="s">
        <v>4126</v>
      </c>
      <c r="AWO3" s="135" t="s">
        <v>4126</v>
      </c>
      <c r="AWP3" s="135" t="s">
        <v>4126</v>
      </c>
      <c r="AWQ3" s="135" t="s">
        <v>4126</v>
      </c>
      <c r="AWR3" s="135" t="s">
        <v>4126</v>
      </c>
      <c r="AWS3" s="135" t="s">
        <v>4126</v>
      </c>
      <c r="AWT3" s="135" t="s">
        <v>4126</v>
      </c>
      <c r="AWU3" s="135" t="s">
        <v>4126</v>
      </c>
      <c r="AWV3" s="135" t="s">
        <v>4126</v>
      </c>
      <c r="AWW3" s="135" t="s">
        <v>4126</v>
      </c>
      <c r="AWX3" s="135" t="s">
        <v>4126</v>
      </c>
      <c r="AWY3" s="135" t="s">
        <v>4126</v>
      </c>
      <c r="AWZ3" s="135" t="s">
        <v>4126</v>
      </c>
      <c r="AXA3" s="135" t="s">
        <v>4126</v>
      </c>
      <c r="AXB3" s="135" t="s">
        <v>4126</v>
      </c>
      <c r="AXC3" s="135" t="s">
        <v>4126</v>
      </c>
      <c r="AXD3" s="135" t="s">
        <v>4126</v>
      </c>
      <c r="AXE3" s="135" t="s">
        <v>4126</v>
      </c>
      <c r="AXF3" s="135" t="s">
        <v>4126</v>
      </c>
      <c r="AXG3" s="135" t="s">
        <v>4126</v>
      </c>
      <c r="AXH3" s="135" t="s">
        <v>4126</v>
      </c>
      <c r="AXI3" s="135" t="s">
        <v>4126</v>
      </c>
      <c r="AXJ3" s="135" t="s">
        <v>4126</v>
      </c>
      <c r="AXK3" s="135" t="s">
        <v>4126</v>
      </c>
      <c r="AXL3" s="135" t="s">
        <v>4126</v>
      </c>
      <c r="AXM3" s="135" t="s">
        <v>4126</v>
      </c>
      <c r="AXN3" s="135" t="s">
        <v>4126</v>
      </c>
      <c r="AXO3" s="135" t="s">
        <v>4126</v>
      </c>
      <c r="AXP3" s="135" t="s">
        <v>4126</v>
      </c>
      <c r="AXQ3" s="135" t="s">
        <v>4126</v>
      </c>
      <c r="AXR3" s="135" t="s">
        <v>4126</v>
      </c>
      <c r="AXS3" s="135" t="s">
        <v>4126</v>
      </c>
      <c r="AXT3" s="135" t="s">
        <v>4126</v>
      </c>
      <c r="AXU3" s="135" t="s">
        <v>4126</v>
      </c>
      <c r="AXV3" s="135" t="s">
        <v>4126</v>
      </c>
      <c r="AXW3" s="135" t="s">
        <v>4126</v>
      </c>
      <c r="AXX3" s="135" t="s">
        <v>4126</v>
      </c>
      <c r="AXY3" s="135" t="s">
        <v>4126</v>
      </c>
      <c r="AXZ3" s="135" t="s">
        <v>4126</v>
      </c>
      <c r="AYA3" s="135" t="s">
        <v>4126</v>
      </c>
      <c r="AYB3" s="135" t="s">
        <v>4126</v>
      </c>
      <c r="AYC3" s="135" t="s">
        <v>4126</v>
      </c>
      <c r="AYD3" s="135" t="s">
        <v>4126</v>
      </c>
      <c r="AYE3" s="135" t="s">
        <v>4126</v>
      </c>
      <c r="AYF3" s="135" t="s">
        <v>4126</v>
      </c>
      <c r="AYG3" s="135" t="s">
        <v>4126</v>
      </c>
      <c r="AYH3" s="135" t="s">
        <v>4126</v>
      </c>
      <c r="AYI3" s="135" t="s">
        <v>4126</v>
      </c>
      <c r="AYJ3" s="135" t="s">
        <v>4126</v>
      </c>
      <c r="AYK3" s="135" t="s">
        <v>4126</v>
      </c>
      <c r="AYL3" s="135" t="s">
        <v>4126</v>
      </c>
      <c r="AYM3" s="135" t="s">
        <v>4126</v>
      </c>
      <c r="AYN3" s="135" t="s">
        <v>4126</v>
      </c>
      <c r="AYO3" s="135" t="s">
        <v>4126</v>
      </c>
      <c r="AYP3" s="135" t="s">
        <v>4126</v>
      </c>
      <c r="AYQ3" s="135" t="s">
        <v>4126</v>
      </c>
      <c r="AYR3" s="135" t="s">
        <v>4126</v>
      </c>
      <c r="AYS3" s="135" t="s">
        <v>4126</v>
      </c>
      <c r="AYT3" s="135" t="s">
        <v>4126</v>
      </c>
      <c r="AYU3" s="135" t="s">
        <v>4126</v>
      </c>
      <c r="AYV3" s="135" t="s">
        <v>4126</v>
      </c>
      <c r="AYW3" s="135" t="s">
        <v>4126</v>
      </c>
      <c r="AYX3" s="135" t="s">
        <v>4126</v>
      </c>
      <c r="AYY3" s="135" t="s">
        <v>4126</v>
      </c>
      <c r="AYZ3" s="135" t="s">
        <v>4126</v>
      </c>
      <c r="AZA3" s="135" t="s">
        <v>4126</v>
      </c>
      <c r="AZB3" s="135" t="s">
        <v>4126</v>
      </c>
      <c r="AZC3" s="135" t="s">
        <v>4126</v>
      </c>
      <c r="AZD3" s="135" t="s">
        <v>4126</v>
      </c>
      <c r="AZE3" s="135" t="s">
        <v>4126</v>
      </c>
      <c r="AZF3" s="135" t="s">
        <v>4126</v>
      </c>
      <c r="AZG3" s="135" t="s">
        <v>4126</v>
      </c>
      <c r="AZH3" s="135" t="s">
        <v>4126</v>
      </c>
      <c r="AZI3" s="135" t="s">
        <v>4126</v>
      </c>
      <c r="AZJ3" s="135" t="s">
        <v>4126</v>
      </c>
      <c r="AZK3" s="135" t="s">
        <v>4126</v>
      </c>
      <c r="AZL3" s="135" t="s">
        <v>4126</v>
      </c>
      <c r="AZM3" s="135" t="s">
        <v>4126</v>
      </c>
      <c r="AZN3" s="135" t="s">
        <v>4126</v>
      </c>
      <c r="AZO3" s="135" t="s">
        <v>4126</v>
      </c>
      <c r="AZP3" s="135" t="s">
        <v>4126</v>
      </c>
      <c r="AZQ3" s="135" t="s">
        <v>4126</v>
      </c>
      <c r="AZR3" s="135" t="s">
        <v>4126</v>
      </c>
      <c r="AZS3" s="135" t="s">
        <v>4126</v>
      </c>
      <c r="AZT3" s="135" t="s">
        <v>4126</v>
      </c>
      <c r="AZU3" s="135" t="s">
        <v>4126</v>
      </c>
      <c r="AZV3" s="135" t="s">
        <v>4126</v>
      </c>
      <c r="AZW3" s="135" t="s">
        <v>4126</v>
      </c>
      <c r="AZX3" s="135" t="s">
        <v>4126</v>
      </c>
      <c r="AZY3" s="135" t="s">
        <v>4126</v>
      </c>
      <c r="AZZ3" s="135" t="s">
        <v>4126</v>
      </c>
      <c r="BAA3" s="135" t="s">
        <v>4126</v>
      </c>
      <c r="BAB3" s="135" t="s">
        <v>4126</v>
      </c>
      <c r="BAC3" s="135" t="s">
        <v>4126</v>
      </c>
      <c r="BAD3" s="135" t="s">
        <v>4126</v>
      </c>
      <c r="BAE3" s="135" t="s">
        <v>4126</v>
      </c>
      <c r="BAF3" s="135" t="s">
        <v>4126</v>
      </c>
      <c r="BAG3" s="135" t="s">
        <v>4126</v>
      </c>
      <c r="BAH3" s="135" t="s">
        <v>4126</v>
      </c>
      <c r="BAI3" s="135" t="s">
        <v>4126</v>
      </c>
      <c r="BAJ3" s="135" t="s">
        <v>4126</v>
      </c>
      <c r="BAK3" s="135" t="s">
        <v>4126</v>
      </c>
      <c r="BAL3" s="135" t="s">
        <v>4126</v>
      </c>
      <c r="BAM3" s="135" t="s">
        <v>4126</v>
      </c>
      <c r="BAN3" s="135" t="s">
        <v>4126</v>
      </c>
      <c r="BAO3" s="135" t="s">
        <v>4126</v>
      </c>
      <c r="BAP3" s="135" t="s">
        <v>4126</v>
      </c>
      <c r="BAQ3" s="135" t="s">
        <v>4126</v>
      </c>
      <c r="BAR3" s="135" t="s">
        <v>4126</v>
      </c>
      <c r="BAS3" s="135" t="s">
        <v>4126</v>
      </c>
      <c r="BAT3" s="135" t="s">
        <v>4126</v>
      </c>
      <c r="BAU3" s="135" t="s">
        <v>4126</v>
      </c>
      <c r="BAV3" s="135" t="s">
        <v>4126</v>
      </c>
      <c r="BAW3" s="135" t="s">
        <v>4126</v>
      </c>
      <c r="BAX3" s="135" t="s">
        <v>4126</v>
      </c>
      <c r="BAY3" s="135" t="s">
        <v>4126</v>
      </c>
      <c r="BAZ3" s="135" t="s">
        <v>4126</v>
      </c>
      <c r="BBA3" s="135" t="s">
        <v>4126</v>
      </c>
      <c r="BBB3" s="135" t="s">
        <v>4126</v>
      </c>
      <c r="BBC3" s="135" t="s">
        <v>4126</v>
      </c>
      <c r="BBD3" s="135" t="s">
        <v>4127</v>
      </c>
      <c r="BBE3" s="135" t="s">
        <v>4127</v>
      </c>
      <c r="BBF3" s="135" t="s">
        <v>4127</v>
      </c>
      <c r="BBG3" s="135" t="s">
        <v>4127</v>
      </c>
      <c r="BBH3" s="135" t="s">
        <v>4127</v>
      </c>
      <c r="BBI3" s="135" t="s">
        <v>4127</v>
      </c>
      <c r="BBJ3" s="135" t="s">
        <v>4127</v>
      </c>
      <c r="BBK3" s="135" t="s">
        <v>4127</v>
      </c>
      <c r="BBL3" s="135" t="s">
        <v>4127</v>
      </c>
      <c r="BBM3" s="135" t="s">
        <v>4127</v>
      </c>
      <c r="BBN3" s="135" t="s">
        <v>4127</v>
      </c>
      <c r="BBO3" s="135" t="s">
        <v>4127</v>
      </c>
      <c r="BBP3" s="135" t="s">
        <v>4127</v>
      </c>
      <c r="BBQ3" s="135" t="s">
        <v>4127</v>
      </c>
      <c r="BBR3" s="135" t="s">
        <v>4127</v>
      </c>
      <c r="BBS3" s="135" t="s">
        <v>4127</v>
      </c>
      <c r="BBT3" s="135" t="s">
        <v>4127</v>
      </c>
      <c r="BBU3" s="135" t="s">
        <v>4127</v>
      </c>
      <c r="BBV3" s="135" t="s">
        <v>4127</v>
      </c>
      <c r="BBW3" s="135" t="s">
        <v>4127</v>
      </c>
      <c r="BBX3" s="135" t="s">
        <v>4127</v>
      </c>
      <c r="BBY3" s="135" t="s">
        <v>4127</v>
      </c>
      <c r="BBZ3" s="135" t="s">
        <v>4127</v>
      </c>
      <c r="BCA3" s="135" t="s">
        <v>4127</v>
      </c>
      <c r="BCB3" s="135" t="s">
        <v>4127</v>
      </c>
      <c r="BCC3" s="135" t="s">
        <v>4127</v>
      </c>
      <c r="BCD3" s="135" t="s">
        <v>4127</v>
      </c>
      <c r="BCE3" s="135" t="s">
        <v>4127</v>
      </c>
      <c r="BCF3" s="135" t="s">
        <v>4127</v>
      </c>
      <c r="BCG3" s="135" t="s">
        <v>4127</v>
      </c>
      <c r="BCH3" s="135" t="s">
        <v>4127</v>
      </c>
      <c r="BCI3" s="135" t="s">
        <v>4127</v>
      </c>
      <c r="BCJ3" s="135" t="s">
        <v>4127</v>
      </c>
      <c r="BCK3" s="135" t="s">
        <v>4127</v>
      </c>
      <c r="BCL3" s="135" t="s">
        <v>4127</v>
      </c>
      <c r="BCM3" s="135" t="s">
        <v>4127</v>
      </c>
      <c r="BCN3" s="135" t="s">
        <v>4127</v>
      </c>
      <c r="BCO3" s="135" t="s">
        <v>4127</v>
      </c>
      <c r="BCP3" s="135" t="s">
        <v>4127</v>
      </c>
      <c r="BCQ3" s="135" t="s">
        <v>4127</v>
      </c>
      <c r="BCR3" s="135" t="s">
        <v>4127</v>
      </c>
      <c r="BCS3" s="135" t="s">
        <v>4127</v>
      </c>
      <c r="BCT3" s="135" t="s">
        <v>4127</v>
      </c>
      <c r="BCU3" s="135" t="s">
        <v>4127</v>
      </c>
      <c r="BCV3" s="135" t="s">
        <v>4127</v>
      </c>
      <c r="BCW3" s="135" t="s">
        <v>4127</v>
      </c>
      <c r="BCX3" s="135" t="s">
        <v>4127</v>
      </c>
      <c r="BCY3" s="135" t="s">
        <v>4127</v>
      </c>
      <c r="BCZ3" s="135" t="s">
        <v>4127</v>
      </c>
      <c r="BDA3" s="135" t="s">
        <v>4127</v>
      </c>
      <c r="BDB3" s="135" t="s">
        <v>4127</v>
      </c>
      <c r="BDC3" s="135" t="s">
        <v>4127</v>
      </c>
      <c r="BDD3" s="135" t="s">
        <v>4127</v>
      </c>
      <c r="BDE3" s="135" t="s">
        <v>4127</v>
      </c>
      <c r="BDF3" s="135" t="s">
        <v>4127</v>
      </c>
      <c r="BDG3" s="135" t="s">
        <v>4127</v>
      </c>
      <c r="BDH3" s="135" t="s">
        <v>4127</v>
      </c>
      <c r="BDI3" s="135" t="s">
        <v>4127</v>
      </c>
      <c r="BDJ3" s="135" t="s">
        <v>4127</v>
      </c>
      <c r="BDK3" s="135" t="s">
        <v>4127</v>
      </c>
      <c r="BDL3" s="135" t="s">
        <v>4127</v>
      </c>
      <c r="BDM3" s="135" t="s">
        <v>4127</v>
      </c>
      <c r="BDN3" s="135" t="s">
        <v>4127</v>
      </c>
      <c r="BDO3" s="135" t="s">
        <v>4127</v>
      </c>
      <c r="BDP3" s="135" t="s">
        <v>4127</v>
      </c>
      <c r="BDQ3" s="135" t="s">
        <v>4127</v>
      </c>
      <c r="BDR3" s="135" t="s">
        <v>4127</v>
      </c>
      <c r="BDS3" s="135" t="s">
        <v>4127</v>
      </c>
      <c r="BDT3" s="135" t="s">
        <v>4127</v>
      </c>
      <c r="BDU3" s="135" t="s">
        <v>4127</v>
      </c>
      <c r="BDV3" s="135" t="s">
        <v>4127</v>
      </c>
      <c r="BDW3" s="135" t="s">
        <v>4127</v>
      </c>
      <c r="BDX3" s="135" t="s">
        <v>4127</v>
      </c>
      <c r="BDY3" s="135" t="s">
        <v>4127</v>
      </c>
      <c r="BDZ3" s="135" t="s">
        <v>4127</v>
      </c>
      <c r="BEA3" s="135" t="s">
        <v>4127</v>
      </c>
      <c r="BEB3" s="135" t="s">
        <v>4127</v>
      </c>
      <c r="BEC3" s="135" t="s">
        <v>4127</v>
      </c>
      <c r="BED3" s="135" t="s">
        <v>4127</v>
      </c>
      <c r="BEE3" s="135" t="s">
        <v>4127</v>
      </c>
      <c r="BEF3" s="135" t="s">
        <v>4127</v>
      </c>
      <c r="BEG3" s="135" t="s">
        <v>4127</v>
      </c>
      <c r="BEH3" s="135" t="s">
        <v>4127</v>
      </c>
      <c r="BEI3" s="135" t="s">
        <v>4127</v>
      </c>
      <c r="BEJ3" s="135" t="s">
        <v>4127</v>
      </c>
      <c r="BEK3" s="135" t="s">
        <v>4127</v>
      </c>
      <c r="BEL3" s="135" t="s">
        <v>4127</v>
      </c>
      <c r="BEM3" s="135" t="s">
        <v>4127</v>
      </c>
      <c r="BEN3" s="135" t="s">
        <v>4127</v>
      </c>
      <c r="BEO3" s="135" t="s">
        <v>4127</v>
      </c>
      <c r="BEP3" s="135" t="s">
        <v>4127</v>
      </c>
      <c r="BEQ3" s="135" t="s">
        <v>4127</v>
      </c>
      <c r="BER3" s="135" t="s">
        <v>4127</v>
      </c>
      <c r="BES3" s="135" t="s">
        <v>4127</v>
      </c>
      <c r="BET3" s="135" t="s">
        <v>4127</v>
      </c>
      <c r="BEU3" s="135" t="s">
        <v>4127</v>
      </c>
      <c r="BEV3" s="135" t="s">
        <v>4127</v>
      </c>
      <c r="BEW3" s="135" t="s">
        <v>4127</v>
      </c>
      <c r="BEX3" s="135" t="s">
        <v>4127</v>
      </c>
      <c r="BEY3" s="135" t="s">
        <v>4127</v>
      </c>
      <c r="BEZ3" s="135" t="s">
        <v>4127</v>
      </c>
      <c r="BFA3" s="135" t="s">
        <v>4127</v>
      </c>
      <c r="BFB3" s="135" t="s">
        <v>4127</v>
      </c>
      <c r="BFC3" s="135" t="s">
        <v>4127</v>
      </c>
      <c r="BFD3" s="135" t="s">
        <v>4127</v>
      </c>
      <c r="BFE3" s="135" t="s">
        <v>4127</v>
      </c>
      <c r="BFF3" s="135" t="s">
        <v>4127</v>
      </c>
      <c r="BFG3" s="135" t="s">
        <v>4127</v>
      </c>
      <c r="BFH3" s="135" t="s">
        <v>4127</v>
      </c>
      <c r="BFI3" s="135" t="s">
        <v>4127</v>
      </c>
      <c r="BFJ3" s="135" t="s">
        <v>4127</v>
      </c>
      <c r="BFK3" s="135" t="s">
        <v>4127</v>
      </c>
      <c r="BFL3" s="135" t="s">
        <v>4127</v>
      </c>
      <c r="BFM3" s="135" t="s">
        <v>4127</v>
      </c>
      <c r="BFN3" s="135" t="s">
        <v>4127</v>
      </c>
      <c r="BFO3" s="135" t="s">
        <v>4127</v>
      </c>
      <c r="BFP3" s="135" t="s">
        <v>4127</v>
      </c>
      <c r="BFQ3" s="135" t="s">
        <v>4127</v>
      </c>
      <c r="BFR3" s="135" t="s">
        <v>4127</v>
      </c>
      <c r="BFS3" s="135" t="s">
        <v>4127</v>
      </c>
      <c r="BFT3" s="135" t="s">
        <v>4127</v>
      </c>
      <c r="BFU3" s="135" t="s">
        <v>4127</v>
      </c>
      <c r="BFV3" s="135" t="s">
        <v>4127</v>
      </c>
      <c r="BFW3" s="135" t="s">
        <v>4127</v>
      </c>
      <c r="BFX3" s="135" t="s">
        <v>4127</v>
      </c>
      <c r="BFY3" s="135" t="s">
        <v>4128</v>
      </c>
      <c r="BFZ3" s="135" t="s">
        <v>4128</v>
      </c>
      <c r="BGA3" s="135" t="s">
        <v>4128</v>
      </c>
      <c r="BGB3" s="135" t="s">
        <v>4128</v>
      </c>
      <c r="BGC3" s="135" t="s">
        <v>4128</v>
      </c>
      <c r="BGD3" s="135" t="s">
        <v>4128</v>
      </c>
      <c r="BGE3" s="135" t="s">
        <v>4128</v>
      </c>
      <c r="BGF3" s="135" t="s">
        <v>4128</v>
      </c>
      <c r="BGG3" s="135" t="s">
        <v>4128</v>
      </c>
      <c r="BGH3" s="135" t="s">
        <v>4128</v>
      </c>
      <c r="BGI3" s="135" t="s">
        <v>4128</v>
      </c>
      <c r="BGJ3" s="135" t="s">
        <v>4128</v>
      </c>
      <c r="BGK3" s="135" t="s">
        <v>4128</v>
      </c>
      <c r="BGL3" s="135" t="s">
        <v>4128</v>
      </c>
      <c r="BGM3" s="135" t="s">
        <v>4128</v>
      </c>
      <c r="BGN3" s="135" t="s">
        <v>4128</v>
      </c>
      <c r="BGO3" s="135" t="s">
        <v>4128</v>
      </c>
      <c r="BGP3" s="135" t="s">
        <v>4128</v>
      </c>
      <c r="BGQ3" s="135" t="s">
        <v>4128</v>
      </c>
      <c r="BGR3" s="135" t="s">
        <v>4128</v>
      </c>
      <c r="BGS3" s="135" t="s">
        <v>4128</v>
      </c>
      <c r="BGT3" s="135" t="s">
        <v>4128</v>
      </c>
      <c r="BGU3" s="135" t="s">
        <v>4128</v>
      </c>
      <c r="BGV3" s="135" t="s">
        <v>4128</v>
      </c>
      <c r="BGW3" s="135" t="s">
        <v>4128</v>
      </c>
      <c r="BGX3" s="135" t="s">
        <v>4128</v>
      </c>
      <c r="BGY3" s="135" t="s">
        <v>4128</v>
      </c>
      <c r="BGZ3" s="135" t="s">
        <v>4128</v>
      </c>
      <c r="BHA3" s="135" t="s">
        <v>4128</v>
      </c>
      <c r="BHB3" s="135" t="s">
        <v>4128</v>
      </c>
      <c r="BHC3" s="135" t="s">
        <v>4128</v>
      </c>
      <c r="BHD3" s="135" t="s">
        <v>4128</v>
      </c>
      <c r="BHE3" s="135" t="s">
        <v>4128</v>
      </c>
      <c r="BHF3" s="135" t="s">
        <v>4128</v>
      </c>
      <c r="BHG3" s="135" t="s">
        <v>4128</v>
      </c>
      <c r="BHH3" s="135" t="s">
        <v>4128</v>
      </c>
      <c r="BHI3" s="135" t="s">
        <v>4128</v>
      </c>
      <c r="BHJ3" s="135" t="s">
        <v>4128</v>
      </c>
      <c r="BHK3" s="135" t="s">
        <v>4128</v>
      </c>
      <c r="BHL3" s="135" t="s">
        <v>4128</v>
      </c>
      <c r="BHM3" s="135" t="s">
        <v>4128</v>
      </c>
      <c r="BHN3" s="135" t="s">
        <v>4128</v>
      </c>
      <c r="BHO3" s="135" t="s">
        <v>4128</v>
      </c>
      <c r="BHP3" s="135" t="s">
        <v>4128</v>
      </c>
      <c r="BHQ3" s="135" t="s">
        <v>4128</v>
      </c>
      <c r="BHR3" s="135" t="s">
        <v>4128</v>
      </c>
      <c r="BHS3" s="135" t="s">
        <v>4128</v>
      </c>
      <c r="BHT3" s="135" t="s">
        <v>4128</v>
      </c>
      <c r="BHU3" s="135" t="s">
        <v>4128</v>
      </c>
      <c r="BHV3" s="135" t="s">
        <v>4128</v>
      </c>
      <c r="BHW3" s="135" t="s">
        <v>4128</v>
      </c>
      <c r="BHX3" s="135" t="s">
        <v>4128</v>
      </c>
      <c r="BHY3" s="135" t="s">
        <v>4128</v>
      </c>
      <c r="BHZ3" s="135" t="s">
        <v>4128</v>
      </c>
      <c r="BIA3" s="135" t="s">
        <v>4128</v>
      </c>
      <c r="BIB3" s="135" t="s">
        <v>4128</v>
      </c>
      <c r="BIC3" s="135" t="s">
        <v>4128</v>
      </c>
      <c r="BID3" s="135" t="s">
        <v>4128</v>
      </c>
      <c r="BIE3" s="135" t="s">
        <v>4128</v>
      </c>
      <c r="BIF3" s="135" t="s">
        <v>4128</v>
      </c>
      <c r="BIG3" s="135" t="s">
        <v>4128</v>
      </c>
      <c r="BIH3" s="135" t="s">
        <v>4128</v>
      </c>
      <c r="BII3" s="135" t="s">
        <v>4128</v>
      </c>
      <c r="BIJ3" s="135" t="s">
        <v>4128</v>
      </c>
      <c r="BIK3" s="135" t="s">
        <v>4128</v>
      </c>
      <c r="BIL3" s="135" t="s">
        <v>4128</v>
      </c>
      <c r="BIM3" s="135" t="s">
        <v>4128</v>
      </c>
      <c r="BIN3" s="135" t="s">
        <v>4128</v>
      </c>
      <c r="BIO3" s="135" t="s">
        <v>4128</v>
      </c>
      <c r="BIP3" s="135" t="s">
        <v>4128</v>
      </c>
      <c r="BIQ3" s="135" t="s">
        <v>4128</v>
      </c>
      <c r="BIR3" s="135" t="s">
        <v>4128</v>
      </c>
      <c r="BIS3" s="135" t="s">
        <v>4128</v>
      </c>
      <c r="BIT3" s="135" t="s">
        <v>4128</v>
      </c>
      <c r="BIU3" s="135" t="s">
        <v>4128</v>
      </c>
      <c r="BIV3" s="135" t="s">
        <v>4128</v>
      </c>
      <c r="BIW3" s="135" t="s">
        <v>4128</v>
      </c>
      <c r="BIX3" s="135" t="s">
        <v>4128</v>
      </c>
      <c r="BIY3" s="135" t="s">
        <v>4128</v>
      </c>
      <c r="BIZ3" s="135" t="s">
        <v>4128</v>
      </c>
      <c r="BJA3" s="135" t="s">
        <v>4128</v>
      </c>
      <c r="BJB3" s="135" t="s">
        <v>4128</v>
      </c>
      <c r="BJC3" s="135" t="s">
        <v>4128</v>
      </c>
      <c r="BJD3" s="135" t="s">
        <v>4128</v>
      </c>
      <c r="BJE3" s="135" t="s">
        <v>4128</v>
      </c>
      <c r="BJF3" s="135" t="s">
        <v>4128</v>
      </c>
      <c r="BJG3" s="135" t="s">
        <v>4128</v>
      </c>
      <c r="BJH3" s="135" t="s">
        <v>4128</v>
      </c>
      <c r="BJI3" s="135" t="s">
        <v>4128</v>
      </c>
      <c r="BJJ3" s="135" t="s">
        <v>4128</v>
      </c>
      <c r="BJK3" s="135" t="s">
        <v>4128</v>
      </c>
      <c r="BJL3" s="135" t="s">
        <v>4128</v>
      </c>
      <c r="BJM3" s="135" t="s">
        <v>4128</v>
      </c>
      <c r="BJN3" s="135" t="s">
        <v>4128</v>
      </c>
      <c r="BJO3" s="135" t="s">
        <v>4128</v>
      </c>
      <c r="BJP3" s="135" t="s">
        <v>4128</v>
      </c>
      <c r="BJQ3" s="135" t="s">
        <v>4128</v>
      </c>
      <c r="BJR3" s="135" t="s">
        <v>4128</v>
      </c>
      <c r="BJS3" s="135" t="s">
        <v>4128</v>
      </c>
      <c r="BJT3" s="135" t="s">
        <v>4128</v>
      </c>
      <c r="BJU3" s="135" t="s">
        <v>4128</v>
      </c>
      <c r="BJV3" s="135" t="s">
        <v>4128</v>
      </c>
      <c r="BJW3" s="135" t="s">
        <v>4128</v>
      </c>
      <c r="BJX3" s="135" t="s">
        <v>4128</v>
      </c>
      <c r="BJY3" s="135" t="s">
        <v>4128</v>
      </c>
      <c r="BJZ3" s="135" t="s">
        <v>4128</v>
      </c>
      <c r="BKA3" s="135" t="s">
        <v>4128</v>
      </c>
      <c r="BKB3" s="135" t="s">
        <v>4128</v>
      </c>
      <c r="BKC3" s="135" t="s">
        <v>4128</v>
      </c>
      <c r="BKD3" s="135" t="s">
        <v>4128</v>
      </c>
      <c r="BKE3" s="135" t="s">
        <v>4128</v>
      </c>
      <c r="BKF3" s="135" t="s">
        <v>4128</v>
      </c>
      <c r="BKG3" s="135" t="s">
        <v>4128</v>
      </c>
      <c r="BKH3" s="135" t="s">
        <v>4128</v>
      </c>
      <c r="BKI3" s="135" t="s">
        <v>4128</v>
      </c>
      <c r="BKJ3" s="135" t="s">
        <v>4128</v>
      </c>
      <c r="BKK3" s="135" t="s">
        <v>4128</v>
      </c>
      <c r="BKL3" s="135" t="s">
        <v>4128</v>
      </c>
      <c r="BKM3" s="135" t="s">
        <v>4128</v>
      </c>
      <c r="BKN3" s="135" t="s">
        <v>4128</v>
      </c>
      <c r="BKO3" s="135" t="s">
        <v>4128</v>
      </c>
      <c r="BKP3" s="135" t="s">
        <v>4128</v>
      </c>
      <c r="BKQ3" s="135" t="s">
        <v>4128</v>
      </c>
      <c r="BKR3" s="135" t="s">
        <v>4128</v>
      </c>
      <c r="BKS3" s="135" t="s">
        <v>4128</v>
      </c>
      <c r="BKT3" s="135" t="s">
        <v>4129</v>
      </c>
      <c r="BKU3" s="135" t="s">
        <v>4129</v>
      </c>
      <c r="BKV3" s="135" t="s">
        <v>4129</v>
      </c>
      <c r="BKW3" s="135" t="s">
        <v>4129</v>
      </c>
      <c r="BKX3" s="135" t="s">
        <v>4129</v>
      </c>
      <c r="BKY3" s="135" t="s">
        <v>4129</v>
      </c>
      <c r="BKZ3" s="135" t="s">
        <v>4129</v>
      </c>
      <c r="BLA3" s="135" t="s">
        <v>4129</v>
      </c>
      <c r="BLB3" s="135" t="s">
        <v>4129</v>
      </c>
      <c r="BLC3" s="135" t="s">
        <v>4129</v>
      </c>
      <c r="BLD3" s="135" t="s">
        <v>4129</v>
      </c>
      <c r="BLE3" s="135" t="s">
        <v>4129</v>
      </c>
      <c r="BLF3" s="135" t="s">
        <v>4129</v>
      </c>
      <c r="BLG3" s="135" t="s">
        <v>4129</v>
      </c>
      <c r="BLH3" s="135" t="s">
        <v>4129</v>
      </c>
      <c r="BLI3" s="135" t="s">
        <v>4129</v>
      </c>
      <c r="BLJ3" s="135" t="s">
        <v>4129</v>
      </c>
      <c r="BLK3" s="135" t="s">
        <v>4129</v>
      </c>
      <c r="BLL3" s="135" t="s">
        <v>4129</v>
      </c>
      <c r="BLM3" s="135" t="s">
        <v>4129</v>
      </c>
      <c r="BLN3" s="135" t="s">
        <v>4129</v>
      </c>
      <c r="BLO3" s="135" t="s">
        <v>4129</v>
      </c>
      <c r="BLP3" s="135" t="s">
        <v>4129</v>
      </c>
      <c r="BLQ3" s="135" t="s">
        <v>4129</v>
      </c>
      <c r="BLR3" s="135" t="s">
        <v>4129</v>
      </c>
      <c r="BLS3" s="135" t="s">
        <v>4129</v>
      </c>
      <c r="BLT3" s="135" t="s">
        <v>4129</v>
      </c>
      <c r="BLU3" s="135" t="s">
        <v>4129</v>
      </c>
      <c r="BLV3" s="135" t="s">
        <v>4129</v>
      </c>
      <c r="BLW3" s="135" t="s">
        <v>4129</v>
      </c>
      <c r="BLX3" s="135" t="s">
        <v>4129</v>
      </c>
      <c r="BLY3" s="135" t="s">
        <v>4129</v>
      </c>
      <c r="BLZ3" s="135" t="s">
        <v>4129</v>
      </c>
      <c r="BMA3" s="135" t="s">
        <v>4129</v>
      </c>
      <c r="BMB3" s="135" t="s">
        <v>4129</v>
      </c>
      <c r="BMC3" s="135" t="s">
        <v>4129</v>
      </c>
      <c r="BMD3" s="135" t="s">
        <v>4129</v>
      </c>
      <c r="BME3" s="135" t="s">
        <v>4129</v>
      </c>
      <c r="BMF3" s="135" t="s">
        <v>4129</v>
      </c>
      <c r="BMG3" s="135" t="s">
        <v>4129</v>
      </c>
      <c r="BMH3" s="135" t="s">
        <v>4129</v>
      </c>
      <c r="BMI3" s="135" t="s">
        <v>4129</v>
      </c>
      <c r="BMJ3" s="135" t="s">
        <v>4129</v>
      </c>
      <c r="BMK3" s="135" t="s">
        <v>4129</v>
      </c>
      <c r="BML3" s="135" t="s">
        <v>4129</v>
      </c>
      <c r="BMM3" s="135" t="s">
        <v>4129</v>
      </c>
      <c r="BMN3" s="135" t="s">
        <v>4129</v>
      </c>
      <c r="BMO3" s="135" t="s">
        <v>4129</v>
      </c>
      <c r="BMP3" s="135" t="s">
        <v>4129</v>
      </c>
      <c r="BMQ3" s="135" t="s">
        <v>4129</v>
      </c>
      <c r="BMR3" s="135" t="s">
        <v>4129</v>
      </c>
      <c r="BMS3" s="135" t="s">
        <v>4129</v>
      </c>
      <c r="BMT3" s="135" t="s">
        <v>4129</v>
      </c>
      <c r="BMU3" s="135" t="s">
        <v>4129</v>
      </c>
      <c r="BMV3" s="135" t="s">
        <v>4129</v>
      </c>
      <c r="BMW3" s="135" t="s">
        <v>4129</v>
      </c>
      <c r="BMX3" s="135" t="s">
        <v>4129</v>
      </c>
      <c r="BMY3" s="135" t="s">
        <v>4129</v>
      </c>
      <c r="BMZ3" s="135" t="s">
        <v>4129</v>
      </c>
      <c r="BNA3" s="135" t="s">
        <v>4129</v>
      </c>
      <c r="BNB3" s="135" t="s">
        <v>4129</v>
      </c>
      <c r="BNC3" s="135" t="s">
        <v>4129</v>
      </c>
      <c r="BND3" s="135" t="s">
        <v>4129</v>
      </c>
      <c r="BNE3" s="135" t="s">
        <v>4129</v>
      </c>
      <c r="BNF3" s="135" t="s">
        <v>4129</v>
      </c>
      <c r="BNG3" s="135" t="s">
        <v>4129</v>
      </c>
      <c r="BNH3" s="135" t="s">
        <v>4129</v>
      </c>
      <c r="BNI3" s="135" t="s">
        <v>4129</v>
      </c>
      <c r="BNJ3" s="135" t="s">
        <v>4129</v>
      </c>
      <c r="BNK3" s="135" t="s">
        <v>4129</v>
      </c>
      <c r="BNL3" s="135" t="s">
        <v>4129</v>
      </c>
      <c r="BNM3" s="135" t="s">
        <v>4129</v>
      </c>
      <c r="BNN3" s="135" t="s">
        <v>4129</v>
      </c>
      <c r="BNO3" s="135" t="s">
        <v>4129</v>
      </c>
      <c r="BNP3" s="135" t="s">
        <v>4129</v>
      </c>
      <c r="BNQ3" s="135" t="s">
        <v>4129</v>
      </c>
      <c r="BNR3" s="135" t="s">
        <v>4129</v>
      </c>
      <c r="BNS3" s="135" t="s">
        <v>4129</v>
      </c>
      <c r="BNT3" s="135" t="s">
        <v>4129</v>
      </c>
      <c r="BNU3" s="135" t="s">
        <v>4129</v>
      </c>
      <c r="BNV3" s="135" t="s">
        <v>4129</v>
      </c>
      <c r="BNW3" s="135" t="s">
        <v>4129</v>
      </c>
      <c r="BNX3" s="135" t="s">
        <v>4129</v>
      </c>
      <c r="BNY3" s="135" t="s">
        <v>4129</v>
      </c>
      <c r="BNZ3" s="135" t="s">
        <v>4129</v>
      </c>
      <c r="BOA3" s="135" t="s">
        <v>4129</v>
      </c>
      <c r="BOB3" s="135" t="s">
        <v>4129</v>
      </c>
      <c r="BOC3" s="135" t="s">
        <v>4129</v>
      </c>
      <c r="BOD3" s="135" t="s">
        <v>4129</v>
      </c>
      <c r="BOE3" s="135" t="s">
        <v>4129</v>
      </c>
      <c r="BOF3" s="135" t="s">
        <v>4129</v>
      </c>
      <c r="BOG3" s="135" t="s">
        <v>4129</v>
      </c>
      <c r="BOH3" s="135" t="s">
        <v>4129</v>
      </c>
      <c r="BOI3" s="135" t="s">
        <v>4129</v>
      </c>
      <c r="BOJ3" s="135" t="s">
        <v>4129</v>
      </c>
      <c r="BOK3" s="135" t="s">
        <v>4129</v>
      </c>
      <c r="BOL3" s="135" t="s">
        <v>4129</v>
      </c>
      <c r="BOM3" s="135" t="s">
        <v>4129</v>
      </c>
      <c r="BON3" s="135" t="s">
        <v>4129</v>
      </c>
      <c r="BOO3" s="135" t="s">
        <v>4129</v>
      </c>
      <c r="BOP3" s="135" t="s">
        <v>4129</v>
      </c>
      <c r="BOQ3" s="135" t="s">
        <v>4129</v>
      </c>
      <c r="BOR3" s="135" t="s">
        <v>4129</v>
      </c>
      <c r="BOS3" s="135" t="s">
        <v>4129</v>
      </c>
      <c r="BOT3" s="135" t="s">
        <v>4129</v>
      </c>
      <c r="BOU3" s="135" t="s">
        <v>4129</v>
      </c>
      <c r="BOV3" s="135" t="s">
        <v>4129</v>
      </c>
      <c r="BOW3" s="135" t="s">
        <v>4129</v>
      </c>
      <c r="BOX3" s="135" t="s">
        <v>4129</v>
      </c>
      <c r="BOY3" s="135" t="s">
        <v>4129</v>
      </c>
      <c r="BOZ3" s="135" t="s">
        <v>4129</v>
      </c>
      <c r="BPA3" s="135" t="s">
        <v>4129</v>
      </c>
      <c r="BPB3" s="135" t="s">
        <v>4129</v>
      </c>
      <c r="BPC3" s="135" t="s">
        <v>4129</v>
      </c>
      <c r="BPD3" s="135" t="s">
        <v>4129</v>
      </c>
      <c r="BPE3" s="135" t="s">
        <v>4129</v>
      </c>
      <c r="BPF3" s="135" t="s">
        <v>4129</v>
      </c>
      <c r="BPG3" s="135" t="s">
        <v>4129</v>
      </c>
      <c r="BPH3" s="135" t="s">
        <v>4129</v>
      </c>
      <c r="BPI3" s="135" t="s">
        <v>4129</v>
      </c>
      <c r="BPJ3" s="135" t="s">
        <v>4129</v>
      </c>
      <c r="BPK3" s="135" t="s">
        <v>4129</v>
      </c>
      <c r="BPL3" s="135" t="s">
        <v>4129</v>
      </c>
      <c r="BPM3" s="135" t="s">
        <v>4129</v>
      </c>
      <c r="BPN3" s="135" t="s">
        <v>4129</v>
      </c>
      <c r="BPO3" s="135" t="s">
        <v>4130</v>
      </c>
      <c r="BPP3" s="135" t="s">
        <v>4130</v>
      </c>
      <c r="BPQ3" s="135" t="s">
        <v>4130</v>
      </c>
      <c r="BPR3" s="135" t="s">
        <v>4130</v>
      </c>
      <c r="BPS3" s="135" t="s">
        <v>4130</v>
      </c>
      <c r="BPT3" s="135" t="s">
        <v>4130</v>
      </c>
      <c r="BPU3" s="135" t="s">
        <v>4130</v>
      </c>
      <c r="BPV3" s="135" t="s">
        <v>4130</v>
      </c>
      <c r="BPW3" s="135" t="s">
        <v>4130</v>
      </c>
      <c r="BPX3" s="135" t="s">
        <v>4130</v>
      </c>
      <c r="BPY3" s="135" t="s">
        <v>4130</v>
      </c>
      <c r="BPZ3" s="135" t="s">
        <v>4130</v>
      </c>
      <c r="BQA3" s="135" t="s">
        <v>4130</v>
      </c>
      <c r="BQB3" s="135" t="s">
        <v>4130</v>
      </c>
      <c r="BQC3" s="135" t="s">
        <v>4130</v>
      </c>
      <c r="BQD3" s="135" t="s">
        <v>4130</v>
      </c>
      <c r="BQE3" s="135" t="s">
        <v>4130</v>
      </c>
      <c r="BQF3" s="135" t="s">
        <v>4130</v>
      </c>
      <c r="BQG3" s="135" t="s">
        <v>4130</v>
      </c>
      <c r="BQH3" s="135" t="s">
        <v>4130</v>
      </c>
      <c r="BQI3" s="135" t="s">
        <v>4130</v>
      </c>
      <c r="BQJ3" s="135" t="s">
        <v>4130</v>
      </c>
      <c r="BQK3" s="135" t="s">
        <v>4130</v>
      </c>
      <c r="BQL3" s="135" t="s">
        <v>4130</v>
      </c>
      <c r="BQM3" s="135" t="s">
        <v>4130</v>
      </c>
      <c r="BQN3" s="135" t="s">
        <v>4130</v>
      </c>
      <c r="BQO3" s="135" t="s">
        <v>4130</v>
      </c>
      <c r="BQP3" s="135" t="s">
        <v>4130</v>
      </c>
      <c r="BQQ3" s="135" t="s">
        <v>4130</v>
      </c>
      <c r="BQR3" s="135" t="s">
        <v>4130</v>
      </c>
      <c r="BQS3" s="135" t="s">
        <v>4130</v>
      </c>
      <c r="BQT3" s="135" t="s">
        <v>4130</v>
      </c>
      <c r="BQU3" s="135" t="s">
        <v>4130</v>
      </c>
      <c r="BQV3" s="135" t="s">
        <v>4130</v>
      </c>
      <c r="BQW3" s="135" t="s">
        <v>4130</v>
      </c>
      <c r="BQX3" s="135" t="s">
        <v>4130</v>
      </c>
      <c r="BQY3" s="135" t="s">
        <v>4130</v>
      </c>
      <c r="BQZ3" s="135" t="s">
        <v>4130</v>
      </c>
      <c r="BRA3" s="135" t="s">
        <v>4130</v>
      </c>
      <c r="BRB3" s="135" t="s">
        <v>4130</v>
      </c>
      <c r="BRC3" s="135" t="s">
        <v>4130</v>
      </c>
      <c r="BRD3" s="135" t="s">
        <v>4130</v>
      </c>
      <c r="BRE3" s="135" t="s">
        <v>4130</v>
      </c>
      <c r="BRF3" s="135" t="s">
        <v>4130</v>
      </c>
      <c r="BRG3" s="135" t="s">
        <v>4130</v>
      </c>
      <c r="BRH3" s="135" t="s">
        <v>4130</v>
      </c>
      <c r="BRI3" s="135" t="s">
        <v>4130</v>
      </c>
      <c r="BRJ3" s="135" t="s">
        <v>4130</v>
      </c>
      <c r="BRK3" s="135" t="s">
        <v>4130</v>
      </c>
      <c r="BRL3" s="135" t="s">
        <v>4130</v>
      </c>
      <c r="BRM3" s="135" t="s">
        <v>4130</v>
      </c>
      <c r="BRN3" s="135" t="s">
        <v>4130</v>
      </c>
      <c r="BRO3" s="135" t="s">
        <v>4130</v>
      </c>
      <c r="BRP3" s="135" t="s">
        <v>4130</v>
      </c>
      <c r="BRQ3" s="135" t="s">
        <v>4130</v>
      </c>
      <c r="BRR3" s="135" t="s">
        <v>4130</v>
      </c>
      <c r="BRS3" s="135" t="s">
        <v>4130</v>
      </c>
      <c r="BRT3" s="135" t="s">
        <v>4130</v>
      </c>
      <c r="BRU3" s="135" t="s">
        <v>4130</v>
      </c>
      <c r="BRV3" s="135" t="s">
        <v>4130</v>
      </c>
      <c r="BRW3" s="135" t="s">
        <v>4130</v>
      </c>
      <c r="BRX3" s="135" t="s">
        <v>4130</v>
      </c>
      <c r="BRY3" s="135" t="s">
        <v>4130</v>
      </c>
      <c r="BRZ3" s="135" t="s">
        <v>4130</v>
      </c>
      <c r="BSA3" s="135" t="s">
        <v>4130</v>
      </c>
      <c r="BSB3" s="135" t="s">
        <v>4130</v>
      </c>
      <c r="BSC3" s="135" t="s">
        <v>4130</v>
      </c>
      <c r="BSD3" s="135" t="s">
        <v>4130</v>
      </c>
      <c r="BSE3" s="135" t="s">
        <v>4130</v>
      </c>
      <c r="BSF3" s="135" t="s">
        <v>4130</v>
      </c>
      <c r="BSG3" s="135" t="s">
        <v>4130</v>
      </c>
      <c r="BSH3" s="135" t="s">
        <v>4130</v>
      </c>
      <c r="BSI3" s="135" t="s">
        <v>4130</v>
      </c>
      <c r="BSJ3" s="135" t="s">
        <v>4130</v>
      </c>
      <c r="BSK3" s="135" t="s">
        <v>4130</v>
      </c>
      <c r="BSL3" s="135" t="s">
        <v>4130</v>
      </c>
      <c r="BSM3" s="135" t="s">
        <v>4130</v>
      </c>
      <c r="BSN3" s="135" t="s">
        <v>4130</v>
      </c>
      <c r="BSO3" s="135" t="s">
        <v>4130</v>
      </c>
      <c r="BSP3" s="135" t="s">
        <v>4130</v>
      </c>
      <c r="BSQ3" s="135" t="s">
        <v>4130</v>
      </c>
      <c r="BSR3" s="135" t="s">
        <v>4130</v>
      </c>
      <c r="BSS3" s="135" t="s">
        <v>4130</v>
      </c>
      <c r="BST3" s="135" t="s">
        <v>4130</v>
      </c>
      <c r="BSU3" s="135" t="s">
        <v>4130</v>
      </c>
      <c r="BSV3" s="135" t="s">
        <v>4130</v>
      </c>
      <c r="BSW3" s="135" t="s">
        <v>4130</v>
      </c>
      <c r="BSX3" s="135" t="s">
        <v>4130</v>
      </c>
      <c r="BSY3" s="135" t="s">
        <v>4130</v>
      </c>
      <c r="BSZ3" s="135" t="s">
        <v>4130</v>
      </c>
      <c r="BTA3" s="135" t="s">
        <v>4130</v>
      </c>
      <c r="BTB3" s="135" t="s">
        <v>4130</v>
      </c>
      <c r="BTC3" s="135" t="s">
        <v>4130</v>
      </c>
      <c r="BTD3" s="135" t="s">
        <v>4130</v>
      </c>
      <c r="BTE3" s="135" t="s">
        <v>4130</v>
      </c>
      <c r="BTF3" s="135" t="s">
        <v>4130</v>
      </c>
      <c r="BTG3" s="135" t="s">
        <v>4130</v>
      </c>
      <c r="BTH3" s="135" t="s">
        <v>4130</v>
      </c>
      <c r="BTI3" s="135" t="s">
        <v>4130</v>
      </c>
      <c r="BTJ3" s="135" t="s">
        <v>4130</v>
      </c>
      <c r="BTK3" s="135" t="s">
        <v>4130</v>
      </c>
      <c r="BTL3" s="135" t="s">
        <v>4130</v>
      </c>
      <c r="BTM3" s="135" t="s">
        <v>4130</v>
      </c>
      <c r="BTN3" s="135" t="s">
        <v>4130</v>
      </c>
      <c r="BTO3" s="135" t="s">
        <v>4130</v>
      </c>
      <c r="BTP3" s="135" t="s">
        <v>4130</v>
      </c>
      <c r="BTQ3" s="135" t="s">
        <v>4130</v>
      </c>
      <c r="BTR3" s="135" t="s">
        <v>4130</v>
      </c>
      <c r="BTS3" s="135" t="s">
        <v>4130</v>
      </c>
      <c r="BTT3" s="135" t="s">
        <v>4130</v>
      </c>
      <c r="BTU3" s="135" t="s">
        <v>4130</v>
      </c>
      <c r="BTV3" s="135" t="s">
        <v>4130</v>
      </c>
      <c r="BTW3" s="135" t="s">
        <v>4130</v>
      </c>
      <c r="BTX3" s="135" t="s">
        <v>4130</v>
      </c>
      <c r="BTY3" s="135" t="s">
        <v>4130</v>
      </c>
      <c r="BTZ3" s="135" t="s">
        <v>4130</v>
      </c>
      <c r="BUA3" s="135" t="s">
        <v>4130</v>
      </c>
      <c r="BUB3" s="135" t="s">
        <v>4130</v>
      </c>
      <c r="BUC3" s="135" t="s">
        <v>4130</v>
      </c>
      <c r="BUD3" s="135" t="s">
        <v>4130</v>
      </c>
      <c r="BUE3" s="135" t="s">
        <v>4130</v>
      </c>
      <c r="BUF3" s="135" t="s">
        <v>4130</v>
      </c>
      <c r="BUG3" s="135" t="s">
        <v>4130</v>
      </c>
      <c r="BUH3" s="135" t="s">
        <v>4130</v>
      </c>
      <c r="BUI3" s="135" t="s">
        <v>4130</v>
      </c>
      <c r="BUN3" s="135" t="s">
        <v>4111</v>
      </c>
      <c r="BUO3" s="135" t="s">
        <v>4111</v>
      </c>
      <c r="BUP3" s="135" t="s">
        <v>4111</v>
      </c>
      <c r="BUQ3" s="135" t="s">
        <v>4111</v>
      </c>
      <c r="BUR3" s="135" t="s">
        <v>4111</v>
      </c>
      <c r="BUS3" s="135" t="s">
        <v>4111</v>
      </c>
      <c r="BUT3" s="135" t="s">
        <v>4111</v>
      </c>
      <c r="BUU3" s="135" t="s">
        <v>4111</v>
      </c>
      <c r="BUV3" s="135" t="s">
        <v>4111</v>
      </c>
      <c r="BUW3" s="135" t="s">
        <v>4111</v>
      </c>
      <c r="BUX3" s="135" t="s">
        <v>4111</v>
      </c>
      <c r="BUY3" s="135" t="s">
        <v>4111</v>
      </c>
      <c r="BUZ3" s="135" t="s">
        <v>4111</v>
      </c>
      <c r="BVA3" s="135" t="s">
        <v>4111</v>
      </c>
      <c r="BVB3" s="135" t="s">
        <v>4111</v>
      </c>
      <c r="BVC3" s="135" t="s">
        <v>4111</v>
      </c>
      <c r="BVD3" s="135" t="s">
        <v>4111</v>
      </c>
      <c r="BVE3" s="135" t="s">
        <v>4111</v>
      </c>
      <c r="BVF3" s="135" t="s">
        <v>4111</v>
      </c>
      <c r="BVG3" s="135" t="s">
        <v>4111</v>
      </c>
      <c r="BVH3" s="135" t="s">
        <v>4111</v>
      </c>
      <c r="BVI3" s="135" t="s">
        <v>4111</v>
      </c>
      <c r="BVJ3" s="135" t="s">
        <v>4111</v>
      </c>
      <c r="BVK3" s="135" t="s">
        <v>4111</v>
      </c>
      <c r="BVL3" s="135" t="s">
        <v>4111</v>
      </c>
      <c r="BVM3" s="135" t="s">
        <v>4111</v>
      </c>
      <c r="BVN3" s="135" t="s">
        <v>4111</v>
      </c>
      <c r="BVO3" s="135" t="s">
        <v>4111</v>
      </c>
      <c r="BVP3" s="135" t="s">
        <v>4111</v>
      </c>
      <c r="BVQ3" s="135" t="s">
        <v>4111</v>
      </c>
      <c r="BVR3" s="135" t="s">
        <v>4111</v>
      </c>
      <c r="BVS3" s="135" t="s">
        <v>4111</v>
      </c>
      <c r="BVT3" s="135" t="s">
        <v>4111</v>
      </c>
      <c r="BVU3" s="135" t="s">
        <v>4111</v>
      </c>
      <c r="BVV3" s="135" t="s">
        <v>4111</v>
      </c>
      <c r="BVW3" s="135" t="s">
        <v>4111</v>
      </c>
      <c r="BVX3" s="135" t="s">
        <v>4111</v>
      </c>
      <c r="BVY3" s="135" t="s">
        <v>4111</v>
      </c>
      <c r="BVZ3" s="135" t="s">
        <v>4111</v>
      </c>
      <c r="BWA3" s="135" t="s">
        <v>4111</v>
      </c>
      <c r="BWB3" s="135" t="s">
        <v>4111</v>
      </c>
      <c r="BWC3" s="135" t="s">
        <v>4111</v>
      </c>
      <c r="BWD3" s="135" t="s">
        <v>4111</v>
      </c>
      <c r="BWE3" s="135" t="s">
        <v>4111</v>
      </c>
      <c r="BWF3" s="135" t="s">
        <v>4111</v>
      </c>
      <c r="BWG3" s="135" t="s">
        <v>4111</v>
      </c>
      <c r="BWH3" s="135" t="s">
        <v>4111</v>
      </c>
      <c r="BWI3" s="135" t="s">
        <v>4111</v>
      </c>
      <c r="BWJ3" s="135" t="s">
        <v>4111</v>
      </c>
      <c r="BWK3" s="135" t="s">
        <v>4111</v>
      </c>
      <c r="BWL3" s="135" t="s">
        <v>4111</v>
      </c>
      <c r="BWM3" s="135" t="s">
        <v>4111</v>
      </c>
      <c r="BWN3" s="135" t="s">
        <v>4111</v>
      </c>
      <c r="BWO3" s="135" t="s">
        <v>4111</v>
      </c>
      <c r="BWP3" s="135" t="s">
        <v>4111</v>
      </c>
      <c r="BWQ3" s="135" t="s">
        <v>4111</v>
      </c>
      <c r="BWR3" s="135" t="s">
        <v>4111</v>
      </c>
      <c r="BWS3" s="135" t="s">
        <v>4111</v>
      </c>
      <c r="BWT3" s="135" t="s">
        <v>4111</v>
      </c>
      <c r="BWU3" s="135" t="s">
        <v>4111</v>
      </c>
      <c r="BWV3" s="135" t="s">
        <v>4111</v>
      </c>
      <c r="BWW3" s="135" t="s">
        <v>4111</v>
      </c>
      <c r="BWX3" s="135" t="s">
        <v>4111</v>
      </c>
      <c r="BWY3" s="135" t="s">
        <v>4111</v>
      </c>
      <c r="BWZ3" s="135" t="s">
        <v>4111</v>
      </c>
      <c r="BXA3" s="135" t="s">
        <v>4111</v>
      </c>
      <c r="BXB3" s="135" t="s">
        <v>4111</v>
      </c>
      <c r="BXC3" s="135" t="s">
        <v>4111</v>
      </c>
      <c r="BXD3" s="135" t="s">
        <v>4111</v>
      </c>
      <c r="BXE3" s="135" t="s">
        <v>4111</v>
      </c>
      <c r="BXF3" s="135" t="s">
        <v>4111</v>
      </c>
      <c r="BXG3" s="135" t="s">
        <v>4111</v>
      </c>
      <c r="BXH3" s="135" t="s">
        <v>4111</v>
      </c>
      <c r="BXI3" s="135" t="s">
        <v>4111</v>
      </c>
      <c r="BXJ3" s="135" t="s">
        <v>4111</v>
      </c>
      <c r="BXK3" s="135" t="s">
        <v>4111</v>
      </c>
      <c r="BXL3" s="135" t="s">
        <v>4111</v>
      </c>
      <c r="BXM3" s="135" t="s">
        <v>4111</v>
      </c>
      <c r="BXN3" s="135" t="s">
        <v>4111</v>
      </c>
      <c r="BXO3" s="135" t="s">
        <v>4111</v>
      </c>
      <c r="BXP3" s="135" t="s">
        <v>4111</v>
      </c>
      <c r="BXQ3" s="135" t="s">
        <v>4111</v>
      </c>
      <c r="BXR3" s="135" t="s">
        <v>4111</v>
      </c>
      <c r="BXS3" s="135" t="s">
        <v>4111</v>
      </c>
      <c r="BXT3" s="135" t="s">
        <v>4111</v>
      </c>
      <c r="BXU3" s="135" t="s">
        <v>4111</v>
      </c>
      <c r="BXV3" s="135" t="s">
        <v>4111</v>
      </c>
      <c r="BXW3" s="135" t="s">
        <v>4111</v>
      </c>
      <c r="BXX3" s="135" t="s">
        <v>4111</v>
      </c>
      <c r="BXY3" s="135" t="s">
        <v>4111</v>
      </c>
      <c r="BXZ3" s="135" t="s">
        <v>4111</v>
      </c>
      <c r="BYA3" s="135" t="s">
        <v>4111</v>
      </c>
      <c r="BYB3" s="135" t="s">
        <v>4111</v>
      </c>
      <c r="BYC3" s="135" t="s">
        <v>4111</v>
      </c>
      <c r="BYD3" s="135" t="s">
        <v>4111</v>
      </c>
      <c r="BYE3" s="135" t="s">
        <v>4111</v>
      </c>
      <c r="BYF3" s="135" t="s">
        <v>4111</v>
      </c>
      <c r="BYG3" s="135" t="s">
        <v>4111</v>
      </c>
      <c r="BYH3" s="135" t="s">
        <v>4111</v>
      </c>
      <c r="BYI3" s="135" t="s">
        <v>4111</v>
      </c>
      <c r="BYJ3" s="135" t="s">
        <v>4111</v>
      </c>
      <c r="BYK3" s="135" t="s">
        <v>4111</v>
      </c>
      <c r="BYL3" s="135" t="s">
        <v>4111</v>
      </c>
      <c r="BYM3" s="135" t="s">
        <v>4111</v>
      </c>
      <c r="BYN3" s="135" t="s">
        <v>4111</v>
      </c>
      <c r="BYO3" s="135" t="s">
        <v>4111</v>
      </c>
      <c r="BYP3" s="135" t="s">
        <v>4111</v>
      </c>
      <c r="BYQ3" s="135" t="s">
        <v>4111</v>
      </c>
      <c r="BYR3" s="135" t="s">
        <v>4111</v>
      </c>
      <c r="BYS3" s="135" t="s">
        <v>4111</v>
      </c>
      <c r="BYT3" s="135" t="s">
        <v>4111</v>
      </c>
      <c r="BYU3" s="135" t="s">
        <v>4111</v>
      </c>
      <c r="BYV3" s="135" t="s">
        <v>4111</v>
      </c>
      <c r="BYW3" s="135" t="s">
        <v>4111</v>
      </c>
      <c r="BYX3" s="135" t="s">
        <v>4111</v>
      </c>
      <c r="BYY3" s="135" t="s">
        <v>4111</v>
      </c>
      <c r="BYZ3" s="135" t="s">
        <v>4111</v>
      </c>
      <c r="BZA3" s="135" t="s">
        <v>4111</v>
      </c>
      <c r="BZB3" s="135" t="s">
        <v>4111</v>
      </c>
      <c r="BZC3" s="135" t="s">
        <v>4111</v>
      </c>
      <c r="BZD3" s="135" t="s">
        <v>4111</v>
      </c>
      <c r="BZE3" s="135" t="s">
        <v>4111</v>
      </c>
      <c r="BZF3" s="135" t="s">
        <v>4111</v>
      </c>
      <c r="BZG3" s="135" t="s">
        <v>4111</v>
      </c>
      <c r="BZH3" s="135" t="s">
        <v>4111</v>
      </c>
      <c r="BZI3" s="135" t="s">
        <v>4122</v>
      </c>
      <c r="BZJ3" s="135" t="s">
        <v>4122</v>
      </c>
      <c r="BZK3" s="135" t="s">
        <v>4122</v>
      </c>
      <c r="BZL3" s="135" t="s">
        <v>4122</v>
      </c>
      <c r="BZM3" s="135" t="s">
        <v>4122</v>
      </c>
      <c r="BZN3" s="135" t="s">
        <v>4122</v>
      </c>
      <c r="BZO3" s="135" t="s">
        <v>4122</v>
      </c>
      <c r="BZP3" s="135" t="s">
        <v>4122</v>
      </c>
      <c r="BZQ3" s="135" t="s">
        <v>4122</v>
      </c>
      <c r="BZR3" s="135" t="s">
        <v>4122</v>
      </c>
      <c r="BZS3" s="135" t="s">
        <v>4122</v>
      </c>
      <c r="BZT3" s="135" t="s">
        <v>4122</v>
      </c>
      <c r="BZU3" s="135" t="s">
        <v>4122</v>
      </c>
      <c r="BZV3" s="135" t="s">
        <v>4122</v>
      </c>
      <c r="BZW3" s="135" t="s">
        <v>4122</v>
      </c>
      <c r="BZX3" s="135" t="s">
        <v>4122</v>
      </c>
      <c r="BZY3" s="135" t="s">
        <v>4122</v>
      </c>
      <c r="BZZ3" s="135" t="s">
        <v>4122</v>
      </c>
      <c r="CAA3" s="135" t="s">
        <v>4122</v>
      </c>
      <c r="CAB3" s="135" t="s">
        <v>4122</v>
      </c>
      <c r="CAC3" s="135" t="s">
        <v>4122</v>
      </c>
      <c r="CAD3" s="135" t="s">
        <v>4122</v>
      </c>
      <c r="CAE3" s="135" t="s">
        <v>4122</v>
      </c>
      <c r="CAF3" s="135" t="s">
        <v>4122</v>
      </c>
      <c r="CAG3" s="135" t="s">
        <v>4122</v>
      </c>
      <c r="CAH3" s="135" t="s">
        <v>4122</v>
      </c>
      <c r="CAI3" s="135" t="s">
        <v>4122</v>
      </c>
      <c r="CAJ3" s="135" t="s">
        <v>4122</v>
      </c>
      <c r="CAK3" s="135" t="s">
        <v>4122</v>
      </c>
      <c r="CAL3" s="135" t="s">
        <v>4122</v>
      </c>
      <c r="CAM3" s="135" t="s">
        <v>4122</v>
      </c>
      <c r="CAN3" s="135" t="s">
        <v>4122</v>
      </c>
      <c r="CAO3" s="135" t="s">
        <v>4122</v>
      </c>
      <c r="CAP3" s="135" t="s">
        <v>4122</v>
      </c>
      <c r="CAQ3" s="135" t="s">
        <v>4122</v>
      </c>
      <c r="CAR3" s="135" t="s">
        <v>4122</v>
      </c>
      <c r="CAS3" s="135" t="s">
        <v>4122</v>
      </c>
      <c r="CAT3" s="135" t="s">
        <v>4122</v>
      </c>
      <c r="CAU3" s="135" t="s">
        <v>4122</v>
      </c>
      <c r="CAV3" s="135" t="s">
        <v>4122</v>
      </c>
      <c r="CAW3" s="135" t="s">
        <v>4122</v>
      </c>
      <c r="CAX3" s="135" t="s">
        <v>4122</v>
      </c>
      <c r="CAY3" s="135" t="s">
        <v>4122</v>
      </c>
      <c r="CAZ3" s="135" t="s">
        <v>4122</v>
      </c>
      <c r="CBA3" s="135" t="s">
        <v>4122</v>
      </c>
      <c r="CBB3" s="135" t="s">
        <v>4122</v>
      </c>
      <c r="CBC3" s="135" t="s">
        <v>4122</v>
      </c>
      <c r="CBD3" s="135" t="s">
        <v>4122</v>
      </c>
      <c r="CBE3" s="135" t="s">
        <v>4122</v>
      </c>
      <c r="CBF3" s="135" t="s">
        <v>4122</v>
      </c>
      <c r="CBG3" s="135" t="s">
        <v>4122</v>
      </c>
      <c r="CBH3" s="135" t="s">
        <v>4122</v>
      </c>
      <c r="CBI3" s="135" t="s">
        <v>4122</v>
      </c>
      <c r="CBJ3" s="135" t="s">
        <v>4122</v>
      </c>
      <c r="CBK3" s="135" t="s">
        <v>4122</v>
      </c>
      <c r="CBL3" s="135" t="s">
        <v>4122</v>
      </c>
      <c r="CBM3" s="135" t="s">
        <v>4122</v>
      </c>
      <c r="CBN3" s="135" t="s">
        <v>4122</v>
      </c>
      <c r="CBO3" s="135" t="s">
        <v>4122</v>
      </c>
      <c r="CBP3" s="135" t="s">
        <v>4122</v>
      </c>
      <c r="CBQ3" s="135" t="s">
        <v>4122</v>
      </c>
      <c r="CBR3" s="135" t="s">
        <v>4122</v>
      </c>
      <c r="CBS3" s="135" t="s">
        <v>4122</v>
      </c>
      <c r="CBT3" s="135" t="s">
        <v>4122</v>
      </c>
      <c r="CBU3" s="135" t="s">
        <v>4122</v>
      </c>
      <c r="CBV3" s="135" t="s">
        <v>4122</v>
      </c>
      <c r="CBW3" s="135" t="s">
        <v>4122</v>
      </c>
      <c r="CBX3" s="135" t="s">
        <v>4122</v>
      </c>
      <c r="CBY3" s="135" t="s">
        <v>4122</v>
      </c>
      <c r="CBZ3" s="135" t="s">
        <v>4122</v>
      </c>
      <c r="CCA3" s="135" t="s">
        <v>4122</v>
      </c>
      <c r="CCB3" s="135" t="s">
        <v>4122</v>
      </c>
      <c r="CCC3" s="135" t="s">
        <v>4122</v>
      </c>
      <c r="CCD3" s="135" t="s">
        <v>4122</v>
      </c>
      <c r="CCE3" s="135" t="s">
        <v>4122</v>
      </c>
      <c r="CCF3" s="135" t="s">
        <v>4122</v>
      </c>
      <c r="CCG3" s="135" t="s">
        <v>4122</v>
      </c>
      <c r="CCH3" s="135" t="s">
        <v>4122</v>
      </c>
      <c r="CCI3" s="135" t="s">
        <v>4122</v>
      </c>
      <c r="CCJ3" s="135" t="s">
        <v>4122</v>
      </c>
      <c r="CCK3" s="135" t="s">
        <v>4122</v>
      </c>
      <c r="CCL3" s="135" t="s">
        <v>4122</v>
      </c>
      <c r="CCM3" s="135" t="s">
        <v>4122</v>
      </c>
      <c r="CCN3" s="135" t="s">
        <v>4122</v>
      </c>
      <c r="CCO3" s="135" t="s">
        <v>4122</v>
      </c>
      <c r="CCP3" s="135" t="s">
        <v>4122</v>
      </c>
      <c r="CCQ3" s="135" t="s">
        <v>4122</v>
      </c>
      <c r="CCR3" s="135" t="s">
        <v>4122</v>
      </c>
      <c r="CCS3" s="135" t="s">
        <v>4122</v>
      </c>
      <c r="CCT3" s="135" t="s">
        <v>4122</v>
      </c>
      <c r="CCU3" s="135" t="s">
        <v>4122</v>
      </c>
      <c r="CCV3" s="135" t="s">
        <v>4122</v>
      </c>
      <c r="CCW3" s="135" t="s">
        <v>4122</v>
      </c>
      <c r="CCX3" s="135" t="s">
        <v>4122</v>
      </c>
      <c r="CCY3" s="135" t="s">
        <v>4122</v>
      </c>
      <c r="CCZ3" s="135" t="s">
        <v>4122</v>
      </c>
      <c r="CDA3" s="135" t="s">
        <v>4122</v>
      </c>
      <c r="CDB3" s="135" t="s">
        <v>4122</v>
      </c>
      <c r="CDC3" s="135" t="s">
        <v>4122</v>
      </c>
      <c r="CDD3" s="135" t="s">
        <v>4122</v>
      </c>
      <c r="CDE3" s="135" t="s">
        <v>4122</v>
      </c>
      <c r="CDF3" s="135" t="s">
        <v>4122</v>
      </c>
      <c r="CDG3" s="135" t="s">
        <v>4122</v>
      </c>
      <c r="CDH3" s="135" t="s">
        <v>4122</v>
      </c>
      <c r="CDI3" s="135" t="s">
        <v>4122</v>
      </c>
      <c r="CDJ3" s="135" t="s">
        <v>4122</v>
      </c>
      <c r="CDK3" s="135" t="s">
        <v>4122</v>
      </c>
      <c r="CDL3" s="135" t="s">
        <v>4122</v>
      </c>
      <c r="CDM3" s="135" t="s">
        <v>4122</v>
      </c>
      <c r="CDN3" s="135" t="s">
        <v>4122</v>
      </c>
      <c r="CDO3" s="135" t="s">
        <v>4122</v>
      </c>
      <c r="CDP3" s="135" t="s">
        <v>4122</v>
      </c>
      <c r="CDQ3" s="135" t="s">
        <v>4122</v>
      </c>
      <c r="CDR3" s="135" t="s">
        <v>4122</v>
      </c>
      <c r="CDS3" s="135" t="s">
        <v>4122</v>
      </c>
      <c r="CDT3" s="135" t="s">
        <v>4122</v>
      </c>
      <c r="CDU3" s="135" t="s">
        <v>4122</v>
      </c>
      <c r="CDV3" s="135" t="s">
        <v>4122</v>
      </c>
      <c r="CDW3" s="135" t="s">
        <v>4122</v>
      </c>
      <c r="CDX3" s="135" t="s">
        <v>4122</v>
      </c>
      <c r="CDY3" s="135" t="s">
        <v>4122</v>
      </c>
      <c r="CDZ3" s="135" t="s">
        <v>4122</v>
      </c>
      <c r="CEA3" s="135" t="s">
        <v>4122</v>
      </c>
      <c r="CEB3" s="135" t="s">
        <v>4122</v>
      </c>
      <c r="CEC3" s="135" t="s">
        <v>4122</v>
      </c>
      <c r="CED3" s="135" t="s">
        <v>4123</v>
      </c>
      <c r="CEE3" s="135" t="s">
        <v>4123</v>
      </c>
      <c r="CEF3" s="135" t="s">
        <v>4123</v>
      </c>
      <c r="CEG3" s="135" t="s">
        <v>4123</v>
      </c>
      <c r="CEH3" s="135" t="s">
        <v>4123</v>
      </c>
      <c r="CEI3" s="135" t="s">
        <v>4123</v>
      </c>
      <c r="CEJ3" s="135" t="s">
        <v>4123</v>
      </c>
      <c r="CEK3" s="135" t="s">
        <v>4123</v>
      </c>
      <c r="CEL3" s="135" t="s">
        <v>4123</v>
      </c>
      <c r="CEM3" s="135" t="s">
        <v>4123</v>
      </c>
      <c r="CEN3" s="135" t="s">
        <v>4123</v>
      </c>
      <c r="CEO3" s="135" t="s">
        <v>4123</v>
      </c>
      <c r="CEP3" s="135" t="s">
        <v>4123</v>
      </c>
      <c r="CEQ3" s="135" t="s">
        <v>4123</v>
      </c>
      <c r="CER3" s="135" t="s">
        <v>4123</v>
      </c>
      <c r="CES3" s="135" t="s">
        <v>4123</v>
      </c>
      <c r="CET3" s="135" t="s">
        <v>4123</v>
      </c>
      <c r="CEU3" s="135" t="s">
        <v>4123</v>
      </c>
      <c r="CEV3" s="135" t="s">
        <v>4123</v>
      </c>
      <c r="CEW3" s="135" t="s">
        <v>4123</v>
      </c>
      <c r="CEX3" s="135" t="s">
        <v>4123</v>
      </c>
      <c r="CEY3" s="135" t="s">
        <v>4123</v>
      </c>
      <c r="CEZ3" s="135" t="s">
        <v>4123</v>
      </c>
      <c r="CFA3" s="135" t="s">
        <v>4123</v>
      </c>
      <c r="CFB3" s="135" t="s">
        <v>4123</v>
      </c>
      <c r="CFC3" s="135" t="s">
        <v>4123</v>
      </c>
      <c r="CFD3" s="135" t="s">
        <v>4123</v>
      </c>
      <c r="CFE3" s="135" t="s">
        <v>4123</v>
      </c>
      <c r="CFF3" s="135" t="s">
        <v>4123</v>
      </c>
      <c r="CFG3" s="135" t="s">
        <v>4123</v>
      </c>
      <c r="CFH3" s="135" t="s">
        <v>4123</v>
      </c>
      <c r="CFI3" s="135" t="s">
        <v>4123</v>
      </c>
      <c r="CFJ3" s="135" t="s">
        <v>4123</v>
      </c>
      <c r="CFK3" s="135" t="s">
        <v>4123</v>
      </c>
      <c r="CFL3" s="135" t="s">
        <v>4123</v>
      </c>
      <c r="CFM3" s="135" t="s">
        <v>4123</v>
      </c>
      <c r="CFN3" s="135" t="s">
        <v>4123</v>
      </c>
      <c r="CFO3" s="135" t="s">
        <v>4123</v>
      </c>
      <c r="CFP3" s="135" t="s">
        <v>4123</v>
      </c>
      <c r="CFQ3" s="135" t="s">
        <v>4123</v>
      </c>
      <c r="CFR3" s="135" t="s">
        <v>4123</v>
      </c>
      <c r="CFS3" s="135" t="s">
        <v>4123</v>
      </c>
      <c r="CFT3" s="135" t="s">
        <v>4123</v>
      </c>
      <c r="CFU3" s="135" t="s">
        <v>4123</v>
      </c>
      <c r="CFV3" s="135" t="s">
        <v>4123</v>
      </c>
      <c r="CFW3" s="135" t="s">
        <v>4123</v>
      </c>
      <c r="CFX3" s="135" t="s">
        <v>4123</v>
      </c>
      <c r="CFY3" s="135" t="s">
        <v>4123</v>
      </c>
      <c r="CFZ3" s="135" t="s">
        <v>4123</v>
      </c>
      <c r="CGA3" s="135" t="s">
        <v>4123</v>
      </c>
      <c r="CGB3" s="135" t="s">
        <v>4123</v>
      </c>
      <c r="CGC3" s="135" t="s">
        <v>4123</v>
      </c>
      <c r="CGD3" s="135" t="s">
        <v>4123</v>
      </c>
      <c r="CGE3" s="135" t="s">
        <v>4123</v>
      </c>
      <c r="CGF3" s="135" t="s">
        <v>4123</v>
      </c>
      <c r="CGG3" s="135" t="s">
        <v>4123</v>
      </c>
      <c r="CGH3" s="135" t="s">
        <v>4123</v>
      </c>
      <c r="CGI3" s="135" t="s">
        <v>4123</v>
      </c>
      <c r="CGJ3" s="135" t="s">
        <v>4123</v>
      </c>
      <c r="CGK3" s="135" t="s">
        <v>4123</v>
      </c>
      <c r="CGL3" s="135" t="s">
        <v>4123</v>
      </c>
      <c r="CGM3" s="135" t="s">
        <v>4123</v>
      </c>
      <c r="CGN3" s="135" t="s">
        <v>4123</v>
      </c>
      <c r="CGO3" s="135" t="s">
        <v>4123</v>
      </c>
      <c r="CGP3" s="135" t="s">
        <v>4123</v>
      </c>
      <c r="CGQ3" s="135" t="s">
        <v>4123</v>
      </c>
      <c r="CGR3" s="135" t="s">
        <v>4123</v>
      </c>
      <c r="CGS3" s="135" t="s">
        <v>4123</v>
      </c>
      <c r="CGT3" s="135" t="s">
        <v>4123</v>
      </c>
      <c r="CGU3" s="135" t="s">
        <v>4123</v>
      </c>
      <c r="CGV3" s="135" t="s">
        <v>4123</v>
      </c>
      <c r="CGW3" s="135" t="s">
        <v>4123</v>
      </c>
      <c r="CGX3" s="135" t="s">
        <v>4123</v>
      </c>
      <c r="CGY3" s="135" t="s">
        <v>4123</v>
      </c>
      <c r="CGZ3" s="135" t="s">
        <v>4123</v>
      </c>
      <c r="CHA3" s="135" t="s">
        <v>4123</v>
      </c>
      <c r="CHB3" s="135" t="s">
        <v>4123</v>
      </c>
      <c r="CHC3" s="135" t="s">
        <v>4123</v>
      </c>
      <c r="CHD3" s="135" t="s">
        <v>4123</v>
      </c>
      <c r="CHE3" s="135" t="s">
        <v>4123</v>
      </c>
      <c r="CHF3" s="135" t="s">
        <v>4123</v>
      </c>
      <c r="CHG3" s="135" t="s">
        <v>4123</v>
      </c>
      <c r="CHH3" s="135" t="s">
        <v>4123</v>
      </c>
      <c r="CHI3" s="135" t="s">
        <v>4123</v>
      </c>
      <c r="CHJ3" s="135" t="s">
        <v>4123</v>
      </c>
      <c r="CHK3" s="135" t="s">
        <v>4123</v>
      </c>
      <c r="CHL3" s="135" t="s">
        <v>4123</v>
      </c>
      <c r="CHM3" s="135" t="s">
        <v>4123</v>
      </c>
      <c r="CHN3" s="135" t="s">
        <v>4123</v>
      </c>
      <c r="CHO3" s="135" t="s">
        <v>4123</v>
      </c>
      <c r="CHP3" s="135" t="s">
        <v>4123</v>
      </c>
      <c r="CHQ3" s="135" t="s">
        <v>4123</v>
      </c>
      <c r="CHR3" s="135" t="s">
        <v>4123</v>
      </c>
      <c r="CHS3" s="135" t="s">
        <v>4123</v>
      </c>
      <c r="CHT3" s="135" t="s">
        <v>4123</v>
      </c>
      <c r="CHU3" s="135" t="s">
        <v>4123</v>
      </c>
      <c r="CHV3" s="135" t="s">
        <v>4123</v>
      </c>
      <c r="CHW3" s="135" t="s">
        <v>4123</v>
      </c>
      <c r="CHX3" s="135" t="s">
        <v>4123</v>
      </c>
      <c r="CHY3" s="135" t="s">
        <v>4123</v>
      </c>
      <c r="CHZ3" s="135" t="s">
        <v>4123</v>
      </c>
      <c r="CIA3" s="135" t="s">
        <v>4123</v>
      </c>
      <c r="CIB3" s="135" t="s">
        <v>4123</v>
      </c>
      <c r="CIC3" s="135" t="s">
        <v>4123</v>
      </c>
      <c r="CID3" s="135" t="s">
        <v>4123</v>
      </c>
      <c r="CIE3" s="135" t="s">
        <v>4123</v>
      </c>
      <c r="CIF3" s="135" t="s">
        <v>4123</v>
      </c>
      <c r="CIG3" s="135" t="s">
        <v>4123</v>
      </c>
      <c r="CIH3" s="135" t="s">
        <v>4123</v>
      </c>
      <c r="CII3" s="135" t="s">
        <v>4123</v>
      </c>
      <c r="CIJ3" s="135" t="s">
        <v>4123</v>
      </c>
      <c r="CIK3" s="135" t="s">
        <v>4123</v>
      </c>
      <c r="CIL3" s="135" t="s">
        <v>4123</v>
      </c>
      <c r="CIM3" s="135" t="s">
        <v>4123</v>
      </c>
      <c r="CIN3" s="135" t="s">
        <v>4123</v>
      </c>
      <c r="CIO3" s="135" t="s">
        <v>4123</v>
      </c>
      <c r="CIP3" s="135" t="s">
        <v>4123</v>
      </c>
      <c r="CIQ3" s="135" t="s">
        <v>4123</v>
      </c>
      <c r="CIR3" s="135" t="s">
        <v>4123</v>
      </c>
      <c r="CIS3" s="135" t="s">
        <v>4123</v>
      </c>
      <c r="CIT3" s="135" t="s">
        <v>4123</v>
      </c>
      <c r="CIU3" s="135" t="s">
        <v>4123</v>
      </c>
      <c r="CIV3" s="135" t="s">
        <v>4123</v>
      </c>
      <c r="CIW3" s="135" t="s">
        <v>4123</v>
      </c>
      <c r="CIX3" s="135" t="s">
        <v>4123</v>
      </c>
      <c r="CIY3" s="135" t="s">
        <v>4124</v>
      </c>
      <c r="CIZ3" s="135" t="s">
        <v>4124</v>
      </c>
      <c r="CJA3" s="135" t="s">
        <v>4124</v>
      </c>
      <c r="CJB3" s="135" t="s">
        <v>4124</v>
      </c>
      <c r="CJC3" s="135" t="s">
        <v>4124</v>
      </c>
      <c r="CJD3" s="135" t="s">
        <v>4124</v>
      </c>
      <c r="CJE3" s="135" t="s">
        <v>4124</v>
      </c>
      <c r="CJF3" s="135" t="s">
        <v>4124</v>
      </c>
      <c r="CJG3" s="135" t="s">
        <v>4124</v>
      </c>
      <c r="CJH3" s="135" t="s">
        <v>4124</v>
      </c>
      <c r="CJI3" s="135" t="s">
        <v>4124</v>
      </c>
      <c r="CJJ3" s="135" t="s">
        <v>4124</v>
      </c>
      <c r="CJK3" s="135" t="s">
        <v>4124</v>
      </c>
      <c r="CJL3" s="135" t="s">
        <v>4124</v>
      </c>
      <c r="CJM3" s="135" t="s">
        <v>4124</v>
      </c>
      <c r="CJN3" s="135" t="s">
        <v>4124</v>
      </c>
      <c r="CJO3" s="135" t="s">
        <v>4124</v>
      </c>
      <c r="CJP3" s="135" t="s">
        <v>4124</v>
      </c>
      <c r="CJQ3" s="135" t="s">
        <v>4124</v>
      </c>
      <c r="CJR3" s="135" t="s">
        <v>4124</v>
      </c>
      <c r="CJS3" s="135" t="s">
        <v>4124</v>
      </c>
      <c r="CJT3" s="135" t="s">
        <v>4124</v>
      </c>
      <c r="CJU3" s="135" t="s">
        <v>4124</v>
      </c>
      <c r="CJV3" s="135" t="s">
        <v>4124</v>
      </c>
      <c r="CJW3" s="135" t="s">
        <v>4124</v>
      </c>
      <c r="CJX3" s="135" t="s">
        <v>4124</v>
      </c>
      <c r="CJY3" s="135" t="s">
        <v>4124</v>
      </c>
      <c r="CJZ3" s="135" t="s">
        <v>4124</v>
      </c>
      <c r="CKA3" s="135" t="s">
        <v>4124</v>
      </c>
      <c r="CKB3" s="135" t="s">
        <v>4124</v>
      </c>
      <c r="CKC3" s="135" t="s">
        <v>4124</v>
      </c>
      <c r="CKD3" s="135" t="s">
        <v>4124</v>
      </c>
      <c r="CKE3" s="135" t="s">
        <v>4124</v>
      </c>
      <c r="CKF3" s="135" t="s">
        <v>4124</v>
      </c>
      <c r="CKG3" s="135" t="s">
        <v>4124</v>
      </c>
      <c r="CKH3" s="135" t="s">
        <v>4124</v>
      </c>
      <c r="CKI3" s="135" t="s">
        <v>4124</v>
      </c>
      <c r="CKJ3" s="135" t="s">
        <v>4124</v>
      </c>
      <c r="CKK3" s="135" t="s">
        <v>4124</v>
      </c>
      <c r="CKL3" s="135" t="s">
        <v>4124</v>
      </c>
      <c r="CKM3" s="135" t="s">
        <v>4124</v>
      </c>
      <c r="CKN3" s="135" t="s">
        <v>4124</v>
      </c>
      <c r="CKO3" s="135" t="s">
        <v>4124</v>
      </c>
      <c r="CKP3" s="135" t="s">
        <v>4124</v>
      </c>
      <c r="CKQ3" s="135" t="s">
        <v>4124</v>
      </c>
      <c r="CKR3" s="135" t="s">
        <v>4124</v>
      </c>
      <c r="CKS3" s="135" t="s">
        <v>4124</v>
      </c>
      <c r="CKT3" s="135" t="s">
        <v>4124</v>
      </c>
      <c r="CKU3" s="135" t="s">
        <v>4124</v>
      </c>
      <c r="CKV3" s="135" t="s">
        <v>4124</v>
      </c>
      <c r="CKW3" s="135" t="s">
        <v>4124</v>
      </c>
      <c r="CKX3" s="135" t="s">
        <v>4124</v>
      </c>
      <c r="CKY3" s="135" t="s">
        <v>4124</v>
      </c>
      <c r="CKZ3" s="135" t="s">
        <v>4124</v>
      </c>
      <c r="CLA3" s="135" t="s">
        <v>4124</v>
      </c>
      <c r="CLB3" s="135" t="s">
        <v>4124</v>
      </c>
      <c r="CLC3" s="135" t="s">
        <v>4124</v>
      </c>
      <c r="CLD3" s="135" t="s">
        <v>4124</v>
      </c>
      <c r="CLE3" s="135" t="s">
        <v>4124</v>
      </c>
      <c r="CLF3" s="135" t="s">
        <v>4124</v>
      </c>
      <c r="CLG3" s="135" t="s">
        <v>4124</v>
      </c>
      <c r="CLH3" s="135" t="s">
        <v>4124</v>
      </c>
      <c r="CLI3" s="135" t="s">
        <v>4124</v>
      </c>
      <c r="CLJ3" s="135" t="s">
        <v>4124</v>
      </c>
      <c r="CLK3" s="135" t="s">
        <v>4124</v>
      </c>
      <c r="CLL3" s="135" t="s">
        <v>4124</v>
      </c>
      <c r="CLM3" s="135" t="s">
        <v>4124</v>
      </c>
      <c r="CLN3" s="135" t="s">
        <v>4124</v>
      </c>
      <c r="CLO3" s="135" t="s">
        <v>4124</v>
      </c>
      <c r="CLP3" s="135" t="s">
        <v>4124</v>
      </c>
      <c r="CLQ3" s="135" t="s">
        <v>4124</v>
      </c>
      <c r="CLR3" s="135" t="s">
        <v>4124</v>
      </c>
      <c r="CLS3" s="135" t="s">
        <v>4124</v>
      </c>
      <c r="CLT3" s="135" t="s">
        <v>4124</v>
      </c>
      <c r="CLU3" s="135" t="s">
        <v>4124</v>
      </c>
      <c r="CLV3" s="135" t="s">
        <v>4124</v>
      </c>
      <c r="CLW3" s="135" t="s">
        <v>4124</v>
      </c>
      <c r="CLX3" s="135" t="s">
        <v>4124</v>
      </c>
      <c r="CLY3" s="135" t="s">
        <v>4124</v>
      </c>
      <c r="CLZ3" s="135" t="s">
        <v>4124</v>
      </c>
      <c r="CMA3" s="135" t="s">
        <v>4124</v>
      </c>
      <c r="CMB3" s="135" t="s">
        <v>4124</v>
      </c>
      <c r="CMC3" s="135" t="s">
        <v>4124</v>
      </c>
      <c r="CMD3" s="135" t="s">
        <v>4124</v>
      </c>
      <c r="CME3" s="135" t="s">
        <v>4124</v>
      </c>
      <c r="CMF3" s="135" t="s">
        <v>4124</v>
      </c>
      <c r="CMG3" s="135" t="s">
        <v>4124</v>
      </c>
      <c r="CMH3" s="135" t="s">
        <v>4124</v>
      </c>
      <c r="CMI3" s="135" t="s">
        <v>4124</v>
      </c>
      <c r="CMJ3" s="135" t="s">
        <v>4124</v>
      </c>
      <c r="CMK3" s="135" t="s">
        <v>4124</v>
      </c>
      <c r="CML3" s="135" t="s">
        <v>4124</v>
      </c>
      <c r="CMM3" s="135" t="s">
        <v>4124</v>
      </c>
      <c r="CMN3" s="135" t="s">
        <v>4124</v>
      </c>
      <c r="CMO3" s="135" t="s">
        <v>4124</v>
      </c>
      <c r="CMP3" s="135" t="s">
        <v>4124</v>
      </c>
      <c r="CMQ3" s="135" t="s">
        <v>4124</v>
      </c>
      <c r="CMR3" s="135" t="s">
        <v>4124</v>
      </c>
      <c r="CMS3" s="135" t="s">
        <v>4124</v>
      </c>
      <c r="CMT3" s="135" t="s">
        <v>4124</v>
      </c>
      <c r="CMU3" s="135" t="s">
        <v>4124</v>
      </c>
      <c r="CMV3" s="135" t="s">
        <v>4124</v>
      </c>
      <c r="CMW3" s="135" t="s">
        <v>4124</v>
      </c>
      <c r="CMX3" s="135" t="s">
        <v>4124</v>
      </c>
      <c r="CMY3" s="135" t="s">
        <v>4124</v>
      </c>
      <c r="CMZ3" s="135" t="s">
        <v>4124</v>
      </c>
      <c r="CNA3" s="135" t="s">
        <v>4124</v>
      </c>
      <c r="CNB3" s="135" t="s">
        <v>4124</v>
      </c>
      <c r="CNC3" s="135" t="s">
        <v>4124</v>
      </c>
      <c r="CND3" s="135" t="s">
        <v>4124</v>
      </c>
      <c r="CNE3" s="135" t="s">
        <v>4124</v>
      </c>
      <c r="CNF3" s="135" t="s">
        <v>4124</v>
      </c>
      <c r="CNG3" s="135" t="s">
        <v>4124</v>
      </c>
      <c r="CNH3" s="135" t="s">
        <v>4124</v>
      </c>
      <c r="CNI3" s="135" t="s">
        <v>4124</v>
      </c>
      <c r="CNJ3" s="135" t="s">
        <v>4124</v>
      </c>
      <c r="CNK3" s="135" t="s">
        <v>4124</v>
      </c>
      <c r="CNL3" s="135" t="s">
        <v>4124</v>
      </c>
      <c r="CNM3" s="135" t="s">
        <v>4124</v>
      </c>
      <c r="CNN3" s="135" t="s">
        <v>4124</v>
      </c>
      <c r="CNO3" s="135" t="s">
        <v>4124</v>
      </c>
      <c r="CNP3" s="135" t="s">
        <v>4124</v>
      </c>
      <c r="CNQ3" s="135" t="s">
        <v>4124</v>
      </c>
      <c r="CNR3" s="135" t="s">
        <v>4124</v>
      </c>
      <c r="CNS3" s="135" t="s">
        <v>4124</v>
      </c>
      <c r="CNT3" s="135" t="s">
        <v>4125</v>
      </c>
      <c r="CNU3" s="135" t="s">
        <v>4125</v>
      </c>
      <c r="CNV3" s="135" t="s">
        <v>4125</v>
      </c>
      <c r="CNW3" s="135" t="s">
        <v>4125</v>
      </c>
      <c r="CNX3" s="135" t="s">
        <v>4125</v>
      </c>
      <c r="CNY3" s="135" t="s">
        <v>4125</v>
      </c>
      <c r="CNZ3" s="135" t="s">
        <v>4125</v>
      </c>
      <c r="COA3" s="135" t="s">
        <v>4125</v>
      </c>
      <c r="COB3" s="135" t="s">
        <v>4125</v>
      </c>
      <c r="COC3" s="135" t="s">
        <v>4125</v>
      </c>
      <c r="COD3" s="135" t="s">
        <v>4125</v>
      </c>
      <c r="COE3" s="135" t="s">
        <v>4125</v>
      </c>
      <c r="COF3" s="135" t="s">
        <v>4125</v>
      </c>
      <c r="COG3" s="135" t="s">
        <v>4125</v>
      </c>
      <c r="COH3" s="135" t="s">
        <v>4125</v>
      </c>
      <c r="COI3" s="135" t="s">
        <v>4125</v>
      </c>
      <c r="COJ3" s="135" t="s">
        <v>4125</v>
      </c>
      <c r="COK3" s="135" t="s">
        <v>4125</v>
      </c>
      <c r="COL3" s="135" t="s">
        <v>4125</v>
      </c>
      <c r="COM3" s="135" t="s">
        <v>4125</v>
      </c>
      <c r="CON3" s="135" t="s">
        <v>4125</v>
      </c>
      <c r="COO3" s="135" t="s">
        <v>4125</v>
      </c>
      <c r="COP3" s="135" t="s">
        <v>4125</v>
      </c>
      <c r="COQ3" s="135" t="s">
        <v>4125</v>
      </c>
      <c r="COR3" s="135" t="s">
        <v>4125</v>
      </c>
      <c r="COS3" s="135" t="s">
        <v>4125</v>
      </c>
      <c r="COT3" s="135" t="s">
        <v>4125</v>
      </c>
      <c r="COU3" s="135" t="s">
        <v>4125</v>
      </c>
      <c r="COV3" s="135" t="s">
        <v>4125</v>
      </c>
      <c r="COW3" s="135" t="s">
        <v>4125</v>
      </c>
      <c r="COX3" s="135" t="s">
        <v>4125</v>
      </c>
      <c r="COY3" s="135" t="s">
        <v>4125</v>
      </c>
      <c r="COZ3" s="135" t="s">
        <v>4125</v>
      </c>
      <c r="CPA3" s="135" t="s">
        <v>4125</v>
      </c>
      <c r="CPB3" s="135" t="s">
        <v>4125</v>
      </c>
      <c r="CPC3" s="135" t="s">
        <v>4125</v>
      </c>
      <c r="CPD3" s="135" t="s">
        <v>4125</v>
      </c>
      <c r="CPE3" s="135" t="s">
        <v>4125</v>
      </c>
      <c r="CPF3" s="135" t="s">
        <v>4125</v>
      </c>
      <c r="CPG3" s="135" t="s">
        <v>4125</v>
      </c>
      <c r="CPH3" s="135" t="s">
        <v>4125</v>
      </c>
      <c r="CPI3" s="135" t="s">
        <v>4125</v>
      </c>
      <c r="CPJ3" s="135" t="s">
        <v>4125</v>
      </c>
      <c r="CPK3" s="135" t="s">
        <v>4125</v>
      </c>
      <c r="CPL3" s="135" t="s">
        <v>4125</v>
      </c>
      <c r="CPM3" s="135" t="s">
        <v>4125</v>
      </c>
      <c r="CPN3" s="135" t="s">
        <v>4125</v>
      </c>
      <c r="CPO3" s="135" t="s">
        <v>4125</v>
      </c>
      <c r="CPP3" s="135" t="s">
        <v>4125</v>
      </c>
      <c r="CPQ3" s="135" t="s">
        <v>4125</v>
      </c>
      <c r="CPR3" s="135" t="s">
        <v>4125</v>
      </c>
      <c r="CPS3" s="135" t="s">
        <v>4125</v>
      </c>
      <c r="CPT3" s="135" t="s">
        <v>4125</v>
      </c>
      <c r="CPU3" s="135" t="s">
        <v>4125</v>
      </c>
      <c r="CPV3" s="135" t="s">
        <v>4125</v>
      </c>
      <c r="CPW3" s="135" t="s">
        <v>4125</v>
      </c>
      <c r="CPX3" s="135" t="s">
        <v>4125</v>
      </c>
      <c r="CPY3" s="135" t="s">
        <v>4125</v>
      </c>
      <c r="CPZ3" s="135" t="s">
        <v>4125</v>
      </c>
      <c r="CQA3" s="135" t="s">
        <v>4125</v>
      </c>
      <c r="CQB3" s="135" t="s">
        <v>4125</v>
      </c>
      <c r="CQC3" s="135" t="s">
        <v>4125</v>
      </c>
      <c r="CQD3" s="135" t="s">
        <v>4125</v>
      </c>
      <c r="CQE3" s="135" t="s">
        <v>4125</v>
      </c>
      <c r="CQF3" s="135" t="s">
        <v>4125</v>
      </c>
      <c r="CQG3" s="135" t="s">
        <v>4125</v>
      </c>
      <c r="CQH3" s="135" t="s">
        <v>4125</v>
      </c>
      <c r="CQI3" s="135" t="s">
        <v>4125</v>
      </c>
      <c r="CQJ3" s="135" t="s">
        <v>4125</v>
      </c>
      <c r="CQK3" s="135" t="s">
        <v>4125</v>
      </c>
      <c r="CQL3" s="135" t="s">
        <v>4125</v>
      </c>
      <c r="CQM3" s="135" t="s">
        <v>4125</v>
      </c>
      <c r="CQN3" s="135" t="s">
        <v>4125</v>
      </c>
      <c r="CQO3" s="135" t="s">
        <v>4125</v>
      </c>
      <c r="CQP3" s="135" t="s">
        <v>4125</v>
      </c>
      <c r="CQQ3" s="135" t="s">
        <v>4125</v>
      </c>
      <c r="CQR3" s="135" t="s">
        <v>4125</v>
      </c>
      <c r="CQS3" s="135" t="s">
        <v>4125</v>
      </c>
      <c r="CQT3" s="135" t="s">
        <v>4125</v>
      </c>
      <c r="CQU3" s="135" t="s">
        <v>4125</v>
      </c>
      <c r="CQV3" s="135" t="s">
        <v>4125</v>
      </c>
      <c r="CQW3" s="135" t="s">
        <v>4125</v>
      </c>
      <c r="CQX3" s="135" t="s">
        <v>4125</v>
      </c>
      <c r="CQY3" s="135" t="s">
        <v>4125</v>
      </c>
      <c r="CQZ3" s="135" t="s">
        <v>4125</v>
      </c>
      <c r="CRA3" s="135" t="s">
        <v>4125</v>
      </c>
      <c r="CRB3" s="135" t="s">
        <v>4125</v>
      </c>
      <c r="CRC3" s="135" t="s">
        <v>4125</v>
      </c>
      <c r="CRD3" s="135" t="s">
        <v>4125</v>
      </c>
      <c r="CRE3" s="135" t="s">
        <v>4125</v>
      </c>
      <c r="CRF3" s="135" t="s">
        <v>4125</v>
      </c>
      <c r="CRG3" s="135" t="s">
        <v>4125</v>
      </c>
      <c r="CRH3" s="135" t="s">
        <v>4125</v>
      </c>
      <c r="CRI3" s="135" t="s">
        <v>4125</v>
      </c>
      <c r="CRJ3" s="135" t="s">
        <v>4125</v>
      </c>
      <c r="CRK3" s="135" t="s">
        <v>4125</v>
      </c>
      <c r="CRL3" s="135" t="s">
        <v>4125</v>
      </c>
      <c r="CRM3" s="135" t="s">
        <v>4125</v>
      </c>
      <c r="CRN3" s="135" t="s">
        <v>4125</v>
      </c>
      <c r="CRO3" s="135" t="s">
        <v>4125</v>
      </c>
      <c r="CRP3" s="135" t="s">
        <v>4125</v>
      </c>
      <c r="CRQ3" s="135" t="s">
        <v>4125</v>
      </c>
      <c r="CRR3" s="135" t="s">
        <v>4125</v>
      </c>
      <c r="CRS3" s="135" t="s">
        <v>4125</v>
      </c>
      <c r="CRT3" s="135" t="s">
        <v>4125</v>
      </c>
      <c r="CRU3" s="135" t="s">
        <v>4125</v>
      </c>
      <c r="CRV3" s="135" t="s">
        <v>4125</v>
      </c>
      <c r="CRW3" s="135" t="s">
        <v>4125</v>
      </c>
      <c r="CRX3" s="135" t="s">
        <v>4125</v>
      </c>
      <c r="CRY3" s="135" t="s">
        <v>4125</v>
      </c>
      <c r="CRZ3" s="135" t="s">
        <v>4125</v>
      </c>
      <c r="CSA3" s="135" t="s">
        <v>4125</v>
      </c>
      <c r="CSB3" s="135" t="s">
        <v>4125</v>
      </c>
      <c r="CSC3" s="135" t="s">
        <v>4125</v>
      </c>
      <c r="CSD3" s="135" t="s">
        <v>4125</v>
      </c>
      <c r="CSE3" s="135" t="s">
        <v>4125</v>
      </c>
      <c r="CSF3" s="135" t="s">
        <v>4125</v>
      </c>
      <c r="CSG3" s="135" t="s">
        <v>4125</v>
      </c>
      <c r="CSH3" s="135" t="s">
        <v>4125</v>
      </c>
      <c r="CSI3" s="135" t="s">
        <v>4125</v>
      </c>
      <c r="CSJ3" s="135" t="s">
        <v>4125</v>
      </c>
      <c r="CSK3" s="135" t="s">
        <v>4125</v>
      </c>
      <c r="CSL3" s="135" t="s">
        <v>4125</v>
      </c>
      <c r="CSM3" s="135" t="s">
        <v>4125</v>
      </c>
      <c r="CSN3" s="135" t="s">
        <v>4125</v>
      </c>
      <c r="CSO3" s="135" t="s">
        <v>4126</v>
      </c>
      <c r="CSP3" s="135" t="s">
        <v>4126</v>
      </c>
      <c r="CSQ3" s="135" t="s">
        <v>4126</v>
      </c>
      <c r="CSR3" s="135" t="s">
        <v>4126</v>
      </c>
      <c r="CSS3" s="135" t="s">
        <v>4126</v>
      </c>
      <c r="CST3" s="135" t="s">
        <v>4126</v>
      </c>
      <c r="CSU3" s="135" t="s">
        <v>4126</v>
      </c>
      <c r="CSV3" s="135" t="s">
        <v>4126</v>
      </c>
      <c r="CSW3" s="135" t="s">
        <v>4126</v>
      </c>
      <c r="CSX3" s="135" t="s">
        <v>4126</v>
      </c>
      <c r="CSY3" s="135" t="s">
        <v>4126</v>
      </c>
      <c r="CSZ3" s="135" t="s">
        <v>4126</v>
      </c>
      <c r="CTA3" s="135" t="s">
        <v>4126</v>
      </c>
      <c r="CTB3" s="135" t="s">
        <v>4126</v>
      </c>
      <c r="CTC3" s="135" t="s">
        <v>4126</v>
      </c>
      <c r="CTD3" s="135" t="s">
        <v>4126</v>
      </c>
      <c r="CTE3" s="135" t="s">
        <v>4126</v>
      </c>
      <c r="CTF3" s="135" t="s">
        <v>4126</v>
      </c>
      <c r="CTG3" s="135" t="s">
        <v>4126</v>
      </c>
      <c r="CTH3" s="135" t="s">
        <v>4126</v>
      </c>
      <c r="CTI3" s="135" t="s">
        <v>4126</v>
      </c>
      <c r="CTJ3" s="135" t="s">
        <v>4126</v>
      </c>
      <c r="CTK3" s="135" t="s">
        <v>4126</v>
      </c>
      <c r="CTL3" s="135" t="s">
        <v>4126</v>
      </c>
      <c r="CTM3" s="135" t="s">
        <v>4126</v>
      </c>
      <c r="CTN3" s="135" t="s">
        <v>4126</v>
      </c>
      <c r="CTO3" s="135" t="s">
        <v>4126</v>
      </c>
      <c r="CTP3" s="135" t="s">
        <v>4126</v>
      </c>
      <c r="CTQ3" s="135" t="s">
        <v>4126</v>
      </c>
      <c r="CTR3" s="135" t="s">
        <v>4126</v>
      </c>
      <c r="CTS3" s="135" t="s">
        <v>4126</v>
      </c>
      <c r="CTT3" s="135" t="s">
        <v>4126</v>
      </c>
      <c r="CTU3" s="135" t="s">
        <v>4126</v>
      </c>
      <c r="CTV3" s="135" t="s">
        <v>4126</v>
      </c>
      <c r="CTW3" s="135" t="s">
        <v>4126</v>
      </c>
      <c r="CTX3" s="135" t="s">
        <v>4126</v>
      </c>
      <c r="CTY3" s="135" t="s">
        <v>4126</v>
      </c>
      <c r="CTZ3" s="135" t="s">
        <v>4126</v>
      </c>
      <c r="CUA3" s="135" t="s">
        <v>4126</v>
      </c>
      <c r="CUB3" s="135" t="s">
        <v>4126</v>
      </c>
      <c r="CUC3" s="135" t="s">
        <v>4126</v>
      </c>
      <c r="CUD3" s="135" t="s">
        <v>4126</v>
      </c>
      <c r="CUE3" s="135" t="s">
        <v>4126</v>
      </c>
      <c r="CUF3" s="135" t="s">
        <v>4126</v>
      </c>
      <c r="CUG3" s="135" t="s">
        <v>4126</v>
      </c>
      <c r="CUH3" s="135" t="s">
        <v>4126</v>
      </c>
      <c r="CUI3" s="135" t="s">
        <v>4126</v>
      </c>
      <c r="CUJ3" s="135" t="s">
        <v>4126</v>
      </c>
      <c r="CUK3" s="135" t="s">
        <v>4126</v>
      </c>
      <c r="CUL3" s="135" t="s">
        <v>4126</v>
      </c>
      <c r="CUM3" s="135" t="s">
        <v>4126</v>
      </c>
      <c r="CUN3" s="135" t="s">
        <v>4126</v>
      </c>
      <c r="CUO3" s="135" t="s">
        <v>4126</v>
      </c>
      <c r="CUP3" s="135" t="s">
        <v>4126</v>
      </c>
      <c r="CUQ3" s="135" t="s">
        <v>4126</v>
      </c>
      <c r="CUR3" s="135" t="s">
        <v>4126</v>
      </c>
      <c r="CUS3" s="135" t="s">
        <v>4126</v>
      </c>
      <c r="CUT3" s="135" t="s">
        <v>4126</v>
      </c>
      <c r="CUU3" s="135" t="s">
        <v>4126</v>
      </c>
      <c r="CUV3" s="135" t="s">
        <v>4126</v>
      </c>
      <c r="CUW3" s="135" t="s">
        <v>4126</v>
      </c>
      <c r="CUX3" s="135" t="s">
        <v>4126</v>
      </c>
      <c r="CUY3" s="135" t="s">
        <v>4126</v>
      </c>
      <c r="CUZ3" s="135" t="s">
        <v>4126</v>
      </c>
      <c r="CVA3" s="135" t="s">
        <v>4126</v>
      </c>
      <c r="CVB3" s="135" t="s">
        <v>4126</v>
      </c>
      <c r="CVC3" s="135" t="s">
        <v>4126</v>
      </c>
      <c r="CVD3" s="135" t="s">
        <v>4126</v>
      </c>
      <c r="CVE3" s="135" t="s">
        <v>4126</v>
      </c>
      <c r="CVF3" s="135" t="s">
        <v>4126</v>
      </c>
      <c r="CVG3" s="135" t="s">
        <v>4126</v>
      </c>
      <c r="CVH3" s="135" t="s">
        <v>4126</v>
      </c>
      <c r="CVI3" s="135" t="s">
        <v>4126</v>
      </c>
      <c r="CVJ3" s="135" t="s">
        <v>4126</v>
      </c>
      <c r="CVK3" s="135" t="s">
        <v>4126</v>
      </c>
      <c r="CVL3" s="135" t="s">
        <v>4126</v>
      </c>
      <c r="CVM3" s="135" t="s">
        <v>4126</v>
      </c>
      <c r="CVN3" s="135" t="s">
        <v>4126</v>
      </c>
      <c r="CVO3" s="135" t="s">
        <v>4126</v>
      </c>
      <c r="CVP3" s="135" t="s">
        <v>4126</v>
      </c>
      <c r="CVQ3" s="135" t="s">
        <v>4126</v>
      </c>
      <c r="CVR3" s="135" t="s">
        <v>4126</v>
      </c>
      <c r="CVS3" s="135" t="s">
        <v>4126</v>
      </c>
      <c r="CVT3" s="135" t="s">
        <v>4126</v>
      </c>
      <c r="CVU3" s="135" t="s">
        <v>4126</v>
      </c>
      <c r="CVV3" s="135" t="s">
        <v>4126</v>
      </c>
      <c r="CVW3" s="135" t="s">
        <v>4126</v>
      </c>
      <c r="CVX3" s="135" t="s">
        <v>4126</v>
      </c>
      <c r="CVY3" s="135" t="s">
        <v>4126</v>
      </c>
      <c r="CVZ3" s="135" t="s">
        <v>4126</v>
      </c>
      <c r="CWA3" s="135" t="s">
        <v>4126</v>
      </c>
      <c r="CWB3" s="135" t="s">
        <v>4126</v>
      </c>
      <c r="CWC3" s="135" t="s">
        <v>4126</v>
      </c>
      <c r="CWD3" s="135" t="s">
        <v>4126</v>
      </c>
      <c r="CWE3" s="135" t="s">
        <v>4126</v>
      </c>
      <c r="CWF3" s="135" t="s">
        <v>4126</v>
      </c>
      <c r="CWG3" s="135" t="s">
        <v>4126</v>
      </c>
      <c r="CWH3" s="135" t="s">
        <v>4126</v>
      </c>
      <c r="CWI3" s="135" t="s">
        <v>4126</v>
      </c>
      <c r="CWJ3" s="135" t="s">
        <v>4126</v>
      </c>
      <c r="CWK3" s="135" t="s">
        <v>4126</v>
      </c>
      <c r="CWL3" s="135" t="s">
        <v>4126</v>
      </c>
      <c r="CWM3" s="135" t="s">
        <v>4126</v>
      </c>
      <c r="CWN3" s="135" t="s">
        <v>4126</v>
      </c>
      <c r="CWO3" s="135" t="s">
        <v>4126</v>
      </c>
      <c r="CWP3" s="135" t="s">
        <v>4126</v>
      </c>
      <c r="CWQ3" s="135" t="s">
        <v>4126</v>
      </c>
      <c r="CWR3" s="135" t="s">
        <v>4126</v>
      </c>
      <c r="CWS3" s="135" t="s">
        <v>4126</v>
      </c>
      <c r="CWT3" s="135" t="s">
        <v>4126</v>
      </c>
      <c r="CWU3" s="135" t="s">
        <v>4126</v>
      </c>
      <c r="CWV3" s="135" t="s">
        <v>4126</v>
      </c>
      <c r="CWW3" s="135" t="s">
        <v>4126</v>
      </c>
      <c r="CWX3" s="135" t="s">
        <v>4126</v>
      </c>
      <c r="CWY3" s="135" t="s">
        <v>4126</v>
      </c>
      <c r="CWZ3" s="135" t="s">
        <v>4126</v>
      </c>
      <c r="CXA3" s="135" t="s">
        <v>4126</v>
      </c>
      <c r="CXB3" s="135" t="s">
        <v>4126</v>
      </c>
      <c r="CXC3" s="135" t="s">
        <v>4126</v>
      </c>
      <c r="CXD3" s="135" t="s">
        <v>4126</v>
      </c>
      <c r="CXE3" s="135" t="s">
        <v>4126</v>
      </c>
      <c r="CXF3" s="135" t="s">
        <v>4126</v>
      </c>
      <c r="CXG3" s="135" t="s">
        <v>4126</v>
      </c>
      <c r="CXH3" s="135" t="s">
        <v>4126</v>
      </c>
      <c r="CXI3" s="135" t="s">
        <v>4126</v>
      </c>
      <c r="CXJ3" s="135" t="s">
        <v>4127</v>
      </c>
      <c r="CXK3" s="135" t="s">
        <v>4127</v>
      </c>
      <c r="CXL3" s="135" t="s">
        <v>4127</v>
      </c>
      <c r="CXM3" s="135" t="s">
        <v>4127</v>
      </c>
      <c r="CXN3" s="135" t="s">
        <v>4127</v>
      </c>
      <c r="CXO3" s="135" t="s">
        <v>4127</v>
      </c>
      <c r="CXP3" s="135" t="s">
        <v>4127</v>
      </c>
      <c r="CXQ3" s="135" t="s">
        <v>4127</v>
      </c>
      <c r="CXR3" s="135" t="s">
        <v>4127</v>
      </c>
      <c r="CXS3" s="135" t="s">
        <v>4127</v>
      </c>
      <c r="CXT3" s="135" t="s">
        <v>4127</v>
      </c>
      <c r="CXU3" s="135" t="s">
        <v>4127</v>
      </c>
      <c r="CXV3" s="135" t="s">
        <v>4127</v>
      </c>
      <c r="CXW3" s="135" t="s">
        <v>4127</v>
      </c>
      <c r="CXX3" s="135" t="s">
        <v>4127</v>
      </c>
      <c r="CXY3" s="135" t="s">
        <v>4127</v>
      </c>
      <c r="CXZ3" s="135" t="s">
        <v>4127</v>
      </c>
      <c r="CYA3" s="135" t="s">
        <v>4127</v>
      </c>
      <c r="CYB3" s="135" t="s">
        <v>4127</v>
      </c>
      <c r="CYC3" s="135" t="s">
        <v>4127</v>
      </c>
      <c r="CYD3" s="135" t="s">
        <v>4127</v>
      </c>
      <c r="CYE3" s="135" t="s">
        <v>4127</v>
      </c>
      <c r="CYF3" s="135" t="s">
        <v>4127</v>
      </c>
      <c r="CYG3" s="135" t="s">
        <v>4127</v>
      </c>
      <c r="CYH3" s="135" t="s">
        <v>4127</v>
      </c>
      <c r="CYI3" s="135" t="s">
        <v>4127</v>
      </c>
      <c r="CYJ3" s="135" t="s">
        <v>4127</v>
      </c>
      <c r="CYK3" s="135" t="s">
        <v>4127</v>
      </c>
      <c r="CYL3" s="135" t="s">
        <v>4127</v>
      </c>
      <c r="CYM3" s="135" t="s">
        <v>4127</v>
      </c>
      <c r="CYN3" s="135" t="s">
        <v>4127</v>
      </c>
      <c r="CYO3" s="135" t="s">
        <v>4127</v>
      </c>
      <c r="CYP3" s="135" t="s">
        <v>4127</v>
      </c>
      <c r="CYQ3" s="135" t="s">
        <v>4127</v>
      </c>
      <c r="CYR3" s="135" t="s">
        <v>4127</v>
      </c>
      <c r="CYS3" s="135" t="s">
        <v>4127</v>
      </c>
      <c r="CYT3" s="135" t="s">
        <v>4127</v>
      </c>
      <c r="CYU3" s="135" t="s">
        <v>4127</v>
      </c>
      <c r="CYV3" s="135" t="s">
        <v>4127</v>
      </c>
      <c r="CYW3" s="135" t="s">
        <v>4127</v>
      </c>
      <c r="CYX3" s="135" t="s">
        <v>4127</v>
      </c>
      <c r="CYY3" s="135" t="s">
        <v>4127</v>
      </c>
      <c r="CYZ3" s="135" t="s">
        <v>4127</v>
      </c>
      <c r="CZA3" s="135" t="s">
        <v>4127</v>
      </c>
      <c r="CZB3" s="135" t="s">
        <v>4127</v>
      </c>
      <c r="CZC3" s="135" t="s">
        <v>4127</v>
      </c>
      <c r="CZD3" s="135" t="s">
        <v>4127</v>
      </c>
      <c r="CZE3" s="135" t="s">
        <v>4127</v>
      </c>
      <c r="CZF3" s="135" t="s">
        <v>4127</v>
      </c>
      <c r="CZG3" s="135" t="s">
        <v>4127</v>
      </c>
      <c r="CZH3" s="135" t="s">
        <v>4127</v>
      </c>
      <c r="CZI3" s="135" t="s">
        <v>4127</v>
      </c>
      <c r="CZJ3" s="135" t="s">
        <v>4127</v>
      </c>
      <c r="CZK3" s="135" t="s">
        <v>4127</v>
      </c>
      <c r="CZL3" s="135" t="s">
        <v>4127</v>
      </c>
      <c r="CZM3" s="135" t="s">
        <v>4127</v>
      </c>
      <c r="CZN3" s="135" t="s">
        <v>4127</v>
      </c>
      <c r="CZO3" s="135" t="s">
        <v>4127</v>
      </c>
      <c r="CZP3" s="135" t="s">
        <v>4127</v>
      </c>
      <c r="CZQ3" s="135" t="s">
        <v>4127</v>
      </c>
      <c r="CZR3" s="135" t="s">
        <v>4127</v>
      </c>
      <c r="CZS3" s="135" t="s">
        <v>4127</v>
      </c>
      <c r="CZT3" s="135" t="s">
        <v>4127</v>
      </c>
      <c r="CZU3" s="135" t="s">
        <v>4127</v>
      </c>
      <c r="CZV3" s="135" t="s">
        <v>4127</v>
      </c>
      <c r="CZW3" s="135" t="s">
        <v>4127</v>
      </c>
      <c r="CZX3" s="135" t="s">
        <v>4127</v>
      </c>
      <c r="CZY3" s="135" t="s">
        <v>4127</v>
      </c>
      <c r="CZZ3" s="135" t="s">
        <v>4127</v>
      </c>
      <c r="DAA3" s="135" t="s">
        <v>4127</v>
      </c>
      <c r="DAB3" s="135" t="s">
        <v>4127</v>
      </c>
      <c r="DAC3" s="135" t="s">
        <v>4127</v>
      </c>
      <c r="DAD3" s="135" t="s">
        <v>4127</v>
      </c>
      <c r="DAE3" s="135" t="s">
        <v>4127</v>
      </c>
      <c r="DAF3" s="135" t="s">
        <v>4127</v>
      </c>
      <c r="DAG3" s="135" t="s">
        <v>4127</v>
      </c>
      <c r="DAH3" s="135" t="s">
        <v>4127</v>
      </c>
      <c r="DAI3" s="135" t="s">
        <v>4127</v>
      </c>
      <c r="DAJ3" s="135" t="s">
        <v>4127</v>
      </c>
      <c r="DAK3" s="135" t="s">
        <v>4127</v>
      </c>
      <c r="DAL3" s="135" t="s">
        <v>4127</v>
      </c>
      <c r="DAM3" s="135" t="s">
        <v>4127</v>
      </c>
      <c r="DAN3" s="135" t="s">
        <v>4127</v>
      </c>
      <c r="DAO3" s="135" t="s">
        <v>4127</v>
      </c>
      <c r="DAP3" s="135" t="s">
        <v>4127</v>
      </c>
      <c r="DAQ3" s="135" t="s">
        <v>4127</v>
      </c>
      <c r="DAR3" s="135" t="s">
        <v>4127</v>
      </c>
      <c r="DAS3" s="135" t="s">
        <v>4127</v>
      </c>
      <c r="DAT3" s="135" t="s">
        <v>4127</v>
      </c>
      <c r="DAU3" s="135" t="s">
        <v>4127</v>
      </c>
      <c r="DAV3" s="135" t="s">
        <v>4127</v>
      </c>
      <c r="DAW3" s="135" t="s">
        <v>4127</v>
      </c>
      <c r="DAX3" s="135" t="s">
        <v>4127</v>
      </c>
      <c r="DAY3" s="135" t="s">
        <v>4127</v>
      </c>
      <c r="DAZ3" s="135" t="s">
        <v>4127</v>
      </c>
      <c r="DBA3" s="135" t="s">
        <v>4127</v>
      </c>
      <c r="DBB3" s="135" t="s">
        <v>4127</v>
      </c>
      <c r="DBC3" s="135" t="s">
        <v>4127</v>
      </c>
      <c r="DBD3" s="135" t="s">
        <v>4127</v>
      </c>
      <c r="DBE3" s="135" t="s">
        <v>4127</v>
      </c>
      <c r="DBF3" s="135" t="s">
        <v>4127</v>
      </c>
      <c r="DBG3" s="135" t="s">
        <v>4127</v>
      </c>
      <c r="DBH3" s="135" t="s">
        <v>4127</v>
      </c>
      <c r="DBI3" s="135" t="s">
        <v>4127</v>
      </c>
      <c r="DBJ3" s="135" t="s">
        <v>4127</v>
      </c>
      <c r="DBK3" s="135" t="s">
        <v>4127</v>
      </c>
      <c r="DBL3" s="135" t="s">
        <v>4127</v>
      </c>
      <c r="DBM3" s="135" t="s">
        <v>4127</v>
      </c>
      <c r="DBN3" s="135" t="s">
        <v>4127</v>
      </c>
      <c r="DBO3" s="135" t="s">
        <v>4127</v>
      </c>
      <c r="DBP3" s="135" t="s">
        <v>4127</v>
      </c>
      <c r="DBQ3" s="135" t="s">
        <v>4127</v>
      </c>
      <c r="DBR3" s="135" t="s">
        <v>4127</v>
      </c>
      <c r="DBS3" s="135" t="s">
        <v>4127</v>
      </c>
      <c r="DBT3" s="135" t="s">
        <v>4127</v>
      </c>
      <c r="DBU3" s="135" t="s">
        <v>4127</v>
      </c>
      <c r="DBV3" s="135" t="s">
        <v>4127</v>
      </c>
      <c r="DBW3" s="135" t="s">
        <v>4127</v>
      </c>
      <c r="DBX3" s="135" t="s">
        <v>4127</v>
      </c>
      <c r="DBY3" s="135" t="s">
        <v>4127</v>
      </c>
      <c r="DBZ3" s="135" t="s">
        <v>4127</v>
      </c>
      <c r="DCA3" s="135" t="s">
        <v>4127</v>
      </c>
      <c r="DCB3" s="135" t="s">
        <v>4127</v>
      </c>
      <c r="DCC3" s="135" t="s">
        <v>4127</v>
      </c>
      <c r="DCD3" s="135" t="s">
        <v>4127</v>
      </c>
      <c r="DCE3" s="135" t="s">
        <v>4128</v>
      </c>
      <c r="DCF3" s="135" t="s">
        <v>4128</v>
      </c>
      <c r="DCG3" s="135" t="s">
        <v>4128</v>
      </c>
      <c r="DCH3" s="135" t="s">
        <v>4128</v>
      </c>
      <c r="DCI3" s="135" t="s">
        <v>4128</v>
      </c>
      <c r="DCJ3" s="135" t="s">
        <v>4128</v>
      </c>
      <c r="DCK3" s="135" t="s">
        <v>4128</v>
      </c>
      <c r="DCL3" s="135" t="s">
        <v>4128</v>
      </c>
      <c r="DCM3" s="135" t="s">
        <v>4128</v>
      </c>
      <c r="DCN3" s="135" t="s">
        <v>4128</v>
      </c>
      <c r="DCO3" s="135" t="s">
        <v>4128</v>
      </c>
      <c r="DCP3" s="135" t="s">
        <v>4128</v>
      </c>
      <c r="DCQ3" s="135" t="s">
        <v>4128</v>
      </c>
      <c r="DCR3" s="135" t="s">
        <v>4128</v>
      </c>
      <c r="DCS3" s="135" t="s">
        <v>4128</v>
      </c>
      <c r="DCT3" s="135" t="s">
        <v>4128</v>
      </c>
      <c r="DCU3" s="135" t="s">
        <v>4128</v>
      </c>
      <c r="DCV3" s="135" t="s">
        <v>4128</v>
      </c>
      <c r="DCW3" s="135" t="s">
        <v>4128</v>
      </c>
      <c r="DCX3" s="135" t="s">
        <v>4128</v>
      </c>
      <c r="DCY3" s="135" t="s">
        <v>4128</v>
      </c>
      <c r="DCZ3" s="135" t="s">
        <v>4128</v>
      </c>
      <c r="DDA3" s="135" t="s">
        <v>4128</v>
      </c>
      <c r="DDB3" s="135" t="s">
        <v>4128</v>
      </c>
      <c r="DDC3" s="135" t="s">
        <v>4128</v>
      </c>
      <c r="DDD3" s="135" t="s">
        <v>4128</v>
      </c>
      <c r="DDE3" s="135" t="s">
        <v>4128</v>
      </c>
      <c r="DDF3" s="135" t="s">
        <v>4128</v>
      </c>
      <c r="DDG3" s="135" t="s">
        <v>4128</v>
      </c>
      <c r="DDH3" s="135" t="s">
        <v>4128</v>
      </c>
      <c r="DDI3" s="135" t="s">
        <v>4128</v>
      </c>
      <c r="DDJ3" s="135" t="s">
        <v>4128</v>
      </c>
      <c r="DDK3" s="135" t="s">
        <v>4128</v>
      </c>
      <c r="DDL3" s="135" t="s">
        <v>4128</v>
      </c>
      <c r="DDM3" s="135" t="s">
        <v>4128</v>
      </c>
      <c r="DDN3" s="135" t="s">
        <v>4128</v>
      </c>
      <c r="DDO3" s="135" t="s">
        <v>4128</v>
      </c>
      <c r="DDP3" s="135" t="s">
        <v>4128</v>
      </c>
      <c r="DDQ3" s="135" t="s">
        <v>4128</v>
      </c>
      <c r="DDR3" s="135" t="s">
        <v>4128</v>
      </c>
      <c r="DDS3" s="135" t="s">
        <v>4128</v>
      </c>
      <c r="DDT3" s="135" t="s">
        <v>4128</v>
      </c>
      <c r="DDU3" s="135" t="s">
        <v>4128</v>
      </c>
      <c r="DDV3" s="135" t="s">
        <v>4128</v>
      </c>
      <c r="DDW3" s="135" t="s">
        <v>4128</v>
      </c>
      <c r="DDX3" s="135" t="s">
        <v>4128</v>
      </c>
      <c r="DDY3" s="135" t="s">
        <v>4128</v>
      </c>
      <c r="DDZ3" s="135" t="s">
        <v>4128</v>
      </c>
      <c r="DEA3" s="135" t="s">
        <v>4128</v>
      </c>
      <c r="DEB3" s="135" t="s">
        <v>4128</v>
      </c>
      <c r="DEC3" s="135" t="s">
        <v>4128</v>
      </c>
      <c r="DED3" s="135" t="s">
        <v>4128</v>
      </c>
      <c r="DEE3" s="135" t="s">
        <v>4128</v>
      </c>
      <c r="DEF3" s="135" t="s">
        <v>4128</v>
      </c>
      <c r="DEG3" s="135" t="s">
        <v>4128</v>
      </c>
      <c r="DEH3" s="135" t="s">
        <v>4128</v>
      </c>
      <c r="DEI3" s="135" t="s">
        <v>4128</v>
      </c>
      <c r="DEJ3" s="135" t="s">
        <v>4128</v>
      </c>
      <c r="DEK3" s="135" t="s">
        <v>4128</v>
      </c>
      <c r="DEL3" s="135" t="s">
        <v>4128</v>
      </c>
      <c r="DEM3" s="135" t="s">
        <v>4128</v>
      </c>
      <c r="DEN3" s="135" t="s">
        <v>4128</v>
      </c>
      <c r="DEO3" s="135" t="s">
        <v>4128</v>
      </c>
      <c r="DEP3" s="135" t="s">
        <v>4128</v>
      </c>
      <c r="DEQ3" s="135" t="s">
        <v>4128</v>
      </c>
      <c r="DER3" s="135" t="s">
        <v>4128</v>
      </c>
      <c r="DES3" s="135" t="s">
        <v>4128</v>
      </c>
      <c r="DET3" s="135" t="s">
        <v>4128</v>
      </c>
      <c r="DEU3" s="135" t="s">
        <v>4128</v>
      </c>
      <c r="DEV3" s="135" t="s">
        <v>4128</v>
      </c>
      <c r="DEW3" s="135" t="s">
        <v>4128</v>
      </c>
      <c r="DEX3" s="135" t="s">
        <v>4128</v>
      </c>
      <c r="DEY3" s="135" t="s">
        <v>4128</v>
      </c>
      <c r="DEZ3" s="135" t="s">
        <v>4128</v>
      </c>
      <c r="DFA3" s="135" t="s">
        <v>4128</v>
      </c>
      <c r="DFB3" s="135" t="s">
        <v>4128</v>
      </c>
      <c r="DFC3" s="135" t="s">
        <v>4128</v>
      </c>
      <c r="DFD3" s="135" t="s">
        <v>4128</v>
      </c>
      <c r="DFE3" s="135" t="s">
        <v>4128</v>
      </c>
      <c r="DFF3" s="135" t="s">
        <v>4128</v>
      </c>
      <c r="DFG3" s="135" t="s">
        <v>4128</v>
      </c>
      <c r="DFH3" s="135" t="s">
        <v>4128</v>
      </c>
      <c r="DFI3" s="135" t="s">
        <v>4128</v>
      </c>
      <c r="DFJ3" s="135" t="s">
        <v>4128</v>
      </c>
      <c r="DFK3" s="135" t="s">
        <v>4128</v>
      </c>
      <c r="DFL3" s="135" t="s">
        <v>4128</v>
      </c>
      <c r="DFM3" s="135" t="s">
        <v>4128</v>
      </c>
      <c r="DFN3" s="135" t="s">
        <v>4128</v>
      </c>
      <c r="DFO3" s="135" t="s">
        <v>4128</v>
      </c>
      <c r="DFP3" s="135" t="s">
        <v>4128</v>
      </c>
      <c r="DFQ3" s="135" t="s">
        <v>4128</v>
      </c>
      <c r="DFR3" s="135" t="s">
        <v>4128</v>
      </c>
      <c r="DFS3" s="135" t="s">
        <v>4128</v>
      </c>
      <c r="DFT3" s="135" t="s">
        <v>4128</v>
      </c>
      <c r="DFU3" s="135" t="s">
        <v>4128</v>
      </c>
      <c r="DFV3" s="135" t="s">
        <v>4128</v>
      </c>
      <c r="DFW3" s="135" t="s">
        <v>4128</v>
      </c>
      <c r="DFX3" s="135" t="s">
        <v>4128</v>
      </c>
      <c r="DFY3" s="135" t="s">
        <v>4128</v>
      </c>
      <c r="DFZ3" s="135" t="s">
        <v>4128</v>
      </c>
      <c r="DGA3" s="135" t="s">
        <v>4128</v>
      </c>
      <c r="DGB3" s="135" t="s">
        <v>4128</v>
      </c>
      <c r="DGC3" s="135" t="s">
        <v>4128</v>
      </c>
      <c r="DGD3" s="135" t="s">
        <v>4128</v>
      </c>
      <c r="DGE3" s="135" t="s">
        <v>4128</v>
      </c>
      <c r="DGF3" s="135" t="s">
        <v>4128</v>
      </c>
      <c r="DGG3" s="135" t="s">
        <v>4128</v>
      </c>
      <c r="DGH3" s="135" t="s">
        <v>4128</v>
      </c>
      <c r="DGI3" s="135" t="s">
        <v>4128</v>
      </c>
      <c r="DGJ3" s="135" t="s">
        <v>4128</v>
      </c>
      <c r="DGK3" s="135" t="s">
        <v>4128</v>
      </c>
      <c r="DGL3" s="135" t="s">
        <v>4128</v>
      </c>
      <c r="DGM3" s="135" t="s">
        <v>4128</v>
      </c>
      <c r="DGN3" s="135" t="s">
        <v>4128</v>
      </c>
      <c r="DGO3" s="135" t="s">
        <v>4128</v>
      </c>
      <c r="DGP3" s="135" t="s">
        <v>4128</v>
      </c>
      <c r="DGQ3" s="135" t="s">
        <v>4128</v>
      </c>
      <c r="DGR3" s="135" t="s">
        <v>4128</v>
      </c>
      <c r="DGS3" s="135" t="s">
        <v>4128</v>
      </c>
      <c r="DGT3" s="135" t="s">
        <v>4128</v>
      </c>
      <c r="DGU3" s="135" t="s">
        <v>4128</v>
      </c>
      <c r="DGV3" s="135" t="s">
        <v>4128</v>
      </c>
      <c r="DGW3" s="135" t="s">
        <v>4128</v>
      </c>
      <c r="DGX3" s="135" t="s">
        <v>4128</v>
      </c>
      <c r="DGY3" s="135" t="s">
        <v>4128</v>
      </c>
      <c r="DGZ3" s="135" t="s">
        <v>4129</v>
      </c>
      <c r="DHA3" s="135" t="s">
        <v>4129</v>
      </c>
      <c r="DHB3" s="135" t="s">
        <v>4129</v>
      </c>
      <c r="DHC3" s="135" t="s">
        <v>4129</v>
      </c>
      <c r="DHD3" s="135" t="s">
        <v>4129</v>
      </c>
      <c r="DHE3" s="135" t="s">
        <v>4129</v>
      </c>
      <c r="DHF3" s="135" t="s">
        <v>4129</v>
      </c>
      <c r="DHG3" s="135" t="s">
        <v>4129</v>
      </c>
      <c r="DHH3" s="135" t="s">
        <v>4129</v>
      </c>
      <c r="DHI3" s="135" t="s">
        <v>4129</v>
      </c>
      <c r="DHJ3" s="135" t="s">
        <v>4129</v>
      </c>
      <c r="DHK3" s="135" t="s">
        <v>4129</v>
      </c>
      <c r="DHL3" s="135" t="s">
        <v>4129</v>
      </c>
      <c r="DHM3" s="135" t="s">
        <v>4129</v>
      </c>
      <c r="DHN3" s="135" t="s">
        <v>4129</v>
      </c>
      <c r="DHO3" s="135" t="s">
        <v>4129</v>
      </c>
      <c r="DHP3" s="135" t="s">
        <v>4129</v>
      </c>
      <c r="DHQ3" s="135" t="s">
        <v>4129</v>
      </c>
      <c r="DHR3" s="135" t="s">
        <v>4129</v>
      </c>
      <c r="DHS3" s="135" t="s">
        <v>4129</v>
      </c>
      <c r="DHT3" s="135" t="s">
        <v>4129</v>
      </c>
      <c r="DHU3" s="135" t="s">
        <v>4129</v>
      </c>
      <c r="DHV3" s="135" t="s">
        <v>4129</v>
      </c>
      <c r="DHW3" s="135" t="s">
        <v>4129</v>
      </c>
      <c r="DHX3" s="135" t="s">
        <v>4129</v>
      </c>
      <c r="DHY3" s="135" t="s">
        <v>4129</v>
      </c>
      <c r="DHZ3" s="135" t="s">
        <v>4129</v>
      </c>
      <c r="DIA3" s="135" t="s">
        <v>4129</v>
      </c>
      <c r="DIB3" s="135" t="s">
        <v>4129</v>
      </c>
      <c r="DIC3" s="135" t="s">
        <v>4129</v>
      </c>
      <c r="DID3" s="135" t="s">
        <v>4129</v>
      </c>
      <c r="DIE3" s="135" t="s">
        <v>4129</v>
      </c>
      <c r="DIF3" s="135" t="s">
        <v>4129</v>
      </c>
      <c r="DIG3" s="135" t="s">
        <v>4129</v>
      </c>
      <c r="DIH3" s="135" t="s">
        <v>4129</v>
      </c>
      <c r="DII3" s="135" t="s">
        <v>4129</v>
      </c>
      <c r="DIJ3" s="135" t="s">
        <v>4129</v>
      </c>
      <c r="DIK3" s="135" t="s">
        <v>4129</v>
      </c>
      <c r="DIL3" s="135" t="s">
        <v>4129</v>
      </c>
      <c r="DIM3" s="135" t="s">
        <v>4129</v>
      </c>
      <c r="DIN3" s="135" t="s">
        <v>4129</v>
      </c>
      <c r="DIO3" s="135" t="s">
        <v>4129</v>
      </c>
      <c r="DIP3" s="135" t="s">
        <v>4129</v>
      </c>
      <c r="DIQ3" s="135" t="s">
        <v>4129</v>
      </c>
      <c r="DIR3" s="135" t="s">
        <v>4129</v>
      </c>
      <c r="DIS3" s="135" t="s">
        <v>4129</v>
      </c>
      <c r="DIT3" s="135" t="s">
        <v>4129</v>
      </c>
      <c r="DIU3" s="135" t="s">
        <v>4129</v>
      </c>
      <c r="DIV3" s="135" t="s">
        <v>4129</v>
      </c>
      <c r="DIW3" s="135" t="s">
        <v>4129</v>
      </c>
      <c r="DIX3" s="135" t="s">
        <v>4129</v>
      </c>
      <c r="DIY3" s="135" t="s">
        <v>4129</v>
      </c>
      <c r="DIZ3" s="135" t="s">
        <v>4129</v>
      </c>
      <c r="DJA3" s="135" t="s">
        <v>4129</v>
      </c>
      <c r="DJB3" s="135" t="s">
        <v>4129</v>
      </c>
      <c r="DJC3" s="135" t="s">
        <v>4129</v>
      </c>
      <c r="DJD3" s="135" t="s">
        <v>4129</v>
      </c>
      <c r="DJE3" s="135" t="s">
        <v>4129</v>
      </c>
      <c r="DJF3" s="135" t="s">
        <v>4129</v>
      </c>
      <c r="DJG3" s="135" t="s">
        <v>4129</v>
      </c>
      <c r="DJH3" s="135" t="s">
        <v>4129</v>
      </c>
      <c r="DJI3" s="135" t="s">
        <v>4129</v>
      </c>
      <c r="DJJ3" s="135" t="s">
        <v>4129</v>
      </c>
      <c r="DJK3" s="135" t="s">
        <v>4129</v>
      </c>
      <c r="DJL3" s="135" t="s">
        <v>4129</v>
      </c>
      <c r="DJM3" s="135" t="s">
        <v>4129</v>
      </c>
      <c r="DJN3" s="135" t="s">
        <v>4129</v>
      </c>
      <c r="DJO3" s="135" t="s">
        <v>4129</v>
      </c>
      <c r="DJP3" s="135" t="s">
        <v>4129</v>
      </c>
      <c r="DJQ3" s="135" t="s">
        <v>4129</v>
      </c>
      <c r="DJR3" s="135" t="s">
        <v>4129</v>
      </c>
      <c r="DJS3" s="135" t="s">
        <v>4129</v>
      </c>
      <c r="DJT3" s="135" t="s">
        <v>4129</v>
      </c>
      <c r="DJU3" s="135" t="s">
        <v>4129</v>
      </c>
      <c r="DJV3" s="135" t="s">
        <v>4129</v>
      </c>
      <c r="DJW3" s="135" t="s">
        <v>4129</v>
      </c>
      <c r="DJX3" s="135" t="s">
        <v>4129</v>
      </c>
      <c r="DJY3" s="135" t="s">
        <v>4129</v>
      </c>
      <c r="DJZ3" s="135" t="s">
        <v>4129</v>
      </c>
      <c r="DKA3" s="135" t="s">
        <v>4129</v>
      </c>
      <c r="DKB3" s="135" t="s">
        <v>4129</v>
      </c>
      <c r="DKC3" s="135" t="s">
        <v>4129</v>
      </c>
      <c r="DKD3" s="135" t="s">
        <v>4129</v>
      </c>
      <c r="DKE3" s="135" t="s">
        <v>4129</v>
      </c>
      <c r="DKF3" s="135" t="s">
        <v>4129</v>
      </c>
      <c r="DKG3" s="135" t="s">
        <v>4129</v>
      </c>
      <c r="DKH3" s="135" t="s">
        <v>4129</v>
      </c>
      <c r="DKI3" s="135" t="s">
        <v>4129</v>
      </c>
      <c r="DKJ3" s="135" t="s">
        <v>4129</v>
      </c>
      <c r="DKK3" s="135" t="s">
        <v>4129</v>
      </c>
      <c r="DKL3" s="135" t="s">
        <v>4129</v>
      </c>
      <c r="DKM3" s="135" t="s">
        <v>4129</v>
      </c>
      <c r="DKN3" s="135" t="s">
        <v>4129</v>
      </c>
      <c r="DKO3" s="135" t="s">
        <v>4129</v>
      </c>
      <c r="DKP3" s="135" t="s">
        <v>4129</v>
      </c>
      <c r="DKQ3" s="135" t="s">
        <v>4129</v>
      </c>
      <c r="DKR3" s="135" t="s">
        <v>4129</v>
      </c>
      <c r="DKS3" s="135" t="s">
        <v>4129</v>
      </c>
      <c r="DKT3" s="135" t="s">
        <v>4129</v>
      </c>
      <c r="DKU3" s="135" t="s">
        <v>4129</v>
      </c>
      <c r="DKV3" s="135" t="s">
        <v>4129</v>
      </c>
      <c r="DKW3" s="135" t="s">
        <v>4129</v>
      </c>
      <c r="DKX3" s="135" t="s">
        <v>4129</v>
      </c>
      <c r="DKY3" s="135" t="s">
        <v>4129</v>
      </c>
      <c r="DKZ3" s="135" t="s">
        <v>4129</v>
      </c>
      <c r="DLA3" s="135" t="s">
        <v>4129</v>
      </c>
      <c r="DLB3" s="135" t="s">
        <v>4129</v>
      </c>
      <c r="DLC3" s="135" t="s">
        <v>4129</v>
      </c>
      <c r="DLD3" s="135" t="s">
        <v>4129</v>
      </c>
      <c r="DLE3" s="135" t="s">
        <v>4129</v>
      </c>
      <c r="DLF3" s="135" t="s">
        <v>4129</v>
      </c>
      <c r="DLG3" s="135" t="s">
        <v>4129</v>
      </c>
      <c r="DLH3" s="135" t="s">
        <v>4129</v>
      </c>
      <c r="DLI3" s="135" t="s">
        <v>4129</v>
      </c>
      <c r="DLJ3" s="135" t="s">
        <v>4129</v>
      </c>
      <c r="DLK3" s="135" t="s">
        <v>4129</v>
      </c>
      <c r="DLL3" s="135" t="s">
        <v>4129</v>
      </c>
      <c r="DLM3" s="135" t="s">
        <v>4129</v>
      </c>
      <c r="DLN3" s="135" t="s">
        <v>4129</v>
      </c>
      <c r="DLO3" s="135" t="s">
        <v>4129</v>
      </c>
      <c r="DLP3" s="135" t="s">
        <v>4129</v>
      </c>
      <c r="DLQ3" s="135" t="s">
        <v>4129</v>
      </c>
      <c r="DLR3" s="135" t="s">
        <v>4129</v>
      </c>
      <c r="DLS3" s="135" t="s">
        <v>4129</v>
      </c>
      <c r="DLT3" s="135" t="s">
        <v>4129</v>
      </c>
      <c r="DLU3" s="135" t="s">
        <v>4130</v>
      </c>
      <c r="DLV3" s="135" t="s">
        <v>4130</v>
      </c>
      <c r="DLW3" s="135" t="s">
        <v>4130</v>
      </c>
      <c r="DLX3" s="135" t="s">
        <v>4130</v>
      </c>
      <c r="DLY3" s="135" t="s">
        <v>4130</v>
      </c>
      <c r="DLZ3" s="135" t="s">
        <v>4130</v>
      </c>
      <c r="DMA3" s="135" t="s">
        <v>4130</v>
      </c>
      <c r="DMB3" s="135" t="s">
        <v>4130</v>
      </c>
      <c r="DMC3" s="135" t="s">
        <v>4130</v>
      </c>
      <c r="DMD3" s="135" t="s">
        <v>4130</v>
      </c>
      <c r="DME3" s="135" t="s">
        <v>4130</v>
      </c>
      <c r="DMF3" s="135" t="s">
        <v>4130</v>
      </c>
      <c r="DMG3" s="135" t="s">
        <v>4130</v>
      </c>
      <c r="DMH3" s="135" t="s">
        <v>4130</v>
      </c>
      <c r="DMI3" s="135" t="s">
        <v>4130</v>
      </c>
      <c r="DMJ3" s="135" t="s">
        <v>4130</v>
      </c>
      <c r="DMK3" s="135" t="s">
        <v>4130</v>
      </c>
      <c r="DML3" s="135" t="s">
        <v>4130</v>
      </c>
      <c r="DMM3" s="135" t="s">
        <v>4130</v>
      </c>
      <c r="DMN3" s="135" t="s">
        <v>4130</v>
      </c>
      <c r="DMO3" s="135" t="s">
        <v>4130</v>
      </c>
      <c r="DMP3" s="135" t="s">
        <v>4130</v>
      </c>
      <c r="DMQ3" s="135" t="s">
        <v>4130</v>
      </c>
      <c r="DMR3" s="135" t="s">
        <v>4130</v>
      </c>
      <c r="DMS3" s="135" t="s">
        <v>4130</v>
      </c>
      <c r="DMT3" s="135" t="s">
        <v>4130</v>
      </c>
      <c r="DMU3" s="135" t="s">
        <v>4130</v>
      </c>
      <c r="DMV3" s="135" t="s">
        <v>4130</v>
      </c>
      <c r="DMW3" s="135" t="s">
        <v>4130</v>
      </c>
      <c r="DMX3" s="135" t="s">
        <v>4130</v>
      </c>
      <c r="DMY3" s="135" t="s">
        <v>4130</v>
      </c>
      <c r="DMZ3" s="135" t="s">
        <v>4130</v>
      </c>
      <c r="DNA3" s="135" t="s">
        <v>4130</v>
      </c>
      <c r="DNB3" s="135" t="s">
        <v>4130</v>
      </c>
      <c r="DNC3" s="135" t="s">
        <v>4130</v>
      </c>
      <c r="DND3" s="135" t="s">
        <v>4130</v>
      </c>
      <c r="DNE3" s="135" t="s">
        <v>4130</v>
      </c>
      <c r="DNF3" s="135" t="s">
        <v>4130</v>
      </c>
      <c r="DNG3" s="135" t="s">
        <v>4130</v>
      </c>
      <c r="DNH3" s="135" t="s">
        <v>4130</v>
      </c>
      <c r="DNI3" s="135" t="s">
        <v>4130</v>
      </c>
      <c r="DNJ3" s="135" t="s">
        <v>4130</v>
      </c>
      <c r="DNK3" s="135" t="s">
        <v>4130</v>
      </c>
      <c r="DNL3" s="135" t="s">
        <v>4130</v>
      </c>
      <c r="DNM3" s="135" t="s">
        <v>4130</v>
      </c>
      <c r="DNN3" s="135" t="s">
        <v>4130</v>
      </c>
      <c r="DNO3" s="135" t="s">
        <v>4130</v>
      </c>
      <c r="DNP3" s="135" t="s">
        <v>4130</v>
      </c>
      <c r="DNQ3" s="135" t="s">
        <v>4130</v>
      </c>
      <c r="DNR3" s="135" t="s">
        <v>4130</v>
      </c>
      <c r="DNS3" s="135" t="s">
        <v>4130</v>
      </c>
      <c r="DNT3" s="135" t="s">
        <v>4130</v>
      </c>
      <c r="DNU3" s="135" t="s">
        <v>4130</v>
      </c>
      <c r="DNV3" s="135" t="s">
        <v>4130</v>
      </c>
      <c r="DNW3" s="135" t="s">
        <v>4130</v>
      </c>
      <c r="DNX3" s="135" t="s">
        <v>4130</v>
      </c>
      <c r="DNY3" s="135" t="s">
        <v>4130</v>
      </c>
      <c r="DNZ3" s="135" t="s">
        <v>4130</v>
      </c>
      <c r="DOA3" s="135" t="s">
        <v>4130</v>
      </c>
      <c r="DOB3" s="135" t="s">
        <v>4130</v>
      </c>
      <c r="DOC3" s="135" t="s">
        <v>4130</v>
      </c>
      <c r="DOD3" s="135" t="s">
        <v>4130</v>
      </c>
      <c r="DOE3" s="135" t="s">
        <v>4130</v>
      </c>
      <c r="DOF3" s="135" t="s">
        <v>4130</v>
      </c>
      <c r="DOG3" s="135" t="s">
        <v>4130</v>
      </c>
      <c r="DOH3" s="135" t="s">
        <v>4130</v>
      </c>
      <c r="DOI3" s="135" t="s">
        <v>4130</v>
      </c>
      <c r="DOJ3" s="135" t="s">
        <v>4130</v>
      </c>
      <c r="DOK3" s="135" t="s">
        <v>4130</v>
      </c>
      <c r="DOL3" s="135" t="s">
        <v>4130</v>
      </c>
      <c r="DOM3" s="135" t="s">
        <v>4130</v>
      </c>
      <c r="DON3" s="135" t="s">
        <v>4130</v>
      </c>
      <c r="DOO3" s="135" t="s">
        <v>4130</v>
      </c>
      <c r="DOP3" s="135" t="s">
        <v>4130</v>
      </c>
      <c r="DOQ3" s="135" t="s">
        <v>4130</v>
      </c>
      <c r="DOR3" s="135" t="s">
        <v>4130</v>
      </c>
      <c r="DOS3" s="135" t="s">
        <v>4130</v>
      </c>
      <c r="DOT3" s="135" t="s">
        <v>4130</v>
      </c>
      <c r="DOU3" s="135" t="s">
        <v>4130</v>
      </c>
      <c r="DOV3" s="135" t="s">
        <v>4130</v>
      </c>
      <c r="DOW3" s="135" t="s">
        <v>4130</v>
      </c>
      <c r="DOX3" s="135" t="s">
        <v>4130</v>
      </c>
      <c r="DOY3" s="135" t="s">
        <v>4130</v>
      </c>
      <c r="DOZ3" s="135" t="s">
        <v>4130</v>
      </c>
      <c r="DPA3" s="135" t="s">
        <v>4130</v>
      </c>
      <c r="DPB3" s="135" t="s">
        <v>4130</v>
      </c>
      <c r="DPC3" s="135" t="s">
        <v>4130</v>
      </c>
      <c r="DPD3" s="135" t="s">
        <v>4130</v>
      </c>
      <c r="DPE3" s="135" t="s">
        <v>4130</v>
      </c>
      <c r="DPF3" s="135" t="s">
        <v>4130</v>
      </c>
      <c r="DPG3" s="135" t="s">
        <v>4130</v>
      </c>
      <c r="DPH3" s="135" t="s">
        <v>4130</v>
      </c>
      <c r="DPI3" s="135" t="s">
        <v>4130</v>
      </c>
      <c r="DPJ3" s="135" t="s">
        <v>4130</v>
      </c>
      <c r="DPK3" s="135" t="s">
        <v>4130</v>
      </c>
      <c r="DPL3" s="135" t="s">
        <v>4130</v>
      </c>
      <c r="DPM3" s="135" t="s">
        <v>4130</v>
      </c>
      <c r="DPN3" s="135" t="s">
        <v>4130</v>
      </c>
      <c r="DPO3" s="135" t="s">
        <v>4130</v>
      </c>
      <c r="DPP3" s="135" t="s">
        <v>4130</v>
      </c>
      <c r="DPQ3" s="135" t="s">
        <v>4130</v>
      </c>
      <c r="DPR3" s="135" t="s">
        <v>4130</v>
      </c>
      <c r="DPS3" s="135" t="s">
        <v>4130</v>
      </c>
      <c r="DPT3" s="135" t="s">
        <v>4130</v>
      </c>
      <c r="DPU3" s="135" t="s">
        <v>4130</v>
      </c>
      <c r="DPV3" s="135" t="s">
        <v>4130</v>
      </c>
      <c r="DPW3" s="135" t="s">
        <v>4130</v>
      </c>
      <c r="DPX3" s="135" t="s">
        <v>4130</v>
      </c>
      <c r="DPY3" s="135" t="s">
        <v>4130</v>
      </c>
      <c r="DPZ3" s="135" t="s">
        <v>4130</v>
      </c>
      <c r="DQA3" s="135" t="s">
        <v>4130</v>
      </c>
      <c r="DQB3" s="135" t="s">
        <v>4130</v>
      </c>
      <c r="DQC3" s="135" t="s">
        <v>4130</v>
      </c>
      <c r="DQD3" s="135" t="s">
        <v>4130</v>
      </c>
      <c r="DQE3" s="135" t="s">
        <v>4130</v>
      </c>
      <c r="DQF3" s="135" t="s">
        <v>4130</v>
      </c>
      <c r="DQG3" s="135" t="s">
        <v>4130</v>
      </c>
      <c r="DQH3" s="135" t="s">
        <v>4130</v>
      </c>
      <c r="DQI3" s="135" t="s">
        <v>4130</v>
      </c>
      <c r="DQJ3" s="135" t="s">
        <v>4130</v>
      </c>
      <c r="DQK3" s="135" t="s">
        <v>4130</v>
      </c>
      <c r="DQL3" s="135" t="s">
        <v>4130</v>
      </c>
      <c r="DQM3" s="135" t="s">
        <v>4130</v>
      </c>
      <c r="DQN3" s="135" t="s">
        <v>4130</v>
      </c>
      <c r="DQO3" s="135" t="s">
        <v>4130</v>
      </c>
    </row>
    <row r="4" spans="1:3313" s="135" customFormat="1" ht="13" x14ac:dyDescent="0.3">
      <c r="XV4" s="136"/>
      <c r="XW4" s="136"/>
      <c r="XX4" s="136"/>
      <c r="XY4" s="136"/>
      <c r="XZ4" s="136"/>
      <c r="YA4" s="136"/>
      <c r="YB4" s="136"/>
      <c r="YW4" s="135" t="s">
        <v>4112</v>
      </c>
      <c r="YX4" s="135" t="s">
        <v>4112</v>
      </c>
      <c r="YY4" s="135" t="s">
        <v>4112</v>
      </c>
      <c r="YZ4" s="135" t="s">
        <v>4112</v>
      </c>
      <c r="ZA4" s="135" t="s">
        <v>4112</v>
      </c>
      <c r="ZB4" s="135" t="s">
        <v>4112</v>
      </c>
      <c r="ZC4" s="135" t="s">
        <v>4112</v>
      </c>
      <c r="ZD4" s="135" t="s">
        <v>4112</v>
      </c>
      <c r="ZE4" s="135" t="s">
        <v>4112</v>
      </c>
      <c r="ZF4" s="135" t="s">
        <v>4112</v>
      </c>
      <c r="ZG4" s="135" t="s">
        <v>4112</v>
      </c>
      <c r="ZH4" s="135" t="s">
        <v>4113</v>
      </c>
      <c r="ZI4" s="135" t="s">
        <v>4113</v>
      </c>
      <c r="ZJ4" s="135" t="s">
        <v>4113</v>
      </c>
      <c r="ZK4" s="135" t="s">
        <v>4113</v>
      </c>
      <c r="ZL4" s="135" t="s">
        <v>4113</v>
      </c>
      <c r="ZM4" s="135" t="s">
        <v>4113</v>
      </c>
      <c r="ZN4" s="135" t="s">
        <v>4113</v>
      </c>
      <c r="ZO4" s="135" t="s">
        <v>4113</v>
      </c>
      <c r="ZP4" s="135" t="s">
        <v>4113</v>
      </c>
      <c r="ZQ4" s="135" t="s">
        <v>4113</v>
      </c>
      <c r="ZR4" s="135" t="s">
        <v>4113</v>
      </c>
      <c r="ZS4" s="135" t="s">
        <v>4114</v>
      </c>
      <c r="ZT4" s="135" t="s">
        <v>4114</v>
      </c>
      <c r="ZU4" s="135" t="s">
        <v>4114</v>
      </c>
      <c r="ZV4" s="135" t="s">
        <v>4114</v>
      </c>
      <c r="ZW4" s="135" t="s">
        <v>4114</v>
      </c>
      <c r="ZX4" s="135" t="s">
        <v>4114</v>
      </c>
      <c r="ZY4" s="135" t="s">
        <v>4114</v>
      </c>
      <c r="ZZ4" s="135" t="s">
        <v>4114</v>
      </c>
      <c r="AAA4" s="135" t="s">
        <v>4114</v>
      </c>
      <c r="AAB4" s="135" t="s">
        <v>4114</v>
      </c>
      <c r="AAC4" s="135" t="s">
        <v>4114</v>
      </c>
      <c r="AAD4" s="135" t="s">
        <v>4115</v>
      </c>
      <c r="AAE4" s="135" t="s">
        <v>4115</v>
      </c>
      <c r="AAF4" s="135" t="s">
        <v>4115</v>
      </c>
      <c r="AAG4" s="135" t="s">
        <v>4115</v>
      </c>
      <c r="AAH4" s="135" t="s">
        <v>4115</v>
      </c>
      <c r="AAI4" s="135" t="s">
        <v>4115</v>
      </c>
      <c r="AAJ4" s="135" t="s">
        <v>4115</v>
      </c>
      <c r="AAK4" s="135" t="s">
        <v>4115</v>
      </c>
      <c r="AAL4" s="135" t="s">
        <v>4115</v>
      </c>
      <c r="AAM4" s="135" t="s">
        <v>4115</v>
      </c>
      <c r="AAN4" s="135" t="s">
        <v>4115</v>
      </c>
      <c r="AAO4" s="135" t="s">
        <v>4116</v>
      </c>
      <c r="AAP4" s="135" t="s">
        <v>4116</v>
      </c>
      <c r="AAQ4" s="135" t="s">
        <v>4116</v>
      </c>
      <c r="AAR4" s="135" t="s">
        <v>4116</v>
      </c>
      <c r="AAS4" s="135" t="s">
        <v>4116</v>
      </c>
      <c r="AAT4" s="135" t="s">
        <v>4116</v>
      </c>
      <c r="AAU4" s="135" t="s">
        <v>4116</v>
      </c>
      <c r="AAV4" s="135" t="s">
        <v>4116</v>
      </c>
      <c r="AAW4" s="135" t="s">
        <v>4116</v>
      </c>
      <c r="AAX4" s="135" t="s">
        <v>4116</v>
      </c>
      <c r="AAY4" s="135" t="s">
        <v>4116</v>
      </c>
      <c r="AAZ4" s="135" t="s">
        <v>4117</v>
      </c>
      <c r="ABA4" s="135" t="s">
        <v>4117</v>
      </c>
      <c r="ABB4" s="135" t="s">
        <v>4117</v>
      </c>
      <c r="ABC4" s="135" t="s">
        <v>4117</v>
      </c>
      <c r="ABD4" s="135" t="s">
        <v>4117</v>
      </c>
      <c r="ABE4" s="135" t="s">
        <v>4117</v>
      </c>
      <c r="ABF4" s="135" t="s">
        <v>4117</v>
      </c>
      <c r="ABG4" s="135" t="s">
        <v>4117</v>
      </c>
      <c r="ABH4" s="135" t="s">
        <v>4117</v>
      </c>
      <c r="ABI4" s="135" t="s">
        <v>4117</v>
      </c>
      <c r="ABJ4" s="135" t="s">
        <v>4117</v>
      </c>
      <c r="ABK4" s="135" t="s">
        <v>4119</v>
      </c>
      <c r="ABL4" s="135" t="s">
        <v>4119</v>
      </c>
      <c r="ABM4" s="135" t="s">
        <v>4119</v>
      </c>
      <c r="ABN4" s="135" t="s">
        <v>4119</v>
      </c>
      <c r="ABO4" s="135" t="s">
        <v>4119</v>
      </c>
      <c r="ABP4" s="135" t="s">
        <v>4119</v>
      </c>
      <c r="ABQ4" s="135" t="s">
        <v>4119</v>
      </c>
      <c r="ABR4" s="135" t="s">
        <v>4119</v>
      </c>
      <c r="ABS4" s="135" t="s">
        <v>4119</v>
      </c>
      <c r="ABT4" s="135" t="s">
        <v>4119</v>
      </c>
      <c r="ABU4" s="135" t="s">
        <v>4119</v>
      </c>
      <c r="ABV4" s="135" t="s">
        <v>4118</v>
      </c>
      <c r="ABW4" s="135" t="s">
        <v>4118</v>
      </c>
      <c r="ABX4" s="135" t="s">
        <v>4118</v>
      </c>
      <c r="ABY4" s="135" t="s">
        <v>4118</v>
      </c>
      <c r="ABZ4" s="135" t="s">
        <v>4118</v>
      </c>
      <c r="ACA4" s="135" t="s">
        <v>4118</v>
      </c>
      <c r="ACB4" s="135" t="s">
        <v>4118</v>
      </c>
      <c r="ACC4" s="135" t="s">
        <v>4118</v>
      </c>
      <c r="ACD4" s="135" t="s">
        <v>4118</v>
      </c>
      <c r="ACE4" s="135" t="s">
        <v>4118</v>
      </c>
      <c r="ACF4" s="135" t="s">
        <v>4118</v>
      </c>
      <c r="ACG4" s="135" t="s">
        <v>4120</v>
      </c>
      <c r="ACH4" s="135" t="s">
        <v>4120</v>
      </c>
      <c r="ACI4" s="135" t="s">
        <v>4120</v>
      </c>
      <c r="ACJ4" s="135" t="s">
        <v>4120</v>
      </c>
      <c r="ACK4" s="135" t="s">
        <v>4120</v>
      </c>
      <c r="ACL4" s="135" t="s">
        <v>4120</v>
      </c>
      <c r="ACM4" s="135" t="s">
        <v>4120</v>
      </c>
      <c r="ACN4" s="135" t="s">
        <v>4120</v>
      </c>
      <c r="ACO4" s="135" t="s">
        <v>4120</v>
      </c>
      <c r="ACP4" s="135" t="s">
        <v>4120</v>
      </c>
      <c r="ACQ4" s="135" t="s">
        <v>4120</v>
      </c>
      <c r="ACR4" s="135" t="s">
        <v>4121</v>
      </c>
      <c r="ACS4" s="135" t="s">
        <v>4121</v>
      </c>
      <c r="ACT4" s="135" t="s">
        <v>4121</v>
      </c>
      <c r="ACU4" s="135" t="s">
        <v>4121</v>
      </c>
      <c r="ACV4" s="135" t="s">
        <v>4121</v>
      </c>
      <c r="ACW4" s="135" t="s">
        <v>4121</v>
      </c>
      <c r="ACX4" s="135" t="s">
        <v>4121</v>
      </c>
      <c r="ACY4" s="135" t="s">
        <v>4121</v>
      </c>
      <c r="ACZ4" s="135" t="s">
        <v>4121</v>
      </c>
      <c r="ADA4" s="135" t="s">
        <v>4121</v>
      </c>
      <c r="ADB4" s="135" t="s">
        <v>4121</v>
      </c>
      <c r="ADR4" s="135" t="s">
        <v>4112</v>
      </c>
      <c r="ADS4" s="135" t="s">
        <v>4112</v>
      </c>
      <c r="ADT4" s="135" t="s">
        <v>4112</v>
      </c>
      <c r="ADU4" s="135" t="s">
        <v>4112</v>
      </c>
      <c r="ADV4" s="135" t="s">
        <v>4112</v>
      </c>
      <c r="ADW4" s="135" t="s">
        <v>4112</v>
      </c>
      <c r="ADX4" s="135" t="s">
        <v>4112</v>
      </c>
      <c r="ADY4" s="135" t="s">
        <v>4112</v>
      </c>
      <c r="ADZ4" s="135" t="s">
        <v>4112</v>
      </c>
      <c r="AEA4" s="135" t="s">
        <v>4112</v>
      </c>
      <c r="AEB4" s="135" t="s">
        <v>4112</v>
      </c>
      <c r="AEC4" s="135" t="s">
        <v>4113</v>
      </c>
      <c r="AED4" s="135" t="s">
        <v>4113</v>
      </c>
      <c r="AEE4" s="135" t="s">
        <v>4113</v>
      </c>
      <c r="AEF4" s="135" t="s">
        <v>4113</v>
      </c>
      <c r="AEG4" s="135" t="s">
        <v>4113</v>
      </c>
      <c r="AEH4" s="135" t="s">
        <v>4113</v>
      </c>
      <c r="AEI4" s="135" t="s">
        <v>4113</v>
      </c>
      <c r="AEJ4" s="135" t="s">
        <v>4113</v>
      </c>
      <c r="AEK4" s="135" t="s">
        <v>4113</v>
      </c>
      <c r="AEL4" s="135" t="s">
        <v>4113</v>
      </c>
      <c r="AEM4" s="135" t="s">
        <v>4113</v>
      </c>
      <c r="AEN4" s="135" t="s">
        <v>4114</v>
      </c>
      <c r="AEO4" s="135" t="s">
        <v>4114</v>
      </c>
      <c r="AEP4" s="135" t="s">
        <v>4114</v>
      </c>
      <c r="AEQ4" s="135" t="s">
        <v>4114</v>
      </c>
      <c r="AER4" s="135" t="s">
        <v>4114</v>
      </c>
      <c r="AES4" s="135" t="s">
        <v>4114</v>
      </c>
      <c r="AET4" s="135" t="s">
        <v>4114</v>
      </c>
      <c r="AEU4" s="135" t="s">
        <v>4114</v>
      </c>
      <c r="AEV4" s="135" t="s">
        <v>4114</v>
      </c>
      <c r="AEW4" s="135" t="s">
        <v>4114</v>
      </c>
      <c r="AEX4" s="135" t="s">
        <v>4114</v>
      </c>
      <c r="AEY4" s="135" t="s">
        <v>4115</v>
      </c>
      <c r="AEZ4" s="135" t="s">
        <v>4115</v>
      </c>
      <c r="AFA4" s="135" t="s">
        <v>4115</v>
      </c>
      <c r="AFB4" s="135" t="s">
        <v>4115</v>
      </c>
      <c r="AFC4" s="135" t="s">
        <v>4115</v>
      </c>
      <c r="AFD4" s="135" t="s">
        <v>4115</v>
      </c>
      <c r="AFE4" s="135" t="s">
        <v>4115</v>
      </c>
      <c r="AFF4" s="135" t="s">
        <v>4115</v>
      </c>
      <c r="AFG4" s="135" t="s">
        <v>4115</v>
      </c>
      <c r="AFH4" s="135" t="s">
        <v>4115</v>
      </c>
      <c r="AFI4" s="135" t="s">
        <v>4115</v>
      </c>
      <c r="AFJ4" s="135" t="s">
        <v>4116</v>
      </c>
      <c r="AFK4" s="135" t="s">
        <v>4116</v>
      </c>
      <c r="AFL4" s="135" t="s">
        <v>4116</v>
      </c>
      <c r="AFM4" s="135" t="s">
        <v>4116</v>
      </c>
      <c r="AFN4" s="135" t="s">
        <v>4116</v>
      </c>
      <c r="AFO4" s="135" t="s">
        <v>4116</v>
      </c>
      <c r="AFP4" s="135" t="s">
        <v>4116</v>
      </c>
      <c r="AFQ4" s="135" t="s">
        <v>4116</v>
      </c>
      <c r="AFR4" s="135" t="s">
        <v>4116</v>
      </c>
      <c r="AFS4" s="135" t="s">
        <v>4116</v>
      </c>
      <c r="AFT4" s="135" t="s">
        <v>4116</v>
      </c>
      <c r="AFU4" s="135" t="s">
        <v>4117</v>
      </c>
      <c r="AFV4" s="135" t="s">
        <v>4117</v>
      </c>
      <c r="AFW4" s="135" t="s">
        <v>4117</v>
      </c>
      <c r="AFX4" s="135" t="s">
        <v>4117</v>
      </c>
      <c r="AFY4" s="135" t="s">
        <v>4117</v>
      </c>
      <c r="AFZ4" s="135" t="s">
        <v>4117</v>
      </c>
      <c r="AGA4" s="135" t="s">
        <v>4117</v>
      </c>
      <c r="AGB4" s="135" t="s">
        <v>4117</v>
      </c>
      <c r="AGC4" s="135" t="s">
        <v>4117</v>
      </c>
      <c r="AGD4" s="135" t="s">
        <v>4117</v>
      </c>
      <c r="AGE4" s="135" t="s">
        <v>4117</v>
      </c>
      <c r="AGF4" s="135" t="s">
        <v>4119</v>
      </c>
      <c r="AGG4" s="135" t="s">
        <v>4119</v>
      </c>
      <c r="AGH4" s="135" t="s">
        <v>4119</v>
      </c>
      <c r="AGI4" s="135" t="s">
        <v>4119</v>
      </c>
      <c r="AGJ4" s="135" t="s">
        <v>4119</v>
      </c>
      <c r="AGK4" s="135" t="s">
        <v>4119</v>
      </c>
      <c r="AGL4" s="135" t="s">
        <v>4119</v>
      </c>
      <c r="AGM4" s="135" t="s">
        <v>4119</v>
      </c>
      <c r="AGN4" s="135" t="s">
        <v>4119</v>
      </c>
      <c r="AGO4" s="135" t="s">
        <v>4119</v>
      </c>
      <c r="AGP4" s="135" t="s">
        <v>4119</v>
      </c>
      <c r="AGQ4" s="135" t="s">
        <v>4118</v>
      </c>
      <c r="AGR4" s="135" t="s">
        <v>4118</v>
      </c>
      <c r="AGS4" s="135" t="s">
        <v>4118</v>
      </c>
      <c r="AGT4" s="135" t="s">
        <v>4118</v>
      </c>
      <c r="AGU4" s="135" t="s">
        <v>4118</v>
      </c>
      <c r="AGV4" s="135" t="s">
        <v>4118</v>
      </c>
      <c r="AGW4" s="135" t="s">
        <v>4118</v>
      </c>
      <c r="AGX4" s="135" t="s">
        <v>4118</v>
      </c>
      <c r="AGY4" s="135" t="s">
        <v>4118</v>
      </c>
      <c r="AGZ4" s="135" t="s">
        <v>4118</v>
      </c>
      <c r="AHA4" s="135" t="s">
        <v>4118</v>
      </c>
      <c r="AHB4" s="135" t="s">
        <v>4120</v>
      </c>
      <c r="AHC4" s="135" t="s">
        <v>4120</v>
      </c>
      <c r="AHD4" s="135" t="s">
        <v>4120</v>
      </c>
      <c r="AHE4" s="135" t="s">
        <v>4120</v>
      </c>
      <c r="AHF4" s="135" t="s">
        <v>4120</v>
      </c>
      <c r="AHG4" s="135" t="s">
        <v>4120</v>
      </c>
      <c r="AHH4" s="135" t="s">
        <v>4120</v>
      </c>
      <c r="AHI4" s="135" t="s">
        <v>4120</v>
      </c>
      <c r="AHJ4" s="135" t="s">
        <v>4120</v>
      </c>
      <c r="AHK4" s="135" t="s">
        <v>4120</v>
      </c>
      <c r="AHL4" s="135" t="s">
        <v>4120</v>
      </c>
      <c r="AHM4" s="135" t="s">
        <v>4121</v>
      </c>
      <c r="AHN4" s="135" t="s">
        <v>4121</v>
      </c>
      <c r="AHO4" s="135" t="s">
        <v>4121</v>
      </c>
      <c r="AHP4" s="135" t="s">
        <v>4121</v>
      </c>
      <c r="AHQ4" s="135" t="s">
        <v>4121</v>
      </c>
      <c r="AHR4" s="135" t="s">
        <v>4121</v>
      </c>
      <c r="AHS4" s="135" t="s">
        <v>4121</v>
      </c>
      <c r="AHT4" s="135" t="s">
        <v>4121</v>
      </c>
      <c r="AHU4" s="135" t="s">
        <v>4121</v>
      </c>
      <c r="AHV4" s="135" t="s">
        <v>4121</v>
      </c>
      <c r="AHW4" s="135" t="s">
        <v>4121</v>
      </c>
      <c r="AIM4" s="135" t="s">
        <v>4112</v>
      </c>
      <c r="AIN4" s="135" t="s">
        <v>4112</v>
      </c>
      <c r="AIO4" s="135" t="s">
        <v>4112</v>
      </c>
      <c r="AIP4" s="135" t="s">
        <v>4112</v>
      </c>
      <c r="AIQ4" s="135" t="s">
        <v>4112</v>
      </c>
      <c r="AIR4" s="135" t="s">
        <v>4112</v>
      </c>
      <c r="AIS4" s="135" t="s">
        <v>4112</v>
      </c>
      <c r="AIT4" s="135" t="s">
        <v>4112</v>
      </c>
      <c r="AIU4" s="135" t="s">
        <v>4112</v>
      </c>
      <c r="AIV4" s="135" t="s">
        <v>4112</v>
      </c>
      <c r="AIW4" s="135" t="s">
        <v>4112</v>
      </c>
      <c r="AIX4" s="135" t="s">
        <v>4113</v>
      </c>
      <c r="AIY4" s="135" t="s">
        <v>4113</v>
      </c>
      <c r="AIZ4" s="135" t="s">
        <v>4113</v>
      </c>
      <c r="AJA4" s="135" t="s">
        <v>4113</v>
      </c>
      <c r="AJB4" s="135" t="s">
        <v>4113</v>
      </c>
      <c r="AJC4" s="135" t="s">
        <v>4113</v>
      </c>
      <c r="AJD4" s="135" t="s">
        <v>4113</v>
      </c>
      <c r="AJE4" s="135" t="s">
        <v>4113</v>
      </c>
      <c r="AJF4" s="135" t="s">
        <v>4113</v>
      </c>
      <c r="AJG4" s="135" t="s">
        <v>4113</v>
      </c>
      <c r="AJH4" s="135" t="s">
        <v>4113</v>
      </c>
      <c r="AJI4" s="135" t="s">
        <v>4114</v>
      </c>
      <c r="AJJ4" s="135" t="s">
        <v>4114</v>
      </c>
      <c r="AJK4" s="135" t="s">
        <v>4114</v>
      </c>
      <c r="AJL4" s="135" t="s">
        <v>4114</v>
      </c>
      <c r="AJM4" s="135" t="s">
        <v>4114</v>
      </c>
      <c r="AJN4" s="135" t="s">
        <v>4114</v>
      </c>
      <c r="AJO4" s="135" t="s">
        <v>4114</v>
      </c>
      <c r="AJP4" s="135" t="s">
        <v>4114</v>
      </c>
      <c r="AJQ4" s="135" t="s">
        <v>4114</v>
      </c>
      <c r="AJR4" s="135" t="s">
        <v>4114</v>
      </c>
      <c r="AJS4" s="135" t="s">
        <v>4114</v>
      </c>
      <c r="AJT4" s="135" t="s">
        <v>4115</v>
      </c>
      <c r="AJU4" s="135" t="s">
        <v>4115</v>
      </c>
      <c r="AJV4" s="135" t="s">
        <v>4115</v>
      </c>
      <c r="AJW4" s="135" t="s">
        <v>4115</v>
      </c>
      <c r="AJX4" s="135" t="s">
        <v>4115</v>
      </c>
      <c r="AJY4" s="135" t="s">
        <v>4115</v>
      </c>
      <c r="AJZ4" s="135" t="s">
        <v>4115</v>
      </c>
      <c r="AKA4" s="135" t="s">
        <v>4115</v>
      </c>
      <c r="AKB4" s="135" t="s">
        <v>4115</v>
      </c>
      <c r="AKC4" s="135" t="s">
        <v>4115</v>
      </c>
      <c r="AKD4" s="135" t="s">
        <v>4115</v>
      </c>
      <c r="AKE4" s="135" t="s">
        <v>4116</v>
      </c>
      <c r="AKF4" s="135" t="s">
        <v>4116</v>
      </c>
      <c r="AKG4" s="135" t="s">
        <v>4116</v>
      </c>
      <c r="AKH4" s="135" t="s">
        <v>4116</v>
      </c>
      <c r="AKI4" s="135" t="s">
        <v>4116</v>
      </c>
      <c r="AKJ4" s="135" t="s">
        <v>4116</v>
      </c>
      <c r="AKK4" s="135" t="s">
        <v>4116</v>
      </c>
      <c r="AKL4" s="135" t="s">
        <v>4116</v>
      </c>
      <c r="AKM4" s="135" t="s">
        <v>4116</v>
      </c>
      <c r="AKN4" s="135" t="s">
        <v>4116</v>
      </c>
      <c r="AKO4" s="135" t="s">
        <v>4116</v>
      </c>
      <c r="AKP4" s="135" t="s">
        <v>4117</v>
      </c>
      <c r="AKQ4" s="135" t="s">
        <v>4117</v>
      </c>
      <c r="AKR4" s="135" t="s">
        <v>4117</v>
      </c>
      <c r="AKS4" s="135" t="s">
        <v>4117</v>
      </c>
      <c r="AKT4" s="135" t="s">
        <v>4117</v>
      </c>
      <c r="AKU4" s="135" t="s">
        <v>4117</v>
      </c>
      <c r="AKV4" s="135" t="s">
        <v>4117</v>
      </c>
      <c r="AKW4" s="135" t="s">
        <v>4117</v>
      </c>
      <c r="AKX4" s="135" t="s">
        <v>4117</v>
      </c>
      <c r="AKY4" s="135" t="s">
        <v>4117</v>
      </c>
      <c r="AKZ4" s="135" t="s">
        <v>4117</v>
      </c>
      <c r="ALA4" s="135" t="s">
        <v>4119</v>
      </c>
      <c r="ALB4" s="135" t="s">
        <v>4119</v>
      </c>
      <c r="ALC4" s="135" t="s">
        <v>4119</v>
      </c>
      <c r="ALD4" s="135" t="s">
        <v>4119</v>
      </c>
      <c r="ALE4" s="135" t="s">
        <v>4119</v>
      </c>
      <c r="ALF4" s="135" t="s">
        <v>4119</v>
      </c>
      <c r="ALG4" s="135" t="s">
        <v>4119</v>
      </c>
      <c r="ALH4" s="135" t="s">
        <v>4119</v>
      </c>
      <c r="ALI4" s="135" t="s">
        <v>4119</v>
      </c>
      <c r="ALJ4" s="135" t="s">
        <v>4119</v>
      </c>
      <c r="ALK4" s="135" t="s">
        <v>4119</v>
      </c>
      <c r="ALL4" s="135" t="s">
        <v>4118</v>
      </c>
      <c r="ALM4" s="135" t="s">
        <v>4118</v>
      </c>
      <c r="ALN4" s="135" t="s">
        <v>4118</v>
      </c>
      <c r="ALO4" s="135" t="s">
        <v>4118</v>
      </c>
      <c r="ALP4" s="135" t="s">
        <v>4118</v>
      </c>
      <c r="ALQ4" s="135" t="s">
        <v>4118</v>
      </c>
      <c r="ALR4" s="135" t="s">
        <v>4118</v>
      </c>
      <c r="ALS4" s="135" t="s">
        <v>4118</v>
      </c>
      <c r="ALT4" s="135" t="s">
        <v>4118</v>
      </c>
      <c r="ALU4" s="135" t="s">
        <v>4118</v>
      </c>
      <c r="ALV4" s="135" t="s">
        <v>4118</v>
      </c>
      <c r="ALW4" s="135" t="s">
        <v>4120</v>
      </c>
      <c r="ALX4" s="135" t="s">
        <v>4120</v>
      </c>
      <c r="ALY4" s="135" t="s">
        <v>4120</v>
      </c>
      <c r="ALZ4" s="135" t="s">
        <v>4120</v>
      </c>
      <c r="AMA4" s="135" t="s">
        <v>4120</v>
      </c>
      <c r="AMB4" s="135" t="s">
        <v>4120</v>
      </c>
      <c r="AMC4" s="135" t="s">
        <v>4120</v>
      </c>
      <c r="AMD4" s="135" t="s">
        <v>4120</v>
      </c>
      <c r="AME4" s="135" t="s">
        <v>4120</v>
      </c>
      <c r="AMF4" s="135" t="s">
        <v>4120</v>
      </c>
      <c r="AMG4" s="135" t="s">
        <v>4120</v>
      </c>
      <c r="AMH4" s="135" t="s">
        <v>4121</v>
      </c>
      <c r="AMI4" s="135" t="s">
        <v>4121</v>
      </c>
      <c r="AMJ4" s="135" t="s">
        <v>4121</v>
      </c>
      <c r="AMK4" s="135" t="s">
        <v>4121</v>
      </c>
      <c r="AML4" s="135" t="s">
        <v>4121</v>
      </c>
      <c r="AMM4" s="135" t="s">
        <v>4121</v>
      </c>
      <c r="AMN4" s="135" t="s">
        <v>4121</v>
      </c>
      <c r="AMO4" s="135" t="s">
        <v>4121</v>
      </c>
      <c r="AMP4" s="135" t="s">
        <v>4121</v>
      </c>
      <c r="AMQ4" s="135" t="s">
        <v>4121</v>
      </c>
      <c r="AMR4" s="135" t="s">
        <v>4121</v>
      </c>
      <c r="ANH4" s="135" t="s">
        <v>4112</v>
      </c>
      <c r="ANI4" s="135" t="s">
        <v>4112</v>
      </c>
      <c r="ANJ4" s="135" t="s">
        <v>4112</v>
      </c>
      <c r="ANK4" s="135" t="s">
        <v>4112</v>
      </c>
      <c r="ANL4" s="135" t="s">
        <v>4112</v>
      </c>
      <c r="ANM4" s="135" t="s">
        <v>4112</v>
      </c>
      <c r="ANN4" s="135" t="s">
        <v>4112</v>
      </c>
      <c r="ANO4" s="135" t="s">
        <v>4112</v>
      </c>
      <c r="ANP4" s="135" t="s">
        <v>4112</v>
      </c>
      <c r="ANQ4" s="135" t="s">
        <v>4112</v>
      </c>
      <c r="ANR4" s="135" t="s">
        <v>4112</v>
      </c>
      <c r="ANS4" s="135" t="s">
        <v>4113</v>
      </c>
      <c r="ANT4" s="135" t="s">
        <v>4113</v>
      </c>
      <c r="ANU4" s="135" t="s">
        <v>4113</v>
      </c>
      <c r="ANV4" s="135" t="s">
        <v>4113</v>
      </c>
      <c r="ANW4" s="135" t="s">
        <v>4113</v>
      </c>
      <c r="ANX4" s="135" t="s">
        <v>4113</v>
      </c>
      <c r="ANY4" s="135" t="s">
        <v>4113</v>
      </c>
      <c r="ANZ4" s="135" t="s">
        <v>4113</v>
      </c>
      <c r="AOA4" s="135" t="s">
        <v>4113</v>
      </c>
      <c r="AOB4" s="135" t="s">
        <v>4113</v>
      </c>
      <c r="AOC4" s="135" t="s">
        <v>4113</v>
      </c>
      <c r="AOD4" s="135" t="s">
        <v>4114</v>
      </c>
      <c r="AOE4" s="135" t="s">
        <v>4114</v>
      </c>
      <c r="AOF4" s="135" t="s">
        <v>4114</v>
      </c>
      <c r="AOG4" s="135" t="s">
        <v>4114</v>
      </c>
      <c r="AOH4" s="135" t="s">
        <v>4114</v>
      </c>
      <c r="AOI4" s="135" t="s">
        <v>4114</v>
      </c>
      <c r="AOJ4" s="135" t="s">
        <v>4114</v>
      </c>
      <c r="AOK4" s="135" t="s">
        <v>4114</v>
      </c>
      <c r="AOL4" s="135" t="s">
        <v>4114</v>
      </c>
      <c r="AOM4" s="135" t="s">
        <v>4114</v>
      </c>
      <c r="AON4" s="135" t="s">
        <v>4114</v>
      </c>
      <c r="AOO4" s="135" t="s">
        <v>4115</v>
      </c>
      <c r="AOP4" s="135" t="s">
        <v>4115</v>
      </c>
      <c r="AOQ4" s="135" t="s">
        <v>4115</v>
      </c>
      <c r="AOR4" s="135" t="s">
        <v>4115</v>
      </c>
      <c r="AOS4" s="135" t="s">
        <v>4115</v>
      </c>
      <c r="AOT4" s="135" t="s">
        <v>4115</v>
      </c>
      <c r="AOU4" s="135" t="s">
        <v>4115</v>
      </c>
      <c r="AOV4" s="135" t="s">
        <v>4115</v>
      </c>
      <c r="AOW4" s="135" t="s">
        <v>4115</v>
      </c>
      <c r="AOX4" s="135" t="s">
        <v>4115</v>
      </c>
      <c r="AOY4" s="135" t="s">
        <v>4115</v>
      </c>
      <c r="AOZ4" s="135" t="s">
        <v>4116</v>
      </c>
      <c r="APA4" s="135" t="s">
        <v>4116</v>
      </c>
      <c r="APB4" s="135" t="s">
        <v>4116</v>
      </c>
      <c r="APC4" s="135" t="s">
        <v>4116</v>
      </c>
      <c r="APD4" s="135" t="s">
        <v>4116</v>
      </c>
      <c r="APE4" s="135" t="s">
        <v>4116</v>
      </c>
      <c r="APF4" s="135" t="s">
        <v>4116</v>
      </c>
      <c r="APG4" s="135" t="s">
        <v>4116</v>
      </c>
      <c r="APH4" s="135" t="s">
        <v>4116</v>
      </c>
      <c r="API4" s="135" t="s">
        <v>4116</v>
      </c>
      <c r="APJ4" s="135" t="s">
        <v>4116</v>
      </c>
      <c r="APK4" s="135" t="s">
        <v>4117</v>
      </c>
      <c r="APL4" s="135" t="s">
        <v>4117</v>
      </c>
      <c r="APM4" s="135" t="s">
        <v>4117</v>
      </c>
      <c r="APN4" s="135" t="s">
        <v>4117</v>
      </c>
      <c r="APO4" s="135" t="s">
        <v>4117</v>
      </c>
      <c r="APP4" s="135" t="s">
        <v>4117</v>
      </c>
      <c r="APQ4" s="135" t="s">
        <v>4117</v>
      </c>
      <c r="APR4" s="135" t="s">
        <v>4117</v>
      </c>
      <c r="APS4" s="135" t="s">
        <v>4117</v>
      </c>
      <c r="APT4" s="135" t="s">
        <v>4117</v>
      </c>
      <c r="APU4" s="135" t="s">
        <v>4117</v>
      </c>
      <c r="APV4" s="135" t="s">
        <v>4119</v>
      </c>
      <c r="APW4" s="135" t="s">
        <v>4119</v>
      </c>
      <c r="APX4" s="135" t="s">
        <v>4119</v>
      </c>
      <c r="APY4" s="135" t="s">
        <v>4119</v>
      </c>
      <c r="APZ4" s="135" t="s">
        <v>4119</v>
      </c>
      <c r="AQA4" s="135" t="s">
        <v>4119</v>
      </c>
      <c r="AQB4" s="135" t="s">
        <v>4119</v>
      </c>
      <c r="AQC4" s="135" t="s">
        <v>4119</v>
      </c>
      <c r="AQD4" s="135" t="s">
        <v>4119</v>
      </c>
      <c r="AQE4" s="135" t="s">
        <v>4119</v>
      </c>
      <c r="AQF4" s="135" t="s">
        <v>4119</v>
      </c>
      <c r="AQG4" s="135" t="s">
        <v>4118</v>
      </c>
      <c r="AQH4" s="135" t="s">
        <v>4118</v>
      </c>
      <c r="AQI4" s="135" t="s">
        <v>4118</v>
      </c>
      <c r="AQJ4" s="135" t="s">
        <v>4118</v>
      </c>
      <c r="AQK4" s="135" t="s">
        <v>4118</v>
      </c>
      <c r="AQL4" s="135" t="s">
        <v>4118</v>
      </c>
      <c r="AQM4" s="135" t="s">
        <v>4118</v>
      </c>
      <c r="AQN4" s="135" t="s">
        <v>4118</v>
      </c>
      <c r="AQO4" s="135" t="s">
        <v>4118</v>
      </c>
      <c r="AQP4" s="135" t="s">
        <v>4118</v>
      </c>
      <c r="AQQ4" s="135" t="s">
        <v>4118</v>
      </c>
      <c r="AQR4" s="135" t="s">
        <v>4120</v>
      </c>
      <c r="AQS4" s="135" t="s">
        <v>4120</v>
      </c>
      <c r="AQT4" s="135" t="s">
        <v>4120</v>
      </c>
      <c r="AQU4" s="135" t="s">
        <v>4120</v>
      </c>
      <c r="AQV4" s="135" t="s">
        <v>4120</v>
      </c>
      <c r="AQW4" s="135" t="s">
        <v>4120</v>
      </c>
      <c r="AQX4" s="135" t="s">
        <v>4120</v>
      </c>
      <c r="AQY4" s="135" t="s">
        <v>4120</v>
      </c>
      <c r="AQZ4" s="135" t="s">
        <v>4120</v>
      </c>
      <c r="ARA4" s="135" t="s">
        <v>4120</v>
      </c>
      <c r="ARB4" s="135" t="s">
        <v>4120</v>
      </c>
      <c r="ARC4" s="135" t="s">
        <v>4121</v>
      </c>
      <c r="ARD4" s="135" t="s">
        <v>4121</v>
      </c>
      <c r="ARE4" s="135" t="s">
        <v>4121</v>
      </c>
      <c r="ARF4" s="135" t="s">
        <v>4121</v>
      </c>
      <c r="ARG4" s="135" t="s">
        <v>4121</v>
      </c>
      <c r="ARH4" s="135" t="s">
        <v>4121</v>
      </c>
      <c r="ARI4" s="135" t="s">
        <v>4121</v>
      </c>
      <c r="ARJ4" s="135" t="s">
        <v>4121</v>
      </c>
      <c r="ARK4" s="135" t="s">
        <v>4121</v>
      </c>
      <c r="ARL4" s="135" t="s">
        <v>4121</v>
      </c>
      <c r="ARM4" s="135" t="s">
        <v>4121</v>
      </c>
      <c r="ASC4" s="135" t="s">
        <v>4112</v>
      </c>
      <c r="ASD4" s="135" t="s">
        <v>4112</v>
      </c>
      <c r="ASE4" s="135" t="s">
        <v>4112</v>
      </c>
      <c r="ASF4" s="135" t="s">
        <v>4112</v>
      </c>
      <c r="ASG4" s="135" t="s">
        <v>4112</v>
      </c>
      <c r="ASH4" s="135" t="s">
        <v>4112</v>
      </c>
      <c r="ASI4" s="135" t="s">
        <v>4112</v>
      </c>
      <c r="ASJ4" s="135" t="s">
        <v>4112</v>
      </c>
      <c r="ASK4" s="135" t="s">
        <v>4112</v>
      </c>
      <c r="ASL4" s="135" t="s">
        <v>4112</v>
      </c>
      <c r="ASM4" s="135" t="s">
        <v>4112</v>
      </c>
      <c r="ASN4" s="135" t="s">
        <v>4113</v>
      </c>
      <c r="ASO4" s="135" t="s">
        <v>4113</v>
      </c>
      <c r="ASP4" s="135" t="s">
        <v>4113</v>
      </c>
      <c r="ASQ4" s="135" t="s">
        <v>4113</v>
      </c>
      <c r="ASR4" s="135" t="s">
        <v>4113</v>
      </c>
      <c r="ASS4" s="135" t="s">
        <v>4113</v>
      </c>
      <c r="AST4" s="135" t="s">
        <v>4113</v>
      </c>
      <c r="ASU4" s="135" t="s">
        <v>4113</v>
      </c>
      <c r="ASV4" s="135" t="s">
        <v>4113</v>
      </c>
      <c r="ASW4" s="135" t="s">
        <v>4113</v>
      </c>
      <c r="ASX4" s="135" t="s">
        <v>4113</v>
      </c>
      <c r="ASY4" s="135" t="s">
        <v>4114</v>
      </c>
      <c r="ASZ4" s="135" t="s">
        <v>4114</v>
      </c>
      <c r="ATA4" s="135" t="s">
        <v>4114</v>
      </c>
      <c r="ATB4" s="135" t="s">
        <v>4114</v>
      </c>
      <c r="ATC4" s="135" t="s">
        <v>4114</v>
      </c>
      <c r="ATD4" s="135" t="s">
        <v>4114</v>
      </c>
      <c r="ATE4" s="135" t="s">
        <v>4114</v>
      </c>
      <c r="ATF4" s="135" t="s">
        <v>4114</v>
      </c>
      <c r="ATG4" s="135" t="s">
        <v>4114</v>
      </c>
      <c r="ATH4" s="135" t="s">
        <v>4114</v>
      </c>
      <c r="ATI4" s="135" t="s">
        <v>4114</v>
      </c>
      <c r="ATJ4" s="135" t="s">
        <v>4115</v>
      </c>
      <c r="ATK4" s="135" t="s">
        <v>4115</v>
      </c>
      <c r="ATL4" s="135" t="s">
        <v>4115</v>
      </c>
      <c r="ATM4" s="135" t="s">
        <v>4115</v>
      </c>
      <c r="ATN4" s="135" t="s">
        <v>4115</v>
      </c>
      <c r="ATO4" s="135" t="s">
        <v>4115</v>
      </c>
      <c r="ATP4" s="135" t="s">
        <v>4115</v>
      </c>
      <c r="ATQ4" s="135" t="s">
        <v>4115</v>
      </c>
      <c r="ATR4" s="135" t="s">
        <v>4115</v>
      </c>
      <c r="ATS4" s="135" t="s">
        <v>4115</v>
      </c>
      <c r="ATT4" s="135" t="s">
        <v>4115</v>
      </c>
      <c r="ATU4" s="135" t="s">
        <v>4116</v>
      </c>
      <c r="ATV4" s="135" t="s">
        <v>4116</v>
      </c>
      <c r="ATW4" s="135" t="s">
        <v>4116</v>
      </c>
      <c r="ATX4" s="135" t="s">
        <v>4116</v>
      </c>
      <c r="ATY4" s="135" t="s">
        <v>4116</v>
      </c>
      <c r="ATZ4" s="135" t="s">
        <v>4116</v>
      </c>
      <c r="AUA4" s="135" t="s">
        <v>4116</v>
      </c>
      <c r="AUB4" s="135" t="s">
        <v>4116</v>
      </c>
      <c r="AUC4" s="135" t="s">
        <v>4116</v>
      </c>
      <c r="AUD4" s="135" t="s">
        <v>4116</v>
      </c>
      <c r="AUE4" s="135" t="s">
        <v>4116</v>
      </c>
      <c r="AUF4" s="135" t="s">
        <v>4117</v>
      </c>
      <c r="AUG4" s="135" t="s">
        <v>4117</v>
      </c>
      <c r="AUH4" s="135" t="s">
        <v>4117</v>
      </c>
      <c r="AUI4" s="135" t="s">
        <v>4117</v>
      </c>
      <c r="AUJ4" s="135" t="s">
        <v>4117</v>
      </c>
      <c r="AUK4" s="135" t="s">
        <v>4117</v>
      </c>
      <c r="AUL4" s="135" t="s">
        <v>4117</v>
      </c>
      <c r="AUM4" s="135" t="s">
        <v>4117</v>
      </c>
      <c r="AUN4" s="135" t="s">
        <v>4117</v>
      </c>
      <c r="AUO4" s="135" t="s">
        <v>4117</v>
      </c>
      <c r="AUP4" s="135" t="s">
        <v>4117</v>
      </c>
      <c r="AUQ4" s="135" t="s">
        <v>4119</v>
      </c>
      <c r="AUR4" s="135" t="s">
        <v>4119</v>
      </c>
      <c r="AUS4" s="135" t="s">
        <v>4119</v>
      </c>
      <c r="AUT4" s="135" t="s">
        <v>4119</v>
      </c>
      <c r="AUU4" s="135" t="s">
        <v>4119</v>
      </c>
      <c r="AUV4" s="135" t="s">
        <v>4119</v>
      </c>
      <c r="AUW4" s="135" t="s">
        <v>4119</v>
      </c>
      <c r="AUX4" s="135" t="s">
        <v>4119</v>
      </c>
      <c r="AUY4" s="135" t="s">
        <v>4119</v>
      </c>
      <c r="AUZ4" s="135" t="s">
        <v>4119</v>
      </c>
      <c r="AVA4" s="135" t="s">
        <v>4119</v>
      </c>
      <c r="AVB4" s="135" t="s">
        <v>4118</v>
      </c>
      <c r="AVC4" s="135" t="s">
        <v>4118</v>
      </c>
      <c r="AVD4" s="135" t="s">
        <v>4118</v>
      </c>
      <c r="AVE4" s="135" t="s">
        <v>4118</v>
      </c>
      <c r="AVF4" s="135" t="s">
        <v>4118</v>
      </c>
      <c r="AVG4" s="135" t="s">
        <v>4118</v>
      </c>
      <c r="AVH4" s="135" t="s">
        <v>4118</v>
      </c>
      <c r="AVI4" s="135" t="s">
        <v>4118</v>
      </c>
      <c r="AVJ4" s="135" t="s">
        <v>4118</v>
      </c>
      <c r="AVK4" s="135" t="s">
        <v>4118</v>
      </c>
      <c r="AVL4" s="135" t="s">
        <v>4118</v>
      </c>
      <c r="AVM4" s="135" t="s">
        <v>4120</v>
      </c>
      <c r="AVN4" s="135" t="s">
        <v>4120</v>
      </c>
      <c r="AVO4" s="135" t="s">
        <v>4120</v>
      </c>
      <c r="AVP4" s="135" t="s">
        <v>4120</v>
      </c>
      <c r="AVQ4" s="135" t="s">
        <v>4120</v>
      </c>
      <c r="AVR4" s="135" t="s">
        <v>4120</v>
      </c>
      <c r="AVS4" s="135" t="s">
        <v>4120</v>
      </c>
      <c r="AVT4" s="135" t="s">
        <v>4120</v>
      </c>
      <c r="AVU4" s="135" t="s">
        <v>4120</v>
      </c>
      <c r="AVV4" s="135" t="s">
        <v>4120</v>
      </c>
      <c r="AVW4" s="135" t="s">
        <v>4120</v>
      </c>
      <c r="AVX4" s="135" t="s">
        <v>4121</v>
      </c>
      <c r="AVY4" s="135" t="s">
        <v>4121</v>
      </c>
      <c r="AVZ4" s="135" t="s">
        <v>4121</v>
      </c>
      <c r="AWA4" s="135" t="s">
        <v>4121</v>
      </c>
      <c r="AWB4" s="135" t="s">
        <v>4121</v>
      </c>
      <c r="AWC4" s="135" t="s">
        <v>4121</v>
      </c>
      <c r="AWD4" s="135" t="s">
        <v>4121</v>
      </c>
      <c r="AWE4" s="135" t="s">
        <v>4121</v>
      </c>
      <c r="AWF4" s="135" t="s">
        <v>4121</v>
      </c>
      <c r="AWG4" s="135" t="s">
        <v>4121</v>
      </c>
      <c r="AWH4" s="135" t="s">
        <v>4121</v>
      </c>
      <c r="AWX4" s="135" t="s">
        <v>4112</v>
      </c>
      <c r="AWY4" s="135" t="s">
        <v>4112</v>
      </c>
      <c r="AWZ4" s="135" t="s">
        <v>4112</v>
      </c>
      <c r="AXA4" s="135" t="s">
        <v>4112</v>
      </c>
      <c r="AXB4" s="135" t="s">
        <v>4112</v>
      </c>
      <c r="AXC4" s="135" t="s">
        <v>4112</v>
      </c>
      <c r="AXD4" s="135" t="s">
        <v>4112</v>
      </c>
      <c r="AXE4" s="135" t="s">
        <v>4112</v>
      </c>
      <c r="AXF4" s="135" t="s">
        <v>4112</v>
      </c>
      <c r="AXG4" s="135" t="s">
        <v>4112</v>
      </c>
      <c r="AXH4" s="135" t="s">
        <v>4112</v>
      </c>
      <c r="AXI4" s="135" t="s">
        <v>4113</v>
      </c>
      <c r="AXJ4" s="135" t="s">
        <v>4113</v>
      </c>
      <c r="AXK4" s="135" t="s">
        <v>4113</v>
      </c>
      <c r="AXL4" s="135" t="s">
        <v>4113</v>
      </c>
      <c r="AXM4" s="135" t="s">
        <v>4113</v>
      </c>
      <c r="AXN4" s="135" t="s">
        <v>4113</v>
      </c>
      <c r="AXO4" s="135" t="s">
        <v>4113</v>
      </c>
      <c r="AXP4" s="135" t="s">
        <v>4113</v>
      </c>
      <c r="AXQ4" s="135" t="s">
        <v>4113</v>
      </c>
      <c r="AXR4" s="135" t="s">
        <v>4113</v>
      </c>
      <c r="AXS4" s="135" t="s">
        <v>4113</v>
      </c>
      <c r="AXT4" s="135" t="s">
        <v>4114</v>
      </c>
      <c r="AXU4" s="135" t="s">
        <v>4114</v>
      </c>
      <c r="AXV4" s="135" t="s">
        <v>4114</v>
      </c>
      <c r="AXW4" s="135" t="s">
        <v>4114</v>
      </c>
      <c r="AXX4" s="135" t="s">
        <v>4114</v>
      </c>
      <c r="AXY4" s="135" t="s">
        <v>4114</v>
      </c>
      <c r="AXZ4" s="135" t="s">
        <v>4114</v>
      </c>
      <c r="AYA4" s="135" t="s">
        <v>4114</v>
      </c>
      <c r="AYB4" s="135" t="s">
        <v>4114</v>
      </c>
      <c r="AYC4" s="135" t="s">
        <v>4114</v>
      </c>
      <c r="AYD4" s="135" t="s">
        <v>4114</v>
      </c>
      <c r="AYE4" s="135" t="s">
        <v>4115</v>
      </c>
      <c r="AYF4" s="135" t="s">
        <v>4115</v>
      </c>
      <c r="AYG4" s="135" t="s">
        <v>4115</v>
      </c>
      <c r="AYH4" s="135" t="s">
        <v>4115</v>
      </c>
      <c r="AYI4" s="135" t="s">
        <v>4115</v>
      </c>
      <c r="AYJ4" s="135" t="s">
        <v>4115</v>
      </c>
      <c r="AYK4" s="135" t="s">
        <v>4115</v>
      </c>
      <c r="AYL4" s="135" t="s">
        <v>4115</v>
      </c>
      <c r="AYM4" s="135" t="s">
        <v>4115</v>
      </c>
      <c r="AYN4" s="135" t="s">
        <v>4115</v>
      </c>
      <c r="AYO4" s="135" t="s">
        <v>4115</v>
      </c>
      <c r="AYP4" s="135" t="s">
        <v>4116</v>
      </c>
      <c r="AYQ4" s="135" t="s">
        <v>4116</v>
      </c>
      <c r="AYR4" s="135" t="s">
        <v>4116</v>
      </c>
      <c r="AYS4" s="135" t="s">
        <v>4116</v>
      </c>
      <c r="AYT4" s="135" t="s">
        <v>4116</v>
      </c>
      <c r="AYU4" s="135" t="s">
        <v>4116</v>
      </c>
      <c r="AYV4" s="135" t="s">
        <v>4116</v>
      </c>
      <c r="AYW4" s="135" t="s">
        <v>4116</v>
      </c>
      <c r="AYX4" s="135" t="s">
        <v>4116</v>
      </c>
      <c r="AYY4" s="135" t="s">
        <v>4116</v>
      </c>
      <c r="AYZ4" s="135" t="s">
        <v>4116</v>
      </c>
      <c r="AZA4" s="135" t="s">
        <v>4117</v>
      </c>
      <c r="AZB4" s="135" t="s">
        <v>4117</v>
      </c>
      <c r="AZC4" s="135" t="s">
        <v>4117</v>
      </c>
      <c r="AZD4" s="135" t="s">
        <v>4117</v>
      </c>
      <c r="AZE4" s="135" t="s">
        <v>4117</v>
      </c>
      <c r="AZF4" s="135" t="s">
        <v>4117</v>
      </c>
      <c r="AZG4" s="135" t="s">
        <v>4117</v>
      </c>
      <c r="AZH4" s="135" t="s">
        <v>4117</v>
      </c>
      <c r="AZI4" s="135" t="s">
        <v>4117</v>
      </c>
      <c r="AZJ4" s="135" t="s">
        <v>4117</v>
      </c>
      <c r="AZK4" s="135" t="s">
        <v>4117</v>
      </c>
      <c r="AZL4" s="135" t="s">
        <v>4119</v>
      </c>
      <c r="AZM4" s="135" t="s">
        <v>4119</v>
      </c>
      <c r="AZN4" s="135" t="s">
        <v>4119</v>
      </c>
      <c r="AZO4" s="135" t="s">
        <v>4119</v>
      </c>
      <c r="AZP4" s="135" t="s">
        <v>4119</v>
      </c>
      <c r="AZQ4" s="135" t="s">
        <v>4119</v>
      </c>
      <c r="AZR4" s="135" t="s">
        <v>4119</v>
      </c>
      <c r="AZS4" s="135" t="s">
        <v>4119</v>
      </c>
      <c r="AZT4" s="135" t="s">
        <v>4119</v>
      </c>
      <c r="AZU4" s="135" t="s">
        <v>4119</v>
      </c>
      <c r="AZV4" s="135" t="s">
        <v>4119</v>
      </c>
      <c r="AZW4" s="135" t="s">
        <v>4118</v>
      </c>
      <c r="AZX4" s="135" t="s">
        <v>4118</v>
      </c>
      <c r="AZY4" s="135" t="s">
        <v>4118</v>
      </c>
      <c r="AZZ4" s="135" t="s">
        <v>4118</v>
      </c>
      <c r="BAA4" s="135" t="s">
        <v>4118</v>
      </c>
      <c r="BAB4" s="135" t="s">
        <v>4118</v>
      </c>
      <c r="BAC4" s="135" t="s">
        <v>4118</v>
      </c>
      <c r="BAD4" s="135" t="s">
        <v>4118</v>
      </c>
      <c r="BAE4" s="135" t="s">
        <v>4118</v>
      </c>
      <c r="BAF4" s="135" t="s">
        <v>4118</v>
      </c>
      <c r="BAG4" s="135" t="s">
        <v>4118</v>
      </c>
      <c r="BAH4" s="135" t="s">
        <v>4120</v>
      </c>
      <c r="BAI4" s="135" t="s">
        <v>4120</v>
      </c>
      <c r="BAJ4" s="135" t="s">
        <v>4120</v>
      </c>
      <c r="BAK4" s="135" t="s">
        <v>4120</v>
      </c>
      <c r="BAL4" s="135" t="s">
        <v>4120</v>
      </c>
      <c r="BAM4" s="135" t="s">
        <v>4120</v>
      </c>
      <c r="BAN4" s="135" t="s">
        <v>4120</v>
      </c>
      <c r="BAO4" s="135" t="s">
        <v>4120</v>
      </c>
      <c r="BAP4" s="135" t="s">
        <v>4120</v>
      </c>
      <c r="BAQ4" s="135" t="s">
        <v>4120</v>
      </c>
      <c r="BAR4" s="135" t="s">
        <v>4120</v>
      </c>
      <c r="BAS4" s="135" t="s">
        <v>4121</v>
      </c>
      <c r="BAT4" s="135" t="s">
        <v>4121</v>
      </c>
      <c r="BAU4" s="135" t="s">
        <v>4121</v>
      </c>
      <c r="BAV4" s="135" t="s">
        <v>4121</v>
      </c>
      <c r="BAW4" s="135" t="s">
        <v>4121</v>
      </c>
      <c r="BAX4" s="135" t="s">
        <v>4121</v>
      </c>
      <c r="BAY4" s="135" t="s">
        <v>4121</v>
      </c>
      <c r="BAZ4" s="135" t="s">
        <v>4121</v>
      </c>
      <c r="BBA4" s="135" t="s">
        <v>4121</v>
      </c>
      <c r="BBB4" s="135" t="s">
        <v>4121</v>
      </c>
      <c r="BBC4" s="135" t="s">
        <v>4121</v>
      </c>
      <c r="BBS4" s="135" t="s">
        <v>4112</v>
      </c>
      <c r="BBT4" s="135" t="s">
        <v>4112</v>
      </c>
      <c r="BBU4" s="135" t="s">
        <v>4112</v>
      </c>
      <c r="BBV4" s="135" t="s">
        <v>4112</v>
      </c>
      <c r="BBW4" s="135" t="s">
        <v>4112</v>
      </c>
      <c r="BBX4" s="135" t="s">
        <v>4112</v>
      </c>
      <c r="BBY4" s="135" t="s">
        <v>4112</v>
      </c>
      <c r="BBZ4" s="135" t="s">
        <v>4112</v>
      </c>
      <c r="BCA4" s="135" t="s">
        <v>4112</v>
      </c>
      <c r="BCB4" s="135" t="s">
        <v>4112</v>
      </c>
      <c r="BCC4" s="135" t="s">
        <v>4112</v>
      </c>
      <c r="BCD4" s="135" t="s">
        <v>4113</v>
      </c>
      <c r="BCE4" s="135" t="s">
        <v>4113</v>
      </c>
      <c r="BCF4" s="135" t="s">
        <v>4113</v>
      </c>
      <c r="BCG4" s="135" t="s">
        <v>4113</v>
      </c>
      <c r="BCH4" s="135" t="s">
        <v>4113</v>
      </c>
      <c r="BCI4" s="135" t="s">
        <v>4113</v>
      </c>
      <c r="BCJ4" s="135" t="s">
        <v>4113</v>
      </c>
      <c r="BCK4" s="135" t="s">
        <v>4113</v>
      </c>
      <c r="BCL4" s="135" t="s">
        <v>4113</v>
      </c>
      <c r="BCM4" s="135" t="s">
        <v>4113</v>
      </c>
      <c r="BCN4" s="135" t="s">
        <v>4113</v>
      </c>
      <c r="BCO4" s="135" t="s">
        <v>4114</v>
      </c>
      <c r="BCP4" s="135" t="s">
        <v>4114</v>
      </c>
      <c r="BCQ4" s="135" t="s">
        <v>4114</v>
      </c>
      <c r="BCR4" s="135" t="s">
        <v>4114</v>
      </c>
      <c r="BCS4" s="135" t="s">
        <v>4114</v>
      </c>
      <c r="BCT4" s="135" t="s">
        <v>4114</v>
      </c>
      <c r="BCU4" s="135" t="s">
        <v>4114</v>
      </c>
      <c r="BCV4" s="135" t="s">
        <v>4114</v>
      </c>
      <c r="BCW4" s="135" t="s">
        <v>4114</v>
      </c>
      <c r="BCX4" s="135" t="s">
        <v>4114</v>
      </c>
      <c r="BCY4" s="135" t="s">
        <v>4114</v>
      </c>
      <c r="BCZ4" s="135" t="s">
        <v>4115</v>
      </c>
      <c r="BDA4" s="135" t="s">
        <v>4115</v>
      </c>
      <c r="BDB4" s="135" t="s">
        <v>4115</v>
      </c>
      <c r="BDC4" s="135" t="s">
        <v>4115</v>
      </c>
      <c r="BDD4" s="135" t="s">
        <v>4115</v>
      </c>
      <c r="BDE4" s="135" t="s">
        <v>4115</v>
      </c>
      <c r="BDF4" s="135" t="s">
        <v>4115</v>
      </c>
      <c r="BDG4" s="135" t="s">
        <v>4115</v>
      </c>
      <c r="BDH4" s="135" t="s">
        <v>4115</v>
      </c>
      <c r="BDI4" s="135" t="s">
        <v>4115</v>
      </c>
      <c r="BDJ4" s="135" t="s">
        <v>4115</v>
      </c>
      <c r="BDK4" s="135" t="s">
        <v>4116</v>
      </c>
      <c r="BDL4" s="135" t="s">
        <v>4116</v>
      </c>
      <c r="BDM4" s="135" t="s">
        <v>4116</v>
      </c>
      <c r="BDN4" s="135" t="s">
        <v>4116</v>
      </c>
      <c r="BDO4" s="135" t="s">
        <v>4116</v>
      </c>
      <c r="BDP4" s="135" t="s">
        <v>4116</v>
      </c>
      <c r="BDQ4" s="135" t="s">
        <v>4116</v>
      </c>
      <c r="BDR4" s="135" t="s">
        <v>4116</v>
      </c>
      <c r="BDS4" s="135" t="s">
        <v>4116</v>
      </c>
      <c r="BDT4" s="135" t="s">
        <v>4116</v>
      </c>
      <c r="BDU4" s="135" t="s">
        <v>4116</v>
      </c>
      <c r="BDV4" s="135" t="s">
        <v>4117</v>
      </c>
      <c r="BDW4" s="135" t="s">
        <v>4117</v>
      </c>
      <c r="BDX4" s="135" t="s">
        <v>4117</v>
      </c>
      <c r="BDY4" s="135" t="s">
        <v>4117</v>
      </c>
      <c r="BDZ4" s="135" t="s">
        <v>4117</v>
      </c>
      <c r="BEA4" s="135" t="s">
        <v>4117</v>
      </c>
      <c r="BEB4" s="135" t="s">
        <v>4117</v>
      </c>
      <c r="BEC4" s="135" t="s">
        <v>4117</v>
      </c>
      <c r="BED4" s="135" t="s">
        <v>4117</v>
      </c>
      <c r="BEE4" s="135" t="s">
        <v>4117</v>
      </c>
      <c r="BEF4" s="135" t="s">
        <v>4117</v>
      </c>
      <c r="BEG4" s="135" t="s">
        <v>4119</v>
      </c>
      <c r="BEH4" s="135" t="s">
        <v>4119</v>
      </c>
      <c r="BEI4" s="135" t="s">
        <v>4119</v>
      </c>
      <c r="BEJ4" s="135" t="s">
        <v>4119</v>
      </c>
      <c r="BEK4" s="135" t="s">
        <v>4119</v>
      </c>
      <c r="BEL4" s="135" t="s">
        <v>4119</v>
      </c>
      <c r="BEM4" s="135" t="s">
        <v>4119</v>
      </c>
      <c r="BEN4" s="135" t="s">
        <v>4119</v>
      </c>
      <c r="BEO4" s="135" t="s">
        <v>4119</v>
      </c>
      <c r="BEP4" s="135" t="s">
        <v>4119</v>
      </c>
      <c r="BEQ4" s="135" t="s">
        <v>4119</v>
      </c>
      <c r="BER4" s="135" t="s">
        <v>4118</v>
      </c>
      <c r="BES4" s="135" t="s">
        <v>4118</v>
      </c>
      <c r="BET4" s="135" t="s">
        <v>4118</v>
      </c>
      <c r="BEU4" s="135" t="s">
        <v>4118</v>
      </c>
      <c r="BEV4" s="135" t="s">
        <v>4118</v>
      </c>
      <c r="BEW4" s="135" t="s">
        <v>4118</v>
      </c>
      <c r="BEX4" s="135" t="s">
        <v>4118</v>
      </c>
      <c r="BEY4" s="135" t="s">
        <v>4118</v>
      </c>
      <c r="BEZ4" s="135" t="s">
        <v>4118</v>
      </c>
      <c r="BFA4" s="135" t="s">
        <v>4118</v>
      </c>
      <c r="BFB4" s="135" t="s">
        <v>4118</v>
      </c>
      <c r="BFC4" s="135" t="s">
        <v>4120</v>
      </c>
      <c r="BFD4" s="135" t="s">
        <v>4120</v>
      </c>
      <c r="BFE4" s="135" t="s">
        <v>4120</v>
      </c>
      <c r="BFF4" s="135" t="s">
        <v>4120</v>
      </c>
      <c r="BFG4" s="135" t="s">
        <v>4120</v>
      </c>
      <c r="BFH4" s="135" t="s">
        <v>4120</v>
      </c>
      <c r="BFI4" s="135" t="s">
        <v>4120</v>
      </c>
      <c r="BFJ4" s="135" t="s">
        <v>4120</v>
      </c>
      <c r="BFK4" s="135" t="s">
        <v>4120</v>
      </c>
      <c r="BFL4" s="135" t="s">
        <v>4120</v>
      </c>
      <c r="BFM4" s="135" t="s">
        <v>4120</v>
      </c>
      <c r="BFN4" s="135" t="s">
        <v>4121</v>
      </c>
      <c r="BFO4" s="135" t="s">
        <v>4121</v>
      </c>
      <c r="BFP4" s="135" t="s">
        <v>4121</v>
      </c>
      <c r="BFQ4" s="135" t="s">
        <v>4121</v>
      </c>
      <c r="BFR4" s="135" t="s">
        <v>4121</v>
      </c>
      <c r="BFS4" s="135" t="s">
        <v>4121</v>
      </c>
      <c r="BFT4" s="135" t="s">
        <v>4121</v>
      </c>
      <c r="BFU4" s="135" t="s">
        <v>4121</v>
      </c>
      <c r="BFV4" s="135" t="s">
        <v>4121</v>
      </c>
      <c r="BFW4" s="135" t="s">
        <v>4121</v>
      </c>
      <c r="BFX4" s="135" t="s">
        <v>4121</v>
      </c>
      <c r="BGN4" s="135" t="s">
        <v>4112</v>
      </c>
      <c r="BGO4" s="135" t="s">
        <v>4112</v>
      </c>
      <c r="BGP4" s="135" t="s">
        <v>4112</v>
      </c>
      <c r="BGQ4" s="135" t="s">
        <v>4112</v>
      </c>
      <c r="BGR4" s="135" t="s">
        <v>4112</v>
      </c>
      <c r="BGS4" s="135" t="s">
        <v>4112</v>
      </c>
      <c r="BGT4" s="135" t="s">
        <v>4112</v>
      </c>
      <c r="BGU4" s="135" t="s">
        <v>4112</v>
      </c>
      <c r="BGV4" s="135" t="s">
        <v>4112</v>
      </c>
      <c r="BGW4" s="135" t="s">
        <v>4112</v>
      </c>
      <c r="BGX4" s="135" t="s">
        <v>4112</v>
      </c>
      <c r="BGY4" s="135" t="s">
        <v>4113</v>
      </c>
      <c r="BGZ4" s="135" t="s">
        <v>4113</v>
      </c>
      <c r="BHA4" s="135" t="s">
        <v>4113</v>
      </c>
      <c r="BHB4" s="135" t="s">
        <v>4113</v>
      </c>
      <c r="BHC4" s="135" t="s">
        <v>4113</v>
      </c>
      <c r="BHD4" s="135" t="s">
        <v>4113</v>
      </c>
      <c r="BHE4" s="135" t="s">
        <v>4113</v>
      </c>
      <c r="BHF4" s="135" t="s">
        <v>4113</v>
      </c>
      <c r="BHG4" s="135" t="s">
        <v>4113</v>
      </c>
      <c r="BHH4" s="135" t="s">
        <v>4113</v>
      </c>
      <c r="BHI4" s="135" t="s">
        <v>4113</v>
      </c>
      <c r="BHJ4" s="135" t="s">
        <v>4114</v>
      </c>
      <c r="BHK4" s="135" t="s">
        <v>4114</v>
      </c>
      <c r="BHL4" s="135" t="s">
        <v>4114</v>
      </c>
      <c r="BHM4" s="135" t="s">
        <v>4114</v>
      </c>
      <c r="BHN4" s="135" t="s">
        <v>4114</v>
      </c>
      <c r="BHO4" s="135" t="s">
        <v>4114</v>
      </c>
      <c r="BHP4" s="135" t="s">
        <v>4114</v>
      </c>
      <c r="BHQ4" s="135" t="s">
        <v>4114</v>
      </c>
      <c r="BHR4" s="135" t="s">
        <v>4114</v>
      </c>
      <c r="BHS4" s="135" t="s">
        <v>4114</v>
      </c>
      <c r="BHT4" s="135" t="s">
        <v>4114</v>
      </c>
      <c r="BHU4" s="135" t="s">
        <v>4115</v>
      </c>
      <c r="BHV4" s="135" t="s">
        <v>4115</v>
      </c>
      <c r="BHW4" s="135" t="s">
        <v>4115</v>
      </c>
      <c r="BHX4" s="135" t="s">
        <v>4115</v>
      </c>
      <c r="BHY4" s="135" t="s">
        <v>4115</v>
      </c>
      <c r="BHZ4" s="135" t="s">
        <v>4115</v>
      </c>
      <c r="BIA4" s="135" t="s">
        <v>4115</v>
      </c>
      <c r="BIB4" s="135" t="s">
        <v>4115</v>
      </c>
      <c r="BIC4" s="135" t="s">
        <v>4115</v>
      </c>
      <c r="BID4" s="135" t="s">
        <v>4115</v>
      </c>
      <c r="BIE4" s="135" t="s">
        <v>4115</v>
      </c>
      <c r="BIF4" s="135" t="s">
        <v>4116</v>
      </c>
      <c r="BIG4" s="135" t="s">
        <v>4116</v>
      </c>
      <c r="BIH4" s="135" t="s">
        <v>4116</v>
      </c>
      <c r="BII4" s="135" t="s">
        <v>4116</v>
      </c>
      <c r="BIJ4" s="135" t="s">
        <v>4116</v>
      </c>
      <c r="BIK4" s="135" t="s">
        <v>4116</v>
      </c>
      <c r="BIL4" s="135" t="s">
        <v>4116</v>
      </c>
      <c r="BIM4" s="135" t="s">
        <v>4116</v>
      </c>
      <c r="BIN4" s="135" t="s">
        <v>4116</v>
      </c>
      <c r="BIO4" s="135" t="s">
        <v>4116</v>
      </c>
      <c r="BIP4" s="135" t="s">
        <v>4116</v>
      </c>
      <c r="BIQ4" s="135" t="s">
        <v>4117</v>
      </c>
      <c r="BIR4" s="135" t="s">
        <v>4117</v>
      </c>
      <c r="BIS4" s="135" t="s">
        <v>4117</v>
      </c>
      <c r="BIT4" s="135" t="s">
        <v>4117</v>
      </c>
      <c r="BIU4" s="135" t="s">
        <v>4117</v>
      </c>
      <c r="BIV4" s="135" t="s">
        <v>4117</v>
      </c>
      <c r="BIW4" s="135" t="s">
        <v>4117</v>
      </c>
      <c r="BIX4" s="135" t="s">
        <v>4117</v>
      </c>
      <c r="BIY4" s="135" t="s">
        <v>4117</v>
      </c>
      <c r="BIZ4" s="135" t="s">
        <v>4117</v>
      </c>
      <c r="BJA4" s="135" t="s">
        <v>4117</v>
      </c>
      <c r="BJB4" s="135" t="s">
        <v>4119</v>
      </c>
      <c r="BJC4" s="135" t="s">
        <v>4119</v>
      </c>
      <c r="BJD4" s="135" t="s">
        <v>4119</v>
      </c>
      <c r="BJE4" s="135" t="s">
        <v>4119</v>
      </c>
      <c r="BJF4" s="135" t="s">
        <v>4119</v>
      </c>
      <c r="BJG4" s="135" t="s">
        <v>4119</v>
      </c>
      <c r="BJH4" s="135" t="s">
        <v>4119</v>
      </c>
      <c r="BJI4" s="135" t="s">
        <v>4119</v>
      </c>
      <c r="BJJ4" s="135" t="s">
        <v>4119</v>
      </c>
      <c r="BJK4" s="135" t="s">
        <v>4119</v>
      </c>
      <c r="BJL4" s="135" t="s">
        <v>4119</v>
      </c>
      <c r="BJM4" s="135" t="s">
        <v>4118</v>
      </c>
      <c r="BJN4" s="135" t="s">
        <v>4118</v>
      </c>
      <c r="BJO4" s="135" t="s">
        <v>4118</v>
      </c>
      <c r="BJP4" s="135" t="s">
        <v>4118</v>
      </c>
      <c r="BJQ4" s="135" t="s">
        <v>4118</v>
      </c>
      <c r="BJR4" s="135" t="s">
        <v>4118</v>
      </c>
      <c r="BJS4" s="135" t="s">
        <v>4118</v>
      </c>
      <c r="BJT4" s="135" t="s">
        <v>4118</v>
      </c>
      <c r="BJU4" s="135" t="s">
        <v>4118</v>
      </c>
      <c r="BJV4" s="135" t="s">
        <v>4118</v>
      </c>
      <c r="BJW4" s="135" t="s">
        <v>4118</v>
      </c>
      <c r="BJX4" s="135" t="s">
        <v>4120</v>
      </c>
      <c r="BJY4" s="135" t="s">
        <v>4120</v>
      </c>
      <c r="BJZ4" s="135" t="s">
        <v>4120</v>
      </c>
      <c r="BKA4" s="135" t="s">
        <v>4120</v>
      </c>
      <c r="BKB4" s="135" t="s">
        <v>4120</v>
      </c>
      <c r="BKC4" s="135" t="s">
        <v>4120</v>
      </c>
      <c r="BKD4" s="135" t="s">
        <v>4120</v>
      </c>
      <c r="BKE4" s="135" t="s">
        <v>4120</v>
      </c>
      <c r="BKF4" s="135" t="s">
        <v>4120</v>
      </c>
      <c r="BKG4" s="135" t="s">
        <v>4120</v>
      </c>
      <c r="BKH4" s="135" t="s">
        <v>4120</v>
      </c>
      <c r="BKI4" s="135" t="s">
        <v>4121</v>
      </c>
      <c r="BKJ4" s="135" t="s">
        <v>4121</v>
      </c>
      <c r="BKK4" s="135" t="s">
        <v>4121</v>
      </c>
      <c r="BKL4" s="135" t="s">
        <v>4121</v>
      </c>
      <c r="BKM4" s="135" t="s">
        <v>4121</v>
      </c>
      <c r="BKN4" s="135" t="s">
        <v>4121</v>
      </c>
      <c r="BKO4" s="135" t="s">
        <v>4121</v>
      </c>
      <c r="BKP4" s="135" t="s">
        <v>4121</v>
      </c>
      <c r="BKQ4" s="135" t="s">
        <v>4121</v>
      </c>
      <c r="BKR4" s="135" t="s">
        <v>4121</v>
      </c>
      <c r="BKS4" s="135" t="s">
        <v>4121</v>
      </c>
      <c r="BLI4" s="135" t="s">
        <v>4112</v>
      </c>
      <c r="BLJ4" s="135" t="s">
        <v>4112</v>
      </c>
      <c r="BLK4" s="135" t="s">
        <v>4112</v>
      </c>
      <c r="BLL4" s="135" t="s">
        <v>4112</v>
      </c>
      <c r="BLM4" s="135" t="s">
        <v>4112</v>
      </c>
      <c r="BLN4" s="135" t="s">
        <v>4112</v>
      </c>
      <c r="BLO4" s="135" t="s">
        <v>4112</v>
      </c>
      <c r="BLP4" s="135" t="s">
        <v>4112</v>
      </c>
      <c r="BLQ4" s="135" t="s">
        <v>4112</v>
      </c>
      <c r="BLR4" s="135" t="s">
        <v>4112</v>
      </c>
      <c r="BLS4" s="135" t="s">
        <v>4112</v>
      </c>
      <c r="BLT4" s="135" t="s">
        <v>4113</v>
      </c>
      <c r="BLU4" s="135" t="s">
        <v>4113</v>
      </c>
      <c r="BLV4" s="135" t="s">
        <v>4113</v>
      </c>
      <c r="BLW4" s="135" t="s">
        <v>4113</v>
      </c>
      <c r="BLX4" s="135" t="s">
        <v>4113</v>
      </c>
      <c r="BLY4" s="135" t="s">
        <v>4113</v>
      </c>
      <c r="BLZ4" s="135" t="s">
        <v>4113</v>
      </c>
      <c r="BMA4" s="135" t="s">
        <v>4113</v>
      </c>
      <c r="BMB4" s="135" t="s">
        <v>4113</v>
      </c>
      <c r="BMC4" s="135" t="s">
        <v>4113</v>
      </c>
      <c r="BMD4" s="135" t="s">
        <v>4113</v>
      </c>
      <c r="BME4" s="135" t="s">
        <v>4114</v>
      </c>
      <c r="BMF4" s="135" t="s">
        <v>4114</v>
      </c>
      <c r="BMG4" s="135" t="s">
        <v>4114</v>
      </c>
      <c r="BMH4" s="135" t="s">
        <v>4114</v>
      </c>
      <c r="BMI4" s="135" t="s">
        <v>4114</v>
      </c>
      <c r="BMJ4" s="135" t="s">
        <v>4114</v>
      </c>
      <c r="BMK4" s="135" t="s">
        <v>4114</v>
      </c>
      <c r="BML4" s="135" t="s">
        <v>4114</v>
      </c>
      <c r="BMM4" s="135" t="s">
        <v>4114</v>
      </c>
      <c r="BMN4" s="135" t="s">
        <v>4114</v>
      </c>
      <c r="BMO4" s="135" t="s">
        <v>4114</v>
      </c>
      <c r="BMP4" s="135" t="s">
        <v>4115</v>
      </c>
      <c r="BMQ4" s="135" t="s">
        <v>4115</v>
      </c>
      <c r="BMR4" s="135" t="s">
        <v>4115</v>
      </c>
      <c r="BMS4" s="135" t="s">
        <v>4115</v>
      </c>
      <c r="BMT4" s="135" t="s">
        <v>4115</v>
      </c>
      <c r="BMU4" s="135" t="s">
        <v>4115</v>
      </c>
      <c r="BMV4" s="135" t="s">
        <v>4115</v>
      </c>
      <c r="BMW4" s="135" t="s">
        <v>4115</v>
      </c>
      <c r="BMX4" s="135" t="s">
        <v>4115</v>
      </c>
      <c r="BMY4" s="135" t="s">
        <v>4115</v>
      </c>
      <c r="BMZ4" s="135" t="s">
        <v>4115</v>
      </c>
      <c r="BNA4" s="135" t="s">
        <v>4116</v>
      </c>
      <c r="BNB4" s="135" t="s">
        <v>4116</v>
      </c>
      <c r="BNC4" s="135" t="s">
        <v>4116</v>
      </c>
      <c r="BND4" s="135" t="s">
        <v>4116</v>
      </c>
      <c r="BNE4" s="135" t="s">
        <v>4116</v>
      </c>
      <c r="BNF4" s="135" t="s">
        <v>4116</v>
      </c>
      <c r="BNG4" s="135" t="s">
        <v>4116</v>
      </c>
      <c r="BNH4" s="135" t="s">
        <v>4116</v>
      </c>
      <c r="BNI4" s="135" t="s">
        <v>4116</v>
      </c>
      <c r="BNJ4" s="135" t="s">
        <v>4116</v>
      </c>
      <c r="BNK4" s="135" t="s">
        <v>4116</v>
      </c>
      <c r="BNL4" s="135" t="s">
        <v>4117</v>
      </c>
      <c r="BNM4" s="135" t="s">
        <v>4117</v>
      </c>
      <c r="BNN4" s="135" t="s">
        <v>4117</v>
      </c>
      <c r="BNO4" s="135" t="s">
        <v>4117</v>
      </c>
      <c r="BNP4" s="135" t="s">
        <v>4117</v>
      </c>
      <c r="BNQ4" s="135" t="s">
        <v>4117</v>
      </c>
      <c r="BNR4" s="135" t="s">
        <v>4117</v>
      </c>
      <c r="BNS4" s="135" t="s">
        <v>4117</v>
      </c>
      <c r="BNT4" s="135" t="s">
        <v>4117</v>
      </c>
      <c r="BNU4" s="135" t="s">
        <v>4117</v>
      </c>
      <c r="BNV4" s="135" t="s">
        <v>4117</v>
      </c>
      <c r="BNW4" s="135" t="s">
        <v>4119</v>
      </c>
      <c r="BNX4" s="135" t="s">
        <v>4119</v>
      </c>
      <c r="BNY4" s="135" t="s">
        <v>4119</v>
      </c>
      <c r="BNZ4" s="135" t="s">
        <v>4119</v>
      </c>
      <c r="BOA4" s="135" t="s">
        <v>4119</v>
      </c>
      <c r="BOB4" s="135" t="s">
        <v>4119</v>
      </c>
      <c r="BOC4" s="135" t="s">
        <v>4119</v>
      </c>
      <c r="BOD4" s="135" t="s">
        <v>4119</v>
      </c>
      <c r="BOE4" s="135" t="s">
        <v>4119</v>
      </c>
      <c r="BOF4" s="135" t="s">
        <v>4119</v>
      </c>
      <c r="BOG4" s="135" t="s">
        <v>4119</v>
      </c>
      <c r="BOH4" s="135" t="s">
        <v>4118</v>
      </c>
      <c r="BOI4" s="135" t="s">
        <v>4118</v>
      </c>
      <c r="BOJ4" s="135" t="s">
        <v>4118</v>
      </c>
      <c r="BOK4" s="135" t="s">
        <v>4118</v>
      </c>
      <c r="BOL4" s="135" t="s">
        <v>4118</v>
      </c>
      <c r="BOM4" s="135" t="s">
        <v>4118</v>
      </c>
      <c r="BON4" s="135" t="s">
        <v>4118</v>
      </c>
      <c r="BOO4" s="135" t="s">
        <v>4118</v>
      </c>
      <c r="BOP4" s="135" t="s">
        <v>4118</v>
      </c>
      <c r="BOQ4" s="135" t="s">
        <v>4118</v>
      </c>
      <c r="BOR4" s="135" t="s">
        <v>4118</v>
      </c>
      <c r="BOS4" s="135" t="s">
        <v>4120</v>
      </c>
      <c r="BOT4" s="135" t="s">
        <v>4120</v>
      </c>
      <c r="BOU4" s="135" t="s">
        <v>4120</v>
      </c>
      <c r="BOV4" s="135" t="s">
        <v>4120</v>
      </c>
      <c r="BOW4" s="135" t="s">
        <v>4120</v>
      </c>
      <c r="BOX4" s="135" t="s">
        <v>4120</v>
      </c>
      <c r="BOY4" s="135" t="s">
        <v>4120</v>
      </c>
      <c r="BOZ4" s="135" t="s">
        <v>4120</v>
      </c>
      <c r="BPA4" s="135" t="s">
        <v>4120</v>
      </c>
      <c r="BPB4" s="135" t="s">
        <v>4120</v>
      </c>
      <c r="BPC4" s="135" t="s">
        <v>4120</v>
      </c>
      <c r="BPD4" s="135" t="s">
        <v>4121</v>
      </c>
      <c r="BPE4" s="135" t="s">
        <v>4121</v>
      </c>
      <c r="BPF4" s="135" t="s">
        <v>4121</v>
      </c>
      <c r="BPG4" s="135" t="s">
        <v>4121</v>
      </c>
      <c r="BPH4" s="135" t="s">
        <v>4121</v>
      </c>
      <c r="BPI4" s="135" t="s">
        <v>4121</v>
      </c>
      <c r="BPJ4" s="135" t="s">
        <v>4121</v>
      </c>
      <c r="BPK4" s="135" t="s">
        <v>4121</v>
      </c>
      <c r="BPL4" s="135" t="s">
        <v>4121</v>
      </c>
      <c r="BPM4" s="135" t="s">
        <v>4121</v>
      </c>
      <c r="BPN4" s="135" t="s">
        <v>4121</v>
      </c>
      <c r="BQD4" s="135" t="s">
        <v>4112</v>
      </c>
      <c r="BQE4" s="135" t="s">
        <v>4112</v>
      </c>
      <c r="BQF4" s="135" t="s">
        <v>4112</v>
      </c>
      <c r="BQG4" s="135" t="s">
        <v>4112</v>
      </c>
      <c r="BQH4" s="135" t="s">
        <v>4112</v>
      </c>
      <c r="BQI4" s="135" t="s">
        <v>4112</v>
      </c>
      <c r="BQJ4" s="135" t="s">
        <v>4112</v>
      </c>
      <c r="BQK4" s="135" t="s">
        <v>4112</v>
      </c>
      <c r="BQL4" s="135" t="s">
        <v>4112</v>
      </c>
      <c r="BQM4" s="135" t="s">
        <v>4112</v>
      </c>
      <c r="BQN4" s="135" t="s">
        <v>4112</v>
      </c>
      <c r="BQO4" s="135" t="s">
        <v>4113</v>
      </c>
      <c r="BQP4" s="135" t="s">
        <v>4113</v>
      </c>
      <c r="BQQ4" s="135" t="s">
        <v>4113</v>
      </c>
      <c r="BQR4" s="135" t="s">
        <v>4113</v>
      </c>
      <c r="BQS4" s="135" t="s">
        <v>4113</v>
      </c>
      <c r="BQT4" s="135" t="s">
        <v>4113</v>
      </c>
      <c r="BQU4" s="135" t="s">
        <v>4113</v>
      </c>
      <c r="BQV4" s="135" t="s">
        <v>4113</v>
      </c>
      <c r="BQW4" s="135" t="s">
        <v>4113</v>
      </c>
      <c r="BQX4" s="135" t="s">
        <v>4113</v>
      </c>
      <c r="BQY4" s="135" t="s">
        <v>4113</v>
      </c>
      <c r="BQZ4" s="135" t="s">
        <v>4114</v>
      </c>
      <c r="BRA4" s="135" t="s">
        <v>4114</v>
      </c>
      <c r="BRB4" s="135" t="s">
        <v>4114</v>
      </c>
      <c r="BRC4" s="135" t="s">
        <v>4114</v>
      </c>
      <c r="BRD4" s="135" t="s">
        <v>4114</v>
      </c>
      <c r="BRE4" s="135" t="s">
        <v>4114</v>
      </c>
      <c r="BRF4" s="135" t="s">
        <v>4114</v>
      </c>
      <c r="BRG4" s="135" t="s">
        <v>4114</v>
      </c>
      <c r="BRH4" s="135" t="s">
        <v>4114</v>
      </c>
      <c r="BRI4" s="135" t="s">
        <v>4114</v>
      </c>
      <c r="BRJ4" s="135" t="s">
        <v>4114</v>
      </c>
      <c r="BRK4" s="135" t="s">
        <v>4115</v>
      </c>
      <c r="BRL4" s="135" t="s">
        <v>4115</v>
      </c>
      <c r="BRM4" s="135" t="s">
        <v>4115</v>
      </c>
      <c r="BRN4" s="135" t="s">
        <v>4115</v>
      </c>
      <c r="BRO4" s="135" t="s">
        <v>4115</v>
      </c>
      <c r="BRP4" s="135" t="s">
        <v>4115</v>
      </c>
      <c r="BRQ4" s="135" t="s">
        <v>4115</v>
      </c>
      <c r="BRR4" s="135" t="s">
        <v>4115</v>
      </c>
      <c r="BRS4" s="135" t="s">
        <v>4115</v>
      </c>
      <c r="BRT4" s="135" t="s">
        <v>4115</v>
      </c>
      <c r="BRU4" s="135" t="s">
        <v>4115</v>
      </c>
      <c r="BRV4" s="135" t="s">
        <v>4116</v>
      </c>
      <c r="BRW4" s="135" t="s">
        <v>4116</v>
      </c>
      <c r="BRX4" s="135" t="s">
        <v>4116</v>
      </c>
      <c r="BRY4" s="135" t="s">
        <v>4116</v>
      </c>
      <c r="BRZ4" s="135" t="s">
        <v>4116</v>
      </c>
      <c r="BSA4" s="135" t="s">
        <v>4116</v>
      </c>
      <c r="BSB4" s="135" t="s">
        <v>4116</v>
      </c>
      <c r="BSC4" s="135" t="s">
        <v>4116</v>
      </c>
      <c r="BSD4" s="135" t="s">
        <v>4116</v>
      </c>
      <c r="BSE4" s="135" t="s">
        <v>4116</v>
      </c>
      <c r="BSF4" s="135" t="s">
        <v>4116</v>
      </c>
      <c r="BSG4" s="135" t="s">
        <v>4117</v>
      </c>
      <c r="BSH4" s="135" t="s">
        <v>4117</v>
      </c>
      <c r="BSI4" s="135" t="s">
        <v>4117</v>
      </c>
      <c r="BSJ4" s="135" t="s">
        <v>4117</v>
      </c>
      <c r="BSK4" s="135" t="s">
        <v>4117</v>
      </c>
      <c r="BSL4" s="135" t="s">
        <v>4117</v>
      </c>
      <c r="BSM4" s="135" t="s">
        <v>4117</v>
      </c>
      <c r="BSN4" s="135" t="s">
        <v>4117</v>
      </c>
      <c r="BSO4" s="135" t="s">
        <v>4117</v>
      </c>
      <c r="BSP4" s="135" t="s">
        <v>4117</v>
      </c>
      <c r="BSQ4" s="135" t="s">
        <v>4117</v>
      </c>
      <c r="BSR4" s="135" t="s">
        <v>4119</v>
      </c>
      <c r="BSS4" s="135" t="s">
        <v>4119</v>
      </c>
      <c r="BST4" s="135" t="s">
        <v>4119</v>
      </c>
      <c r="BSU4" s="135" t="s">
        <v>4119</v>
      </c>
      <c r="BSV4" s="135" t="s">
        <v>4119</v>
      </c>
      <c r="BSW4" s="135" t="s">
        <v>4119</v>
      </c>
      <c r="BSX4" s="135" t="s">
        <v>4119</v>
      </c>
      <c r="BSY4" s="135" t="s">
        <v>4119</v>
      </c>
      <c r="BSZ4" s="135" t="s">
        <v>4119</v>
      </c>
      <c r="BTA4" s="135" t="s">
        <v>4119</v>
      </c>
      <c r="BTB4" s="135" t="s">
        <v>4119</v>
      </c>
      <c r="BTC4" s="135" t="s">
        <v>4118</v>
      </c>
      <c r="BTD4" s="135" t="s">
        <v>4118</v>
      </c>
      <c r="BTE4" s="135" t="s">
        <v>4118</v>
      </c>
      <c r="BTF4" s="135" t="s">
        <v>4118</v>
      </c>
      <c r="BTG4" s="135" t="s">
        <v>4118</v>
      </c>
      <c r="BTH4" s="135" t="s">
        <v>4118</v>
      </c>
      <c r="BTI4" s="135" t="s">
        <v>4118</v>
      </c>
      <c r="BTJ4" s="135" t="s">
        <v>4118</v>
      </c>
      <c r="BTK4" s="135" t="s">
        <v>4118</v>
      </c>
      <c r="BTL4" s="135" t="s">
        <v>4118</v>
      </c>
      <c r="BTM4" s="135" t="s">
        <v>4118</v>
      </c>
      <c r="BTN4" s="135" t="s">
        <v>4120</v>
      </c>
      <c r="BTO4" s="135" t="s">
        <v>4120</v>
      </c>
      <c r="BTP4" s="135" t="s">
        <v>4120</v>
      </c>
      <c r="BTQ4" s="135" t="s">
        <v>4120</v>
      </c>
      <c r="BTR4" s="135" t="s">
        <v>4120</v>
      </c>
      <c r="BTS4" s="135" t="s">
        <v>4120</v>
      </c>
      <c r="BTT4" s="135" t="s">
        <v>4120</v>
      </c>
      <c r="BTU4" s="135" t="s">
        <v>4120</v>
      </c>
      <c r="BTV4" s="135" t="s">
        <v>4120</v>
      </c>
      <c r="BTW4" s="135" t="s">
        <v>4120</v>
      </c>
      <c r="BTX4" s="135" t="s">
        <v>4120</v>
      </c>
      <c r="BTY4" s="135" t="s">
        <v>4121</v>
      </c>
      <c r="BTZ4" s="135" t="s">
        <v>4121</v>
      </c>
      <c r="BUA4" s="135" t="s">
        <v>4121</v>
      </c>
      <c r="BUB4" s="135" t="s">
        <v>4121</v>
      </c>
      <c r="BUC4" s="135" t="s">
        <v>4121</v>
      </c>
      <c r="BUD4" s="135" t="s">
        <v>4121</v>
      </c>
      <c r="BUE4" s="135" t="s">
        <v>4121</v>
      </c>
      <c r="BUF4" s="135" t="s">
        <v>4121</v>
      </c>
      <c r="BUG4" s="135" t="s">
        <v>4121</v>
      </c>
      <c r="BUH4" s="135" t="s">
        <v>4121</v>
      </c>
      <c r="BUI4" s="135" t="s">
        <v>4121</v>
      </c>
      <c r="BVC4" s="135" t="s">
        <v>4112</v>
      </c>
      <c r="BVD4" s="135" t="s">
        <v>4112</v>
      </c>
      <c r="BVE4" s="135" t="s">
        <v>4112</v>
      </c>
      <c r="BVF4" s="135" t="s">
        <v>4112</v>
      </c>
      <c r="BVG4" s="135" t="s">
        <v>4112</v>
      </c>
      <c r="BVH4" s="135" t="s">
        <v>4112</v>
      </c>
      <c r="BVI4" s="135" t="s">
        <v>4112</v>
      </c>
      <c r="BVJ4" s="135" t="s">
        <v>4112</v>
      </c>
      <c r="BVK4" s="135" t="s">
        <v>4112</v>
      </c>
      <c r="BVL4" s="135" t="s">
        <v>4112</v>
      </c>
      <c r="BVM4" s="135" t="s">
        <v>4112</v>
      </c>
      <c r="BVN4" s="135" t="s">
        <v>4113</v>
      </c>
      <c r="BVO4" s="135" t="s">
        <v>4113</v>
      </c>
      <c r="BVP4" s="135" t="s">
        <v>4113</v>
      </c>
      <c r="BVQ4" s="135" t="s">
        <v>4113</v>
      </c>
      <c r="BVR4" s="135" t="s">
        <v>4113</v>
      </c>
      <c r="BVS4" s="135" t="s">
        <v>4113</v>
      </c>
      <c r="BVT4" s="135" t="s">
        <v>4113</v>
      </c>
      <c r="BVU4" s="135" t="s">
        <v>4113</v>
      </c>
      <c r="BVV4" s="135" t="s">
        <v>4113</v>
      </c>
      <c r="BVW4" s="135" t="s">
        <v>4113</v>
      </c>
      <c r="BVX4" s="135" t="s">
        <v>4113</v>
      </c>
      <c r="BVY4" s="135" t="s">
        <v>4114</v>
      </c>
      <c r="BVZ4" s="135" t="s">
        <v>4114</v>
      </c>
      <c r="BWA4" s="135" t="s">
        <v>4114</v>
      </c>
      <c r="BWB4" s="135" t="s">
        <v>4114</v>
      </c>
      <c r="BWC4" s="135" t="s">
        <v>4114</v>
      </c>
      <c r="BWD4" s="135" t="s">
        <v>4114</v>
      </c>
      <c r="BWE4" s="135" t="s">
        <v>4114</v>
      </c>
      <c r="BWF4" s="135" t="s">
        <v>4114</v>
      </c>
      <c r="BWG4" s="135" t="s">
        <v>4114</v>
      </c>
      <c r="BWH4" s="135" t="s">
        <v>4114</v>
      </c>
      <c r="BWI4" s="135" t="s">
        <v>4114</v>
      </c>
      <c r="BWJ4" s="135" t="s">
        <v>4115</v>
      </c>
      <c r="BWK4" s="135" t="s">
        <v>4115</v>
      </c>
      <c r="BWL4" s="135" t="s">
        <v>4115</v>
      </c>
      <c r="BWM4" s="135" t="s">
        <v>4115</v>
      </c>
      <c r="BWN4" s="135" t="s">
        <v>4115</v>
      </c>
      <c r="BWO4" s="135" t="s">
        <v>4115</v>
      </c>
      <c r="BWP4" s="135" t="s">
        <v>4115</v>
      </c>
      <c r="BWQ4" s="135" t="s">
        <v>4115</v>
      </c>
      <c r="BWR4" s="135" t="s">
        <v>4115</v>
      </c>
      <c r="BWS4" s="135" t="s">
        <v>4115</v>
      </c>
      <c r="BWT4" s="135" t="s">
        <v>4115</v>
      </c>
      <c r="BWU4" s="135" t="s">
        <v>4116</v>
      </c>
      <c r="BWV4" s="135" t="s">
        <v>4116</v>
      </c>
      <c r="BWW4" s="135" t="s">
        <v>4116</v>
      </c>
      <c r="BWX4" s="135" t="s">
        <v>4116</v>
      </c>
      <c r="BWY4" s="135" t="s">
        <v>4116</v>
      </c>
      <c r="BWZ4" s="135" t="s">
        <v>4116</v>
      </c>
      <c r="BXA4" s="135" t="s">
        <v>4116</v>
      </c>
      <c r="BXB4" s="135" t="s">
        <v>4116</v>
      </c>
      <c r="BXC4" s="135" t="s">
        <v>4116</v>
      </c>
      <c r="BXD4" s="135" t="s">
        <v>4116</v>
      </c>
      <c r="BXE4" s="135" t="s">
        <v>4116</v>
      </c>
      <c r="BXF4" s="135" t="s">
        <v>4117</v>
      </c>
      <c r="BXG4" s="135" t="s">
        <v>4117</v>
      </c>
      <c r="BXH4" s="135" t="s">
        <v>4117</v>
      </c>
      <c r="BXI4" s="135" t="s">
        <v>4117</v>
      </c>
      <c r="BXJ4" s="135" t="s">
        <v>4117</v>
      </c>
      <c r="BXK4" s="135" t="s">
        <v>4117</v>
      </c>
      <c r="BXL4" s="135" t="s">
        <v>4117</v>
      </c>
      <c r="BXM4" s="135" t="s">
        <v>4117</v>
      </c>
      <c r="BXN4" s="135" t="s">
        <v>4117</v>
      </c>
      <c r="BXO4" s="135" t="s">
        <v>4117</v>
      </c>
      <c r="BXP4" s="135" t="s">
        <v>4117</v>
      </c>
      <c r="BXQ4" s="135" t="s">
        <v>4119</v>
      </c>
      <c r="BXR4" s="135" t="s">
        <v>4119</v>
      </c>
      <c r="BXS4" s="135" t="s">
        <v>4119</v>
      </c>
      <c r="BXT4" s="135" t="s">
        <v>4119</v>
      </c>
      <c r="BXU4" s="135" t="s">
        <v>4119</v>
      </c>
      <c r="BXV4" s="135" t="s">
        <v>4119</v>
      </c>
      <c r="BXW4" s="135" t="s">
        <v>4119</v>
      </c>
      <c r="BXX4" s="135" t="s">
        <v>4119</v>
      </c>
      <c r="BXY4" s="135" t="s">
        <v>4119</v>
      </c>
      <c r="BXZ4" s="135" t="s">
        <v>4119</v>
      </c>
      <c r="BYA4" s="135" t="s">
        <v>4119</v>
      </c>
      <c r="BYB4" s="135" t="s">
        <v>4118</v>
      </c>
      <c r="BYC4" s="135" t="s">
        <v>4118</v>
      </c>
      <c r="BYD4" s="135" t="s">
        <v>4118</v>
      </c>
      <c r="BYE4" s="135" t="s">
        <v>4118</v>
      </c>
      <c r="BYF4" s="135" t="s">
        <v>4118</v>
      </c>
      <c r="BYG4" s="135" t="s">
        <v>4118</v>
      </c>
      <c r="BYH4" s="135" t="s">
        <v>4118</v>
      </c>
      <c r="BYI4" s="135" t="s">
        <v>4118</v>
      </c>
      <c r="BYJ4" s="135" t="s">
        <v>4118</v>
      </c>
      <c r="BYK4" s="135" t="s">
        <v>4118</v>
      </c>
      <c r="BYL4" s="135" t="s">
        <v>4118</v>
      </c>
      <c r="BYM4" s="135" t="s">
        <v>4120</v>
      </c>
      <c r="BYN4" s="135" t="s">
        <v>4120</v>
      </c>
      <c r="BYO4" s="135" t="s">
        <v>4120</v>
      </c>
      <c r="BYP4" s="135" t="s">
        <v>4120</v>
      </c>
      <c r="BYQ4" s="135" t="s">
        <v>4120</v>
      </c>
      <c r="BYR4" s="135" t="s">
        <v>4120</v>
      </c>
      <c r="BYS4" s="135" t="s">
        <v>4120</v>
      </c>
      <c r="BYT4" s="135" t="s">
        <v>4120</v>
      </c>
      <c r="BYU4" s="135" t="s">
        <v>4120</v>
      </c>
      <c r="BYV4" s="135" t="s">
        <v>4120</v>
      </c>
      <c r="BYW4" s="135" t="s">
        <v>4120</v>
      </c>
      <c r="BYX4" s="135" t="s">
        <v>4121</v>
      </c>
      <c r="BYY4" s="135" t="s">
        <v>4121</v>
      </c>
      <c r="BYZ4" s="135" t="s">
        <v>4121</v>
      </c>
      <c r="BZA4" s="135" t="s">
        <v>4121</v>
      </c>
      <c r="BZB4" s="135" t="s">
        <v>4121</v>
      </c>
      <c r="BZC4" s="135" t="s">
        <v>4121</v>
      </c>
      <c r="BZD4" s="135" t="s">
        <v>4121</v>
      </c>
      <c r="BZE4" s="135" t="s">
        <v>4121</v>
      </c>
      <c r="BZF4" s="135" t="s">
        <v>4121</v>
      </c>
      <c r="BZG4" s="135" t="s">
        <v>4121</v>
      </c>
      <c r="BZH4" s="135" t="s">
        <v>4121</v>
      </c>
      <c r="BZX4" s="135" t="s">
        <v>4112</v>
      </c>
      <c r="BZY4" s="135" t="s">
        <v>4112</v>
      </c>
      <c r="BZZ4" s="135" t="s">
        <v>4112</v>
      </c>
      <c r="CAA4" s="135" t="s">
        <v>4112</v>
      </c>
      <c r="CAB4" s="135" t="s">
        <v>4112</v>
      </c>
      <c r="CAC4" s="135" t="s">
        <v>4112</v>
      </c>
      <c r="CAD4" s="135" t="s">
        <v>4112</v>
      </c>
      <c r="CAE4" s="135" t="s">
        <v>4112</v>
      </c>
      <c r="CAF4" s="135" t="s">
        <v>4112</v>
      </c>
      <c r="CAG4" s="135" t="s">
        <v>4112</v>
      </c>
      <c r="CAH4" s="135" t="s">
        <v>4112</v>
      </c>
      <c r="CAI4" s="135" t="s">
        <v>4113</v>
      </c>
      <c r="CAJ4" s="135" t="s">
        <v>4113</v>
      </c>
      <c r="CAK4" s="135" t="s">
        <v>4113</v>
      </c>
      <c r="CAL4" s="135" t="s">
        <v>4113</v>
      </c>
      <c r="CAM4" s="135" t="s">
        <v>4113</v>
      </c>
      <c r="CAN4" s="135" t="s">
        <v>4113</v>
      </c>
      <c r="CAO4" s="135" t="s">
        <v>4113</v>
      </c>
      <c r="CAP4" s="135" t="s">
        <v>4113</v>
      </c>
      <c r="CAQ4" s="135" t="s">
        <v>4113</v>
      </c>
      <c r="CAR4" s="135" t="s">
        <v>4113</v>
      </c>
      <c r="CAS4" s="135" t="s">
        <v>4113</v>
      </c>
      <c r="CAT4" s="135" t="s">
        <v>4114</v>
      </c>
      <c r="CAU4" s="135" t="s">
        <v>4114</v>
      </c>
      <c r="CAV4" s="135" t="s">
        <v>4114</v>
      </c>
      <c r="CAW4" s="135" t="s">
        <v>4114</v>
      </c>
      <c r="CAX4" s="135" t="s">
        <v>4114</v>
      </c>
      <c r="CAY4" s="135" t="s">
        <v>4114</v>
      </c>
      <c r="CAZ4" s="135" t="s">
        <v>4114</v>
      </c>
      <c r="CBA4" s="135" t="s">
        <v>4114</v>
      </c>
      <c r="CBB4" s="135" t="s">
        <v>4114</v>
      </c>
      <c r="CBC4" s="135" t="s">
        <v>4114</v>
      </c>
      <c r="CBD4" s="135" t="s">
        <v>4114</v>
      </c>
      <c r="CBE4" s="135" t="s">
        <v>4115</v>
      </c>
      <c r="CBF4" s="135" t="s">
        <v>4115</v>
      </c>
      <c r="CBG4" s="135" t="s">
        <v>4115</v>
      </c>
      <c r="CBH4" s="135" t="s">
        <v>4115</v>
      </c>
      <c r="CBI4" s="135" t="s">
        <v>4115</v>
      </c>
      <c r="CBJ4" s="135" t="s">
        <v>4115</v>
      </c>
      <c r="CBK4" s="135" t="s">
        <v>4115</v>
      </c>
      <c r="CBL4" s="135" t="s">
        <v>4115</v>
      </c>
      <c r="CBM4" s="135" t="s">
        <v>4115</v>
      </c>
      <c r="CBN4" s="135" t="s">
        <v>4115</v>
      </c>
      <c r="CBO4" s="135" t="s">
        <v>4115</v>
      </c>
      <c r="CBP4" s="135" t="s">
        <v>4116</v>
      </c>
      <c r="CBQ4" s="135" t="s">
        <v>4116</v>
      </c>
      <c r="CBR4" s="135" t="s">
        <v>4116</v>
      </c>
      <c r="CBS4" s="135" t="s">
        <v>4116</v>
      </c>
      <c r="CBT4" s="135" t="s">
        <v>4116</v>
      </c>
      <c r="CBU4" s="135" t="s">
        <v>4116</v>
      </c>
      <c r="CBV4" s="135" t="s">
        <v>4116</v>
      </c>
      <c r="CBW4" s="135" t="s">
        <v>4116</v>
      </c>
      <c r="CBX4" s="135" t="s">
        <v>4116</v>
      </c>
      <c r="CBY4" s="135" t="s">
        <v>4116</v>
      </c>
      <c r="CBZ4" s="135" t="s">
        <v>4116</v>
      </c>
      <c r="CCA4" s="135" t="s">
        <v>4117</v>
      </c>
      <c r="CCB4" s="135" t="s">
        <v>4117</v>
      </c>
      <c r="CCC4" s="135" t="s">
        <v>4117</v>
      </c>
      <c r="CCD4" s="135" t="s">
        <v>4117</v>
      </c>
      <c r="CCE4" s="135" t="s">
        <v>4117</v>
      </c>
      <c r="CCF4" s="135" t="s">
        <v>4117</v>
      </c>
      <c r="CCG4" s="135" t="s">
        <v>4117</v>
      </c>
      <c r="CCH4" s="135" t="s">
        <v>4117</v>
      </c>
      <c r="CCI4" s="135" t="s">
        <v>4117</v>
      </c>
      <c r="CCJ4" s="135" t="s">
        <v>4117</v>
      </c>
      <c r="CCK4" s="135" t="s">
        <v>4117</v>
      </c>
      <c r="CCL4" s="135" t="s">
        <v>4119</v>
      </c>
      <c r="CCM4" s="135" t="s">
        <v>4119</v>
      </c>
      <c r="CCN4" s="135" t="s">
        <v>4119</v>
      </c>
      <c r="CCO4" s="135" t="s">
        <v>4119</v>
      </c>
      <c r="CCP4" s="135" t="s">
        <v>4119</v>
      </c>
      <c r="CCQ4" s="135" t="s">
        <v>4119</v>
      </c>
      <c r="CCR4" s="135" t="s">
        <v>4119</v>
      </c>
      <c r="CCS4" s="135" t="s">
        <v>4119</v>
      </c>
      <c r="CCT4" s="135" t="s">
        <v>4119</v>
      </c>
      <c r="CCU4" s="135" t="s">
        <v>4119</v>
      </c>
      <c r="CCV4" s="135" t="s">
        <v>4119</v>
      </c>
      <c r="CCW4" s="135" t="s">
        <v>4118</v>
      </c>
      <c r="CCX4" s="135" t="s">
        <v>4118</v>
      </c>
      <c r="CCY4" s="135" t="s">
        <v>4118</v>
      </c>
      <c r="CCZ4" s="135" t="s">
        <v>4118</v>
      </c>
      <c r="CDA4" s="135" t="s">
        <v>4118</v>
      </c>
      <c r="CDB4" s="135" t="s">
        <v>4118</v>
      </c>
      <c r="CDC4" s="135" t="s">
        <v>4118</v>
      </c>
      <c r="CDD4" s="135" t="s">
        <v>4118</v>
      </c>
      <c r="CDE4" s="135" t="s">
        <v>4118</v>
      </c>
      <c r="CDF4" s="135" t="s">
        <v>4118</v>
      </c>
      <c r="CDG4" s="135" t="s">
        <v>4118</v>
      </c>
      <c r="CDH4" s="135" t="s">
        <v>4120</v>
      </c>
      <c r="CDI4" s="135" t="s">
        <v>4120</v>
      </c>
      <c r="CDJ4" s="135" t="s">
        <v>4120</v>
      </c>
      <c r="CDK4" s="135" t="s">
        <v>4120</v>
      </c>
      <c r="CDL4" s="135" t="s">
        <v>4120</v>
      </c>
      <c r="CDM4" s="135" t="s">
        <v>4120</v>
      </c>
      <c r="CDN4" s="135" t="s">
        <v>4120</v>
      </c>
      <c r="CDO4" s="135" t="s">
        <v>4120</v>
      </c>
      <c r="CDP4" s="135" t="s">
        <v>4120</v>
      </c>
      <c r="CDQ4" s="135" t="s">
        <v>4120</v>
      </c>
      <c r="CDR4" s="135" t="s">
        <v>4120</v>
      </c>
      <c r="CDS4" s="135" t="s">
        <v>4121</v>
      </c>
      <c r="CDT4" s="135" t="s">
        <v>4121</v>
      </c>
      <c r="CDU4" s="135" t="s">
        <v>4121</v>
      </c>
      <c r="CDV4" s="135" t="s">
        <v>4121</v>
      </c>
      <c r="CDW4" s="135" t="s">
        <v>4121</v>
      </c>
      <c r="CDX4" s="135" t="s">
        <v>4121</v>
      </c>
      <c r="CDY4" s="135" t="s">
        <v>4121</v>
      </c>
      <c r="CDZ4" s="135" t="s">
        <v>4121</v>
      </c>
      <c r="CEA4" s="135" t="s">
        <v>4121</v>
      </c>
      <c r="CEB4" s="135" t="s">
        <v>4121</v>
      </c>
      <c r="CEC4" s="135" t="s">
        <v>4121</v>
      </c>
      <c r="CES4" s="135" t="s">
        <v>4112</v>
      </c>
      <c r="CET4" s="135" t="s">
        <v>4112</v>
      </c>
      <c r="CEU4" s="135" t="s">
        <v>4112</v>
      </c>
      <c r="CEV4" s="135" t="s">
        <v>4112</v>
      </c>
      <c r="CEW4" s="135" t="s">
        <v>4112</v>
      </c>
      <c r="CEX4" s="135" t="s">
        <v>4112</v>
      </c>
      <c r="CEY4" s="135" t="s">
        <v>4112</v>
      </c>
      <c r="CEZ4" s="135" t="s">
        <v>4112</v>
      </c>
      <c r="CFA4" s="135" t="s">
        <v>4112</v>
      </c>
      <c r="CFB4" s="135" t="s">
        <v>4112</v>
      </c>
      <c r="CFC4" s="135" t="s">
        <v>4112</v>
      </c>
      <c r="CFD4" s="135" t="s">
        <v>4113</v>
      </c>
      <c r="CFE4" s="135" t="s">
        <v>4113</v>
      </c>
      <c r="CFF4" s="135" t="s">
        <v>4113</v>
      </c>
      <c r="CFG4" s="135" t="s">
        <v>4113</v>
      </c>
      <c r="CFH4" s="135" t="s">
        <v>4113</v>
      </c>
      <c r="CFI4" s="135" t="s">
        <v>4113</v>
      </c>
      <c r="CFJ4" s="135" t="s">
        <v>4113</v>
      </c>
      <c r="CFK4" s="135" t="s">
        <v>4113</v>
      </c>
      <c r="CFL4" s="135" t="s">
        <v>4113</v>
      </c>
      <c r="CFM4" s="135" t="s">
        <v>4113</v>
      </c>
      <c r="CFN4" s="135" t="s">
        <v>4113</v>
      </c>
      <c r="CFO4" s="135" t="s">
        <v>4114</v>
      </c>
      <c r="CFP4" s="135" t="s">
        <v>4114</v>
      </c>
      <c r="CFQ4" s="135" t="s">
        <v>4114</v>
      </c>
      <c r="CFR4" s="135" t="s">
        <v>4114</v>
      </c>
      <c r="CFS4" s="135" t="s">
        <v>4114</v>
      </c>
      <c r="CFT4" s="135" t="s">
        <v>4114</v>
      </c>
      <c r="CFU4" s="135" t="s">
        <v>4114</v>
      </c>
      <c r="CFV4" s="135" t="s">
        <v>4114</v>
      </c>
      <c r="CFW4" s="135" t="s">
        <v>4114</v>
      </c>
      <c r="CFX4" s="135" t="s">
        <v>4114</v>
      </c>
      <c r="CFY4" s="135" t="s">
        <v>4114</v>
      </c>
      <c r="CFZ4" s="135" t="s">
        <v>4115</v>
      </c>
      <c r="CGA4" s="135" t="s">
        <v>4115</v>
      </c>
      <c r="CGB4" s="135" t="s">
        <v>4115</v>
      </c>
      <c r="CGC4" s="135" t="s">
        <v>4115</v>
      </c>
      <c r="CGD4" s="135" t="s">
        <v>4115</v>
      </c>
      <c r="CGE4" s="135" t="s">
        <v>4115</v>
      </c>
      <c r="CGF4" s="135" t="s">
        <v>4115</v>
      </c>
      <c r="CGG4" s="135" t="s">
        <v>4115</v>
      </c>
      <c r="CGH4" s="135" t="s">
        <v>4115</v>
      </c>
      <c r="CGI4" s="135" t="s">
        <v>4115</v>
      </c>
      <c r="CGJ4" s="135" t="s">
        <v>4115</v>
      </c>
      <c r="CGK4" s="135" t="s">
        <v>4116</v>
      </c>
      <c r="CGL4" s="135" t="s">
        <v>4116</v>
      </c>
      <c r="CGM4" s="135" t="s">
        <v>4116</v>
      </c>
      <c r="CGN4" s="135" t="s">
        <v>4116</v>
      </c>
      <c r="CGO4" s="135" t="s">
        <v>4116</v>
      </c>
      <c r="CGP4" s="135" t="s">
        <v>4116</v>
      </c>
      <c r="CGQ4" s="135" t="s">
        <v>4116</v>
      </c>
      <c r="CGR4" s="135" t="s">
        <v>4116</v>
      </c>
      <c r="CGS4" s="135" t="s">
        <v>4116</v>
      </c>
      <c r="CGT4" s="135" t="s">
        <v>4116</v>
      </c>
      <c r="CGU4" s="135" t="s">
        <v>4116</v>
      </c>
      <c r="CGV4" s="135" t="s">
        <v>4117</v>
      </c>
      <c r="CGW4" s="135" t="s">
        <v>4117</v>
      </c>
      <c r="CGX4" s="135" t="s">
        <v>4117</v>
      </c>
      <c r="CGY4" s="135" t="s">
        <v>4117</v>
      </c>
      <c r="CGZ4" s="135" t="s">
        <v>4117</v>
      </c>
      <c r="CHA4" s="135" t="s">
        <v>4117</v>
      </c>
      <c r="CHB4" s="135" t="s">
        <v>4117</v>
      </c>
      <c r="CHC4" s="135" t="s">
        <v>4117</v>
      </c>
      <c r="CHD4" s="135" t="s">
        <v>4117</v>
      </c>
      <c r="CHE4" s="135" t="s">
        <v>4117</v>
      </c>
      <c r="CHF4" s="135" t="s">
        <v>4117</v>
      </c>
      <c r="CHG4" s="135" t="s">
        <v>4119</v>
      </c>
      <c r="CHH4" s="135" t="s">
        <v>4119</v>
      </c>
      <c r="CHI4" s="135" t="s">
        <v>4119</v>
      </c>
      <c r="CHJ4" s="135" t="s">
        <v>4119</v>
      </c>
      <c r="CHK4" s="135" t="s">
        <v>4119</v>
      </c>
      <c r="CHL4" s="135" t="s">
        <v>4119</v>
      </c>
      <c r="CHM4" s="135" t="s">
        <v>4119</v>
      </c>
      <c r="CHN4" s="135" t="s">
        <v>4119</v>
      </c>
      <c r="CHO4" s="135" t="s">
        <v>4119</v>
      </c>
      <c r="CHP4" s="135" t="s">
        <v>4119</v>
      </c>
      <c r="CHQ4" s="135" t="s">
        <v>4119</v>
      </c>
      <c r="CHR4" s="135" t="s">
        <v>4118</v>
      </c>
      <c r="CHS4" s="135" t="s">
        <v>4118</v>
      </c>
      <c r="CHT4" s="135" t="s">
        <v>4118</v>
      </c>
      <c r="CHU4" s="135" t="s">
        <v>4118</v>
      </c>
      <c r="CHV4" s="135" t="s">
        <v>4118</v>
      </c>
      <c r="CHW4" s="135" t="s">
        <v>4118</v>
      </c>
      <c r="CHX4" s="135" t="s">
        <v>4118</v>
      </c>
      <c r="CHY4" s="135" t="s">
        <v>4118</v>
      </c>
      <c r="CHZ4" s="135" t="s">
        <v>4118</v>
      </c>
      <c r="CIA4" s="135" t="s">
        <v>4118</v>
      </c>
      <c r="CIB4" s="135" t="s">
        <v>4118</v>
      </c>
      <c r="CIC4" s="135" t="s">
        <v>4120</v>
      </c>
      <c r="CID4" s="135" t="s">
        <v>4120</v>
      </c>
      <c r="CIE4" s="135" t="s">
        <v>4120</v>
      </c>
      <c r="CIF4" s="135" t="s">
        <v>4120</v>
      </c>
      <c r="CIG4" s="135" t="s">
        <v>4120</v>
      </c>
      <c r="CIH4" s="135" t="s">
        <v>4120</v>
      </c>
      <c r="CII4" s="135" t="s">
        <v>4120</v>
      </c>
      <c r="CIJ4" s="135" t="s">
        <v>4120</v>
      </c>
      <c r="CIK4" s="135" t="s">
        <v>4120</v>
      </c>
      <c r="CIL4" s="135" t="s">
        <v>4120</v>
      </c>
      <c r="CIM4" s="135" t="s">
        <v>4120</v>
      </c>
      <c r="CIN4" s="135" t="s">
        <v>4121</v>
      </c>
      <c r="CIO4" s="135" t="s">
        <v>4121</v>
      </c>
      <c r="CIP4" s="135" t="s">
        <v>4121</v>
      </c>
      <c r="CIQ4" s="135" t="s">
        <v>4121</v>
      </c>
      <c r="CIR4" s="135" t="s">
        <v>4121</v>
      </c>
      <c r="CIS4" s="135" t="s">
        <v>4121</v>
      </c>
      <c r="CIT4" s="135" t="s">
        <v>4121</v>
      </c>
      <c r="CIU4" s="135" t="s">
        <v>4121</v>
      </c>
      <c r="CIV4" s="135" t="s">
        <v>4121</v>
      </c>
      <c r="CIW4" s="135" t="s">
        <v>4121</v>
      </c>
      <c r="CIX4" s="135" t="s">
        <v>4121</v>
      </c>
      <c r="CJN4" s="135" t="s">
        <v>4112</v>
      </c>
      <c r="CJO4" s="135" t="s">
        <v>4112</v>
      </c>
      <c r="CJP4" s="135" t="s">
        <v>4112</v>
      </c>
      <c r="CJQ4" s="135" t="s">
        <v>4112</v>
      </c>
      <c r="CJR4" s="135" t="s">
        <v>4112</v>
      </c>
      <c r="CJS4" s="135" t="s">
        <v>4112</v>
      </c>
      <c r="CJT4" s="135" t="s">
        <v>4112</v>
      </c>
      <c r="CJU4" s="135" t="s">
        <v>4112</v>
      </c>
      <c r="CJV4" s="135" t="s">
        <v>4112</v>
      </c>
      <c r="CJW4" s="135" t="s">
        <v>4112</v>
      </c>
      <c r="CJX4" s="135" t="s">
        <v>4112</v>
      </c>
      <c r="CJY4" s="135" t="s">
        <v>4113</v>
      </c>
      <c r="CJZ4" s="135" t="s">
        <v>4113</v>
      </c>
      <c r="CKA4" s="135" t="s">
        <v>4113</v>
      </c>
      <c r="CKB4" s="135" t="s">
        <v>4113</v>
      </c>
      <c r="CKC4" s="135" t="s">
        <v>4113</v>
      </c>
      <c r="CKD4" s="135" t="s">
        <v>4113</v>
      </c>
      <c r="CKE4" s="135" t="s">
        <v>4113</v>
      </c>
      <c r="CKF4" s="135" t="s">
        <v>4113</v>
      </c>
      <c r="CKG4" s="135" t="s">
        <v>4113</v>
      </c>
      <c r="CKH4" s="135" t="s">
        <v>4113</v>
      </c>
      <c r="CKI4" s="135" t="s">
        <v>4113</v>
      </c>
      <c r="CKJ4" s="135" t="s">
        <v>4114</v>
      </c>
      <c r="CKK4" s="135" t="s">
        <v>4114</v>
      </c>
      <c r="CKL4" s="135" t="s">
        <v>4114</v>
      </c>
      <c r="CKM4" s="135" t="s">
        <v>4114</v>
      </c>
      <c r="CKN4" s="135" t="s">
        <v>4114</v>
      </c>
      <c r="CKO4" s="135" t="s">
        <v>4114</v>
      </c>
      <c r="CKP4" s="135" t="s">
        <v>4114</v>
      </c>
      <c r="CKQ4" s="135" t="s">
        <v>4114</v>
      </c>
      <c r="CKR4" s="135" t="s">
        <v>4114</v>
      </c>
      <c r="CKS4" s="135" t="s">
        <v>4114</v>
      </c>
      <c r="CKT4" s="135" t="s">
        <v>4114</v>
      </c>
      <c r="CKU4" s="135" t="s">
        <v>4115</v>
      </c>
      <c r="CKV4" s="135" t="s">
        <v>4115</v>
      </c>
      <c r="CKW4" s="135" t="s">
        <v>4115</v>
      </c>
      <c r="CKX4" s="135" t="s">
        <v>4115</v>
      </c>
      <c r="CKY4" s="135" t="s">
        <v>4115</v>
      </c>
      <c r="CKZ4" s="135" t="s">
        <v>4115</v>
      </c>
      <c r="CLA4" s="135" t="s">
        <v>4115</v>
      </c>
      <c r="CLB4" s="135" t="s">
        <v>4115</v>
      </c>
      <c r="CLC4" s="135" t="s">
        <v>4115</v>
      </c>
      <c r="CLD4" s="135" t="s">
        <v>4115</v>
      </c>
      <c r="CLE4" s="135" t="s">
        <v>4115</v>
      </c>
      <c r="CLF4" s="135" t="s">
        <v>4116</v>
      </c>
      <c r="CLG4" s="135" t="s">
        <v>4116</v>
      </c>
      <c r="CLH4" s="135" t="s">
        <v>4116</v>
      </c>
      <c r="CLI4" s="135" t="s">
        <v>4116</v>
      </c>
      <c r="CLJ4" s="135" t="s">
        <v>4116</v>
      </c>
      <c r="CLK4" s="135" t="s">
        <v>4116</v>
      </c>
      <c r="CLL4" s="135" t="s">
        <v>4116</v>
      </c>
      <c r="CLM4" s="135" t="s">
        <v>4116</v>
      </c>
      <c r="CLN4" s="135" t="s">
        <v>4116</v>
      </c>
      <c r="CLO4" s="135" t="s">
        <v>4116</v>
      </c>
      <c r="CLP4" s="135" t="s">
        <v>4116</v>
      </c>
      <c r="CLQ4" s="135" t="s">
        <v>4117</v>
      </c>
      <c r="CLR4" s="135" t="s">
        <v>4117</v>
      </c>
      <c r="CLS4" s="135" t="s">
        <v>4117</v>
      </c>
      <c r="CLT4" s="135" t="s">
        <v>4117</v>
      </c>
      <c r="CLU4" s="135" t="s">
        <v>4117</v>
      </c>
      <c r="CLV4" s="135" t="s">
        <v>4117</v>
      </c>
      <c r="CLW4" s="135" t="s">
        <v>4117</v>
      </c>
      <c r="CLX4" s="135" t="s">
        <v>4117</v>
      </c>
      <c r="CLY4" s="135" t="s">
        <v>4117</v>
      </c>
      <c r="CLZ4" s="135" t="s">
        <v>4117</v>
      </c>
      <c r="CMA4" s="135" t="s">
        <v>4117</v>
      </c>
      <c r="CMB4" s="135" t="s">
        <v>4119</v>
      </c>
      <c r="CMC4" s="135" t="s">
        <v>4119</v>
      </c>
      <c r="CMD4" s="135" t="s">
        <v>4119</v>
      </c>
      <c r="CME4" s="135" t="s">
        <v>4119</v>
      </c>
      <c r="CMF4" s="135" t="s">
        <v>4119</v>
      </c>
      <c r="CMG4" s="135" t="s">
        <v>4119</v>
      </c>
      <c r="CMH4" s="135" t="s">
        <v>4119</v>
      </c>
      <c r="CMI4" s="135" t="s">
        <v>4119</v>
      </c>
      <c r="CMJ4" s="135" t="s">
        <v>4119</v>
      </c>
      <c r="CMK4" s="135" t="s">
        <v>4119</v>
      </c>
      <c r="CML4" s="135" t="s">
        <v>4119</v>
      </c>
      <c r="CMM4" s="135" t="s">
        <v>4118</v>
      </c>
      <c r="CMN4" s="135" t="s">
        <v>4118</v>
      </c>
      <c r="CMO4" s="135" t="s">
        <v>4118</v>
      </c>
      <c r="CMP4" s="135" t="s">
        <v>4118</v>
      </c>
      <c r="CMQ4" s="135" t="s">
        <v>4118</v>
      </c>
      <c r="CMR4" s="135" t="s">
        <v>4118</v>
      </c>
      <c r="CMS4" s="135" t="s">
        <v>4118</v>
      </c>
      <c r="CMT4" s="135" t="s">
        <v>4118</v>
      </c>
      <c r="CMU4" s="135" t="s">
        <v>4118</v>
      </c>
      <c r="CMV4" s="135" t="s">
        <v>4118</v>
      </c>
      <c r="CMW4" s="135" t="s">
        <v>4118</v>
      </c>
      <c r="CMX4" s="135" t="s">
        <v>4120</v>
      </c>
      <c r="CMY4" s="135" t="s">
        <v>4120</v>
      </c>
      <c r="CMZ4" s="135" t="s">
        <v>4120</v>
      </c>
      <c r="CNA4" s="135" t="s">
        <v>4120</v>
      </c>
      <c r="CNB4" s="135" t="s">
        <v>4120</v>
      </c>
      <c r="CNC4" s="135" t="s">
        <v>4120</v>
      </c>
      <c r="CND4" s="135" t="s">
        <v>4120</v>
      </c>
      <c r="CNE4" s="135" t="s">
        <v>4120</v>
      </c>
      <c r="CNF4" s="135" t="s">
        <v>4120</v>
      </c>
      <c r="CNG4" s="135" t="s">
        <v>4120</v>
      </c>
      <c r="CNH4" s="135" t="s">
        <v>4120</v>
      </c>
      <c r="CNI4" s="135" t="s">
        <v>4121</v>
      </c>
      <c r="CNJ4" s="135" t="s">
        <v>4121</v>
      </c>
      <c r="CNK4" s="135" t="s">
        <v>4121</v>
      </c>
      <c r="CNL4" s="135" t="s">
        <v>4121</v>
      </c>
      <c r="CNM4" s="135" t="s">
        <v>4121</v>
      </c>
      <c r="CNN4" s="135" t="s">
        <v>4121</v>
      </c>
      <c r="CNO4" s="135" t="s">
        <v>4121</v>
      </c>
      <c r="CNP4" s="135" t="s">
        <v>4121</v>
      </c>
      <c r="CNQ4" s="135" t="s">
        <v>4121</v>
      </c>
      <c r="CNR4" s="135" t="s">
        <v>4121</v>
      </c>
      <c r="CNS4" s="135" t="s">
        <v>4121</v>
      </c>
      <c r="COI4" s="135" t="s">
        <v>4112</v>
      </c>
      <c r="COJ4" s="135" t="s">
        <v>4112</v>
      </c>
      <c r="COK4" s="135" t="s">
        <v>4112</v>
      </c>
      <c r="COL4" s="135" t="s">
        <v>4112</v>
      </c>
      <c r="COM4" s="135" t="s">
        <v>4112</v>
      </c>
      <c r="CON4" s="135" t="s">
        <v>4112</v>
      </c>
      <c r="COO4" s="135" t="s">
        <v>4112</v>
      </c>
      <c r="COP4" s="135" t="s">
        <v>4112</v>
      </c>
      <c r="COQ4" s="135" t="s">
        <v>4112</v>
      </c>
      <c r="COR4" s="135" t="s">
        <v>4112</v>
      </c>
      <c r="COS4" s="135" t="s">
        <v>4112</v>
      </c>
      <c r="COT4" s="135" t="s">
        <v>4113</v>
      </c>
      <c r="COU4" s="135" t="s">
        <v>4113</v>
      </c>
      <c r="COV4" s="135" t="s">
        <v>4113</v>
      </c>
      <c r="COW4" s="135" t="s">
        <v>4113</v>
      </c>
      <c r="COX4" s="135" t="s">
        <v>4113</v>
      </c>
      <c r="COY4" s="135" t="s">
        <v>4113</v>
      </c>
      <c r="COZ4" s="135" t="s">
        <v>4113</v>
      </c>
      <c r="CPA4" s="135" t="s">
        <v>4113</v>
      </c>
      <c r="CPB4" s="135" t="s">
        <v>4113</v>
      </c>
      <c r="CPC4" s="135" t="s">
        <v>4113</v>
      </c>
      <c r="CPD4" s="135" t="s">
        <v>4113</v>
      </c>
      <c r="CPE4" s="135" t="s">
        <v>4114</v>
      </c>
      <c r="CPF4" s="135" t="s">
        <v>4114</v>
      </c>
      <c r="CPG4" s="135" t="s">
        <v>4114</v>
      </c>
      <c r="CPH4" s="135" t="s">
        <v>4114</v>
      </c>
      <c r="CPI4" s="135" t="s">
        <v>4114</v>
      </c>
      <c r="CPJ4" s="135" t="s">
        <v>4114</v>
      </c>
      <c r="CPK4" s="135" t="s">
        <v>4114</v>
      </c>
      <c r="CPL4" s="135" t="s">
        <v>4114</v>
      </c>
      <c r="CPM4" s="135" t="s">
        <v>4114</v>
      </c>
      <c r="CPN4" s="135" t="s">
        <v>4114</v>
      </c>
      <c r="CPO4" s="135" t="s">
        <v>4114</v>
      </c>
      <c r="CPP4" s="135" t="s">
        <v>4115</v>
      </c>
      <c r="CPQ4" s="135" t="s">
        <v>4115</v>
      </c>
      <c r="CPR4" s="135" t="s">
        <v>4115</v>
      </c>
      <c r="CPS4" s="135" t="s">
        <v>4115</v>
      </c>
      <c r="CPT4" s="135" t="s">
        <v>4115</v>
      </c>
      <c r="CPU4" s="135" t="s">
        <v>4115</v>
      </c>
      <c r="CPV4" s="135" t="s">
        <v>4115</v>
      </c>
      <c r="CPW4" s="135" t="s">
        <v>4115</v>
      </c>
      <c r="CPX4" s="135" t="s">
        <v>4115</v>
      </c>
      <c r="CPY4" s="135" t="s">
        <v>4115</v>
      </c>
      <c r="CPZ4" s="135" t="s">
        <v>4115</v>
      </c>
      <c r="CQA4" s="135" t="s">
        <v>4116</v>
      </c>
      <c r="CQB4" s="135" t="s">
        <v>4116</v>
      </c>
      <c r="CQC4" s="135" t="s">
        <v>4116</v>
      </c>
      <c r="CQD4" s="135" t="s">
        <v>4116</v>
      </c>
      <c r="CQE4" s="135" t="s">
        <v>4116</v>
      </c>
      <c r="CQF4" s="135" t="s">
        <v>4116</v>
      </c>
      <c r="CQG4" s="135" t="s">
        <v>4116</v>
      </c>
      <c r="CQH4" s="135" t="s">
        <v>4116</v>
      </c>
      <c r="CQI4" s="135" t="s">
        <v>4116</v>
      </c>
      <c r="CQJ4" s="135" t="s">
        <v>4116</v>
      </c>
      <c r="CQK4" s="135" t="s">
        <v>4116</v>
      </c>
      <c r="CQL4" s="135" t="s">
        <v>4117</v>
      </c>
      <c r="CQM4" s="135" t="s">
        <v>4117</v>
      </c>
      <c r="CQN4" s="135" t="s">
        <v>4117</v>
      </c>
      <c r="CQO4" s="135" t="s">
        <v>4117</v>
      </c>
      <c r="CQP4" s="135" t="s">
        <v>4117</v>
      </c>
      <c r="CQQ4" s="135" t="s">
        <v>4117</v>
      </c>
      <c r="CQR4" s="135" t="s">
        <v>4117</v>
      </c>
      <c r="CQS4" s="135" t="s">
        <v>4117</v>
      </c>
      <c r="CQT4" s="135" t="s">
        <v>4117</v>
      </c>
      <c r="CQU4" s="135" t="s">
        <v>4117</v>
      </c>
      <c r="CQV4" s="135" t="s">
        <v>4117</v>
      </c>
      <c r="CQW4" s="135" t="s">
        <v>4119</v>
      </c>
      <c r="CQX4" s="135" t="s">
        <v>4119</v>
      </c>
      <c r="CQY4" s="135" t="s">
        <v>4119</v>
      </c>
      <c r="CQZ4" s="135" t="s">
        <v>4119</v>
      </c>
      <c r="CRA4" s="135" t="s">
        <v>4119</v>
      </c>
      <c r="CRB4" s="135" t="s">
        <v>4119</v>
      </c>
      <c r="CRC4" s="135" t="s">
        <v>4119</v>
      </c>
      <c r="CRD4" s="135" t="s">
        <v>4119</v>
      </c>
      <c r="CRE4" s="135" t="s">
        <v>4119</v>
      </c>
      <c r="CRF4" s="135" t="s">
        <v>4119</v>
      </c>
      <c r="CRG4" s="135" t="s">
        <v>4119</v>
      </c>
      <c r="CRH4" s="135" t="s">
        <v>4118</v>
      </c>
      <c r="CRI4" s="135" t="s">
        <v>4118</v>
      </c>
      <c r="CRJ4" s="135" t="s">
        <v>4118</v>
      </c>
      <c r="CRK4" s="135" t="s">
        <v>4118</v>
      </c>
      <c r="CRL4" s="135" t="s">
        <v>4118</v>
      </c>
      <c r="CRM4" s="135" t="s">
        <v>4118</v>
      </c>
      <c r="CRN4" s="135" t="s">
        <v>4118</v>
      </c>
      <c r="CRO4" s="135" t="s">
        <v>4118</v>
      </c>
      <c r="CRP4" s="135" t="s">
        <v>4118</v>
      </c>
      <c r="CRQ4" s="135" t="s">
        <v>4118</v>
      </c>
      <c r="CRR4" s="135" t="s">
        <v>4118</v>
      </c>
      <c r="CRS4" s="135" t="s">
        <v>4120</v>
      </c>
      <c r="CRT4" s="135" t="s">
        <v>4120</v>
      </c>
      <c r="CRU4" s="135" t="s">
        <v>4120</v>
      </c>
      <c r="CRV4" s="135" t="s">
        <v>4120</v>
      </c>
      <c r="CRW4" s="135" t="s">
        <v>4120</v>
      </c>
      <c r="CRX4" s="135" t="s">
        <v>4120</v>
      </c>
      <c r="CRY4" s="135" t="s">
        <v>4120</v>
      </c>
      <c r="CRZ4" s="135" t="s">
        <v>4120</v>
      </c>
      <c r="CSA4" s="135" t="s">
        <v>4120</v>
      </c>
      <c r="CSB4" s="135" t="s">
        <v>4120</v>
      </c>
      <c r="CSC4" s="135" t="s">
        <v>4120</v>
      </c>
      <c r="CSD4" s="135" t="s">
        <v>4121</v>
      </c>
      <c r="CSE4" s="135" t="s">
        <v>4121</v>
      </c>
      <c r="CSF4" s="135" t="s">
        <v>4121</v>
      </c>
      <c r="CSG4" s="135" t="s">
        <v>4121</v>
      </c>
      <c r="CSH4" s="135" t="s">
        <v>4121</v>
      </c>
      <c r="CSI4" s="135" t="s">
        <v>4121</v>
      </c>
      <c r="CSJ4" s="135" t="s">
        <v>4121</v>
      </c>
      <c r="CSK4" s="135" t="s">
        <v>4121</v>
      </c>
      <c r="CSL4" s="135" t="s">
        <v>4121</v>
      </c>
      <c r="CSM4" s="135" t="s">
        <v>4121</v>
      </c>
      <c r="CSN4" s="135" t="s">
        <v>4121</v>
      </c>
      <c r="CTD4" s="135" t="s">
        <v>4112</v>
      </c>
      <c r="CTE4" s="135" t="s">
        <v>4112</v>
      </c>
      <c r="CTF4" s="135" t="s">
        <v>4112</v>
      </c>
      <c r="CTG4" s="135" t="s">
        <v>4112</v>
      </c>
      <c r="CTH4" s="135" t="s">
        <v>4112</v>
      </c>
      <c r="CTI4" s="135" t="s">
        <v>4112</v>
      </c>
      <c r="CTJ4" s="135" t="s">
        <v>4112</v>
      </c>
      <c r="CTK4" s="135" t="s">
        <v>4112</v>
      </c>
      <c r="CTL4" s="135" t="s">
        <v>4112</v>
      </c>
      <c r="CTM4" s="135" t="s">
        <v>4112</v>
      </c>
      <c r="CTN4" s="135" t="s">
        <v>4112</v>
      </c>
      <c r="CTO4" s="135" t="s">
        <v>4113</v>
      </c>
      <c r="CTP4" s="135" t="s">
        <v>4113</v>
      </c>
      <c r="CTQ4" s="135" t="s">
        <v>4113</v>
      </c>
      <c r="CTR4" s="135" t="s">
        <v>4113</v>
      </c>
      <c r="CTS4" s="135" t="s">
        <v>4113</v>
      </c>
      <c r="CTT4" s="135" t="s">
        <v>4113</v>
      </c>
      <c r="CTU4" s="135" t="s">
        <v>4113</v>
      </c>
      <c r="CTV4" s="135" t="s">
        <v>4113</v>
      </c>
      <c r="CTW4" s="135" t="s">
        <v>4113</v>
      </c>
      <c r="CTX4" s="135" t="s">
        <v>4113</v>
      </c>
      <c r="CTY4" s="135" t="s">
        <v>4113</v>
      </c>
      <c r="CTZ4" s="135" t="s">
        <v>4114</v>
      </c>
      <c r="CUA4" s="135" t="s">
        <v>4114</v>
      </c>
      <c r="CUB4" s="135" t="s">
        <v>4114</v>
      </c>
      <c r="CUC4" s="135" t="s">
        <v>4114</v>
      </c>
      <c r="CUD4" s="135" t="s">
        <v>4114</v>
      </c>
      <c r="CUE4" s="135" t="s">
        <v>4114</v>
      </c>
      <c r="CUF4" s="135" t="s">
        <v>4114</v>
      </c>
      <c r="CUG4" s="135" t="s">
        <v>4114</v>
      </c>
      <c r="CUH4" s="135" t="s">
        <v>4114</v>
      </c>
      <c r="CUI4" s="135" t="s">
        <v>4114</v>
      </c>
      <c r="CUJ4" s="135" t="s">
        <v>4114</v>
      </c>
      <c r="CUK4" s="135" t="s">
        <v>4115</v>
      </c>
      <c r="CUL4" s="135" t="s">
        <v>4115</v>
      </c>
      <c r="CUM4" s="135" t="s">
        <v>4115</v>
      </c>
      <c r="CUN4" s="135" t="s">
        <v>4115</v>
      </c>
      <c r="CUO4" s="135" t="s">
        <v>4115</v>
      </c>
      <c r="CUP4" s="135" t="s">
        <v>4115</v>
      </c>
      <c r="CUQ4" s="135" t="s">
        <v>4115</v>
      </c>
      <c r="CUR4" s="135" t="s">
        <v>4115</v>
      </c>
      <c r="CUS4" s="135" t="s">
        <v>4115</v>
      </c>
      <c r="CUT4" s="135" t="s">
        <v>4115</v>
      </c>
      <c r="CUU4" s="135" t="s">
        <v>4115</v>
      </c>
      <c r="CUV4" s="135" t="s">
        <v>4116</v>
      </c>
      <c r="CUW4" s="135" t="s">
        <v>4116</v>
      </c>
      <c r="CUX4" s="135" t="s">
        <v>4116</v>
      </c>
      <c r="CUY4" s="135" t="s">
        <v>4116</v>
      </c>
      <c r="CUZ4" s="135" t="s">
        <v>4116</v>
      </c>
      <c r="CVA4" s="135" t="s">
        <v>4116</v>
      </c>
      <c r="CVB4" s="135" t="s">
        <v>4116</v>
      </c>
      <c r="CVC4" s="135" t="s">
        <v>4116</v>
      </c>
      <c r="CVD4" s="135" t="s">
        <v>4116</v>
      </c>
      <c r="CVE4" s="135" t="s">
        <v>4116</v>
      </c>
      <c r="CVF4" s="135" t="s">
        <v>4116</v>
      </c>
      <c r="CVG4" s="135" t="s">
        <v>4117</v>
      </c>
      <c r="CVH4" s="135" t="s">
        <v>4117</v>
      </c>
      <c r="CVI4" s="135" t="s">
        <v>4117</v>
      </c>
      <c r="CVJ4" s="135" t="s">
        <v>4117</v>
      </c>
      <c r="CVK4" s="135" t="s">
        <v>4117</v>
      </c>
      <c r="CVL4" s="135" t="s">
        <v>4117</v>
      </c>
      <c r="CVM4" s="135" t="s">
        <v>4117</v>
      </c>
      <c r="CVN4" s="135" t="s">
        <v>4117</v>
      </c>
      <c r="CVO4" s="135" t="s">
        <v>4117</v>
      </c>
      <c r="CVP4" s="135" t="s">
        <v>4117</v>
      </c>
      <c r="CVQ4" s="135" t="s">
        <v>4117</v>
      </c>
      <c r="CVR4" s="135" t="s">
        <v>4119</v>
      </c>
      <c r="CVS4" s="135" t="s">
        <v>4119</v>
      </c>
      <c r="CVT4" s="135" t="s">
        <v>4119</v>
      </c>
      <c r="CVU4" s="135" t="s">
        <v>4119</v>
      </c>
      <c r="CVV4" s="135" t="s">
        <v>4119</v>
      </c>
      <c r="CVW4" s="135" t="s">
        <v>4119</v>
      </c>
      <c r="CVX4" s="135" t="s">
        <v>4119</v>
      </c>
      <c r="CVY4" s="135" t="s">
        <v>4119</v>
      </c>
      <c r="CVZ4" s="135" t="s">
        <v>4119</v>
      </c>
      <c r="CWA4" s="135" t="s">
        <v>4119</v>
      </c>
      <c r="CWB4" s="135" t="s">
        <v>4119</v>
      </c>
      <c r="CWC4" s="135" t="s">
        <v>4118</v>
      </c>
      <c r="CWD4" s="135" t="s">
        <v>4118</v>
      </c>
      <c r="CWE4" s="135" t="s">
        <v>4118</v>
      </c>
      <c r="CWF4" s="135" t="s">
        <v>4118</v>
      </c>
      <c r="CWG4" s="135" t="s">
        <v>4118</v>
      </c>
      <c r="CWH4" s="135" t="s">
        <v>4118</v>
      </c>
      <c r="CWI4" s="135" t="s">
        <v>4118</v>
      </c>
      <c r="CWJ4" s="135" t="s">
        <v>4118</v>
      </c>
      <c r="CWK4" s="135" t="s">
        <v>4118</v>
      </c>
      <c r="CWL4" s="135" t="s">
        <v>4118</v>
      </c>
      <c r="CWM4" s="135" t="s">
        <v>4118</v>
      </c>
      <c r="CWN4" s="135" t="s">
        <v>4120</v>
      </c>
      <c r="CWO4" s="135" t="s">
        <v>4120</v>
      </c>
      <c r="CWP4" s="135" t="s">
        <v>4120</v>
      </c>
      <c r="CWQ4" s="135" t="s">
        <v>4120</v>
      </c>
      <c r="CWR4" s="135" t="s">
        <v>4120</v>
      </c>
      <c r="CWS4" s="135" t="s">
        <v>4120</v>
      </c>
      <c r="CWT4" s="135" t="s">
        <v>4120</v>
      </c>
      <c r="CWU4" s="135" t="s">
        <v>4120</v>
      </c>
      <c r="CWV4" s="135" t="s">
        <v>4120</v>
      </c>
      <c r="CWW4" s="135" t="s">
        <v>4120</v>
      </c>
      <c r="CWX4" s="135" t="s">
        <v>4120</v>
      </c>
      <c r="CWY4" s="135" t="s">
        <v>4121</v>
      </c>
      <c r="CWZ4" s="135" t="s">
        <v>4121</v>
      </c>
      <c r="CXA4" s="135" t="s">
        <v>4121</v>
      </c>
      <c r="CXB4" s="135" t="s">
        <v>4121</v>
      </c>
      <c r="CXC4" s="135" t="s">
        <v>4121</v>
      </c>
      <c r="CXD4" s="135" t="s">
        <v>4121</v>
      </c>
      <c r="CXE4" s="135" t="s">
        <v>4121</v>
      </c>
      <c r="CXF4" s="135" t="s">
        <v>4121</v>
      </c>
      <c r="CXG4" s="135" t="s">
        <v>4121</v>
      </c>
      <c r="CXH4" s="135" t="s">
        <v>4121</v>
      </c>
      <c r="CXI4" s="135" t="s">
        <v>4121</v>
      </c>
      <c r="CXY4" s="135" t="s">
        <v>4112</v>
      </c>
      <c r="CXZ4" s="135" t="s">
        <v>4112</v>
      </c>
      <c r="CYA4" s="135" t="s">
        <v>4112</v>
      </c>
      <c r="CYB4" s="135" t="s">
        <v>4112</v>
      </c>
      <c r="CYC4" s="135" t="s">
        <v>4112</v>
      </c>
      <c r="CYD4" s="135" t="s">
        <v>4112</v>
      </c>
      <c r="CYE4" s="135" t="s">
        <v>4112</v>
      </c>
      <c r="CYF4" s="135" t="s">
        <v>4112</v>
      </c>
      <c r="CYG4" s="135" t="s">
        <v>4112</v>
      </c>
      <c r="CYH4" s="135" t="s">
        <v>4112</v>
      </c>
      <c r="CYI4" s="135" t="s">
        <v>4112</v>
      </c>
      <c r="CYJ4" s="135" t="s">
        <v>4113</v>
      </c>
      <c r="CYK4" s="135" t="s">
        <v>4113</v>
      </c>
      <c r="CYL4" s="135" t="s">
        <v>4113</v>
      </c>
      <c r="CYM4" s="135" t="s">
        <v>4113</v>
      </c>
      <c r="CYN4" s="135" t="s">
        <v>4113</v>
      </c>
      <c r="CYO4" s="135" t="s">
        <v>4113</v>
      </c>
      <c r="CYP4" s="135" t="s">
        <v>4113</v>
      </c>
      <c r="CYQ4" s="135" t="s">
        <v>4113</v>
      </c>
      <c r="CYR4" s="135" t="s">
        <v>4113</v>
      </c>
      <c r="CYS4" s="135" t="s">
        <v>4113</v>
      </c>
      <c r="CYT4" s="135" t="s">
        <v>4113</v>
      </c>
      <c r="CYU4" s="135" t="s">
        <v>4114</v>
      </c>
      <c r="CYV4" s="135" t="s">
        <v>4114</v>
      </c>
      <c r="CYW4" s="135" t="s">
        <v>4114</v>
      </c>
      <c r="CYX4" s="135" t="s">
        <v>4114</v>
      </c>
      <c r="CYY4" s="135" t="s">
        <v>4114</v>
      </c>
      <c r="CYZ4" s="135" t="s">
        <v>4114</v>
      </c>
      <c r="CZA4" s="135" t="s">
        <v>4114</v>
      </c>
      <c r="CZB4" s="135" t="s">
        <v>4114</v>
      </c>
      <c r="CZC4" s="135" t="s">
        <v>4114</v>
      </c>
      <c r="CZD4" s="135" t="s">
        <v>4114</v>
      </c>
      <c r="CZE4" s="135" t="s">
        <v>4114</v>
      </c>
      <c r="CZF4" s="135" t="s">
        <v>4115</v>
      </c>
      <c r="CZG4" s="135" t="s">
        <v>4115</v>
      </c>
      <c r="CZH4" s="135" t="s">
        <v>4115</v>
      </c>
      <c r="CZI4" s="135" t="s">
        <v>4115</v>
      </c>
      <c r="CZJ4" s="135" t="s">
        <v>4115</v>
      </c>
      <c r="CZK4" s="135" t="s">
        <v>4115</v>
      </c>
      <c r="CZL4" s="135" t="s">
        <v>4115</v>
      </c>
      <c r="CZM4" s="135" t="s">
        <v>4115</v>
      </c>
      <c r="CZN4" s="135" t="s">
        <v>4115</v>
      </c>
      <c r="CZO4" s="135" t="s">
        <v>4115</v>
      </c>
      <c r="CZP4" s="135" t="s">
        <v>4115</v>
      </c>
      <c r="CZQ4" s="135" t="s">
        <v>4116</v>
      </c>
      <c r="CZR4" s="135" t="s">
        <v>4116</v>
      </c>
      <c r="CZS4" s="135" t="s">
        <v>4116</v>
      </c>
      <c r="CZT4" s="135" t="s">
        <v>4116</v>
      </c>
      <c r="CZU4" s="135" t="s">
        <v>4116</v>
      </c>
      <c r="CZV4" s="135" t="s">
        <v>4116</v>
      </c>
      <c r="CZW4" s="135" t="s">
        <v>4116</v>
      </c>
      <c r="CZX4" s="135" t="s">
        <v>4116</v>
      </c>
      <c r="CZY4" s="135" t="s">
        <v>4116</v>
      </c>
      <c r="CZZ4" s="135" t="s">
        <v>4116</v>
      </c>
      <c r="DAA4" s="135" t="s">
        <v>4116</v>
      </c>
      <c r="DAB4" s="135" t="s">
        <v>4117</v>
      </c>
      <c r="DAC4" s="135" t="s">
        <v>4117</v>
      </c>
      <c r="DAD4" s="135" t="s">
        <v>4117</v>
      </c>
      <c r="DAE4" s="135" t="s">
        <v>4117</v>
      </c>
      <c r="DAF4" s="135" t="s">
        <v>4117</v>
      </c>
      <c r="DAG4" s="135" t="s">
        <v>4117</v>
      </c>
      <c r="DAH4" s="135" t="s">
        <v>4117</v>
      </c>
      <c r="DAI4" s="135" t="s">
        <v>4117</v>
      </c>
      <c r="DAJ4" s="135" t="s">
        <v>4117</v>
      </c>
      <c r="DAK4" s="135" t="s">
        <v>4117</v>
      </c>
      <c r="DAL4" s="135" t="s">
        <v>4117</v>
      </c>
      <c r="DAM4" s="135" t="s">
        <v>4119</v>
      </c>
      <c r="DAN4" s="135" t="s">
        <v>4119</v>
      </c>
      <c r="DAO4" s="135" t="s">
        <v>4119</v>
      </c>
      <c r="DAP4" s="135" t="s">
        <v>4119</v>
      </c>
      <c r="DAQ4" s="135" t="s">
        <v>4119</v>
      </c>
      <c r="DAR4" s="135" t="s">
        <v>4119</v>
      </c>
      <c r="DAS4" s="135" t="s">
        <v>4119</v>
      </c>
      <c r="DAT4" s="135" t="s">
        <v>4119</v>
      </c>
      <c r="DAU4" s="135" t="s">
        <v>4119</v>
      </c>
      <c r="DAV4" s="135" t="s">
        <v>4119</v>
      </c>
      <c r="DAW4" s="135" t="s">
        <v>4119</v>
      </c>
      <c r="DAX4" s="135" t="s">
        <v>4118</v>
      </c>
      <c r="DAY4" s="135" t="s">
        <v>4118</v>
      </c>
      <c r="DAZ4" s="135" t="s">
        <v>4118</v>
      </c>
      <c r="DBA4" s="135" t="s">
        <v>4118</v>
      </c>
      <c r="DBB4" s="135" t="s">
        <v>4118</v>
      </c>
      <c r="DBC4" s="135" t="s">
        <v>4118</v>
      </c>
      <c r="DBD4" s="135" t="s">
        <v>4118</v>
      </c>
      <c r="DBE4" s="135" t="s">
        <v>4118</v>
      </c>
      <c r="DBF4" s="135" t="s">
        <v>4118</v>
      </c>
      <c r="DBG4" s="135" t="s">
        <v>4118</v>
      </c>
      <c r="DBH4" s="135" t="s">
        <v>4118</v>
      </c>
      <c r="DBI4" s="135" t="s">
        <v>4120</v>
      </c>
      <c r="DBJ4" s="135" t="s">
        <v>4120</v>
      </c>
      <c r="DBK4" s="135" t="s">
        <v>4120</v>
      </c>
      <c r="DBL4" s="135" t="s">
        <v>4120</v>
      </c>
      <c r="DBM4" s="135" t="s">
        <v>4120</v>
      </c>
      <c r="DBN4" s="135" t="s">
        <v>4120</v>
      </c>
      <c r="DBO4" s="135" t="s">
        <v>4120</v>
      </c>
      <c r="DBP4" s="135" t="s">
        <v>4120</v>
      </c>
      <c r="DBQ4" s="135" t="s">
        <v>4120</v>
      </c>
      <c r="DBR4" s="135" t="s">
        <v>4120</v>
      </c>
      <c r="DBS4" s="135" t="s">
        <v>4120</v>
      </c>
      <c r="DBT4" s="135" t="s">
        <v>4121</v>
      </c>
      <c r="DBU4" s="135" t="s">
        <v>4121</v>
      </c>
      <c r="DBV4" s="135" t="s">
        <v>4121</v>
      </c>
      <c r="DBW4" s="135" t="s">
        <v>4121</v>
      </c>
      <c r="DBX4" s="135" t="s">
        <v>4121</v>
      </c>
      <c r="DBY4" s="135" t="s">
        <v>4121</v>
      </c>
      <c r="DBZ4" s="135" t="s">
        <v>4121</v>
      </c>
      <c r="DCA4" s="135" t="s">
        <v>4121</v>
      </c>
      <c r="DCB4" s="135" t="s">
        <v>4121</v>
      </c>
      <c r="DCC4" s="135" t="s">
        <v>4121</v>
      </c>
      <c r="DCD4" s="135" t="s">
        <v>4121</v>
      </c>
      <c r="DCT4" s="135" t="s">
        <v>4112</v>
      </c>
      <c r="DCU4" s="135" t="s">
        <v>4112</v>
      </c>
      <c r="DCV4" s="135" t="s">
        <v>4112</v>
      </c>
      <c r="DCW4" s="135" t="s">
        <v>4112</v>
      </c>
      <c r="DCX4" s="135" t="s">
        <v>4112</v>
      </c>
      <c r="DCY4" s="135" t="s">
        <v>4112</v>
      </c>
      <c r="DCZ4" s="135" t="s">
        <v>4112</v>
      </c>
      <c r="DDA4" s="135" t="s">
        <v>4112</v>
      </c>
      <c r="DDB4" s="135" t="s">
        <v>4112</v>
      </c>
      <c r="DDC4" s="135" t="s">
        <v>4112</v>
      </c>
      <c r="DDD4" s="135" t="s">
        <v>4112</v>
      </c>
      <c r="DDE4" s="135" t="s">
        <v>4113</v>
      </c>
      <c r="DDF4" s="135" t="s">
        <v>4113</v>
      </c>
      <c r="DDG4" s="135" t="s">
        <v>4113</v>
      </c>
      <c r="DDH4" s="135" t="s">
        <v>4113</v>
      </c>
      <c r="DDI4" s="135" t="s">
        <v>4113</v>
      </c>
      <c r="DDJ4" s="135" t="s">
        <v>4113</v>
      </c>
      <c r="DDK4" s="135" t="s">
        <v>4113</v>
      </c>
      <c r="DDL4" s="135" t="s">
        <v>4113</v>
      </c>
      <c r="DDM4" s="135" t="s">
        <v>4113</v>
      </c>
      <c r="DDN4" s="135" t="s">
        <v>4113</v>
      </c>
      <c r="DDO4" s="135" t="s">
        <v>4113</v>
      </c>
      <c r="DDP4" s="135" t="s">
        <v>4114</v>
      </c>
      <c r="DDQ4" s="135" t="s">
        <v>4114</v>
      </c>
      <c r="DDR4" s="135" t="s">
        <v>4114</v>
      </c>
      <c r="DDS4" s="135" t="s">
        <v>4114</v>
      </c>
      <c r="DDT4" s="135" t="s">
        <v>4114</v>
      </c>
      <c r="DDU4" s="135" t="s">
        <v>4114</v>
      </c>
      <c r="DDV4" s="135" t="s">
        <v>4114</v>
      </c>
      <c r="DDW4" s="135" t="s">
        <v>4114</v>
      </c>
      <c r="DDX4" s="135" t="s">
        <v>4114</v>
      </c>
      <c r="DDY4" s="135" t="s">
        <v>4114</v>
      </c>
      <c r="DDZ4" s="135" t="s">
        <v>4114</v>
      </c>
      <c r="DEA4" s="135" t="s">
        <v>4115</v>
      </c>
      <c r="DEB4" s="135" t="s">
        <v>4115</v>
      </c>
      <c r="DEC4" s="135" t="s">
        <v>4115</v>
      </c>
      <c r="DED4" s="135" t="s">
        <v>4115</v>
      </c>
      <c r="DEE4" s="135" t="s">
        <v>4115</v>
      </c>
      <c r="DEF4" s="135" t="s">
        <v>4115</v>
      </c>
      <c r="DEG4" s="135" t="s">
        <v>4115</v>
      </c>
      <c r="DEH4" s="135" t="s">
        <v>4115</v>
      </c>
      <c r="DEI4" s="135" t="s">
        <v>4115</v>
      </c>
      <c r="DEJ4" s="135" t="s">
        <v>4115</v>
      </c>
      <c r="DEK4" s="135" t="s">
        <v>4115</v>
      </c>
      <c r="DEL4" s="135" t="s">
        <v>4116</v>
      </c>
      <c r="DEM4" s="135" t="s">
        <v>4116</v>
      </c>
      <c r="DEN4" s="135" t="s">
        <v>4116</v>
      </c>
      <c r="DEO4" s="135" t="s">
        <v>4116</v>
      </c>
      <c r="DEP4" s="135" t="s">
        <v>4116</v>
      </c>
      <c r="DEQ4" s="135" t="s">
        <v>4116</v>
      </c>
      <c r="DER4" s="135" t="s">
        <v>4116</v>
      </c>
      <c r="DES4" s="135" t="s">
        <v>4116</v>
      </c>
      <c r="DET4" s="135" t="s">
        <v>4116</v>
      </c>
      <c r="DEU4" s="135" t="s">
        <v>4116</v>
      </c>
      <c r="DEV4" s="135" t="s">
        <v>4116</v>
      </c>
      <c r="DEW4" s="135" t="s">
        <v>4117</v>
      </c>
      <c r="DEX4" s="135" t="s">
        <v>4117</v>
      </c>
      <c r="DEY4" s="135" t="s">
        <v>4117</v>
      </c>
      <c r="DEZ4" s="135" t="s">
        <v>4117</v>
      </c>
      <c r="DFA4" s="135" t="s">
        <v>4117</v>
      </c>
      <c r="DFB4" s="135" t="s">
        <v>4117</v>
      </c>
      <c r="DFC4" s="135" t="s">
        <v>4117</v>
      </c>
      <c r="DFD4" s="135" t="s">
        <v>4117</v>
      </c>
      <c r="DFE4" s="135" t="s">
        <v>4117</v>
      </c>
      <c r="DFF4" s="135" t="s">
        <v>4117</v>
      </c>
      <c r="DFG4" s="135" t="s">
        <v>4117</v>
      </c>
      <c r="DFH4" s="135" t="s">
        <v>4119</v>
      </c>
      <c r="DFI4" s="135" t="s">
        <v>4119</v>
      </c>
      <c r="DFJ4" s="135" t="s">
        <v>4119</v>
      </c>
      <c r="DFK4" s="135" t="s">
        <v>4119</v>
      </c>
      <c r="DFL4" s="135" t="s">
        <v>4119</v>
      </c>
      <c r="DFM4" s="135" t="s">
        <v>4119</v>
      </c>
      <c r="DFN4" s="135" t="s">
        <v>4119</v>
      </c>
      <c r="DFO4" s="135" t="s">
        <v>4119</v>
      </c>
      <c r="DFP4" s="135" t="s">
        <v>4119</v>
      </c>
      <c r="DFQ4" s="135" t="s">
        <v>4119</v>
      </c>
      <c r="DFR4" s="135" t="s">
        <v>4119</v>
      </c>
      <c r="DFS4" s="135" t="s">
        <v>4118</v>
      </c>
      <c r="DFT4" s="135" t="s">
        <v>4118</v>
      </c>
      <c r="DFU4" s="135" t="s">
        <v>4118</v>
      </c>
      <c r="DFV4" s="135" t="s">
        <v>4118</v>
      </c>
      <c r="DFW4" s="135" t="s">
        <v>4118</v>
      </c>
      <c r="DFX4" s="135" t="s">
        <v>4118</v>
      </c>
      <c r="DFY4" s="135" t="s">
        <v>4118</v>
      </c>
      <c r="DFZ4" s="135" t="s">
        <v>4118</v>
      </c>
      <c r="DGA4" s="135" t="s">
        <v>4118</v>
      </c>
      <c r="DGB4" s="135" t="s">
        <v>4118</v>
      </c>
      <c r="DGC4" s="135" t="s">
        <v>4118</v>
      </c>
      <c r="DGD4" s="135" t="s">
        <v>4120</v>
      </c>
      <c r="DGE4" s="135" t="s">
        <v>4120</v>
      </c>
      <c r="DGF4" s="135" t="s">
        <v>4120</v>
      </c>
      <c r="DGG4" s="135" t="s">
        <v>4120</v>
      </c>
      <c r="DGH4" s="135" t="s">
        <v>4120</v>
      </c>
      <c r="DGI4" s="135" t="s">
        <v>4120</v>
      </c>
      <c r="DGJ4" s="135" t="s">
        <v>4120</v>
      </c>
      <c r="DGK4" s="135" t="s">
        <v>4120</v>
      </c>
      <c r="DGL4" s="135" t="s">
        <v>4120</v>
      </c>
      <c r="DGM4" s="135" t="s">
        <v>4120</v>
      </c>
      <c r="DGN4" s="135" t="s">
        <v>4120</v>
      </c>
      <c r="DGO4" s="135" t="s">
        <v>4121</v>
      </c>
      <c r="DGP4" s="135" t="s">
        <v>4121</v>
      </c>
      <c r="DGQ4" s="135" t="s">
        <v>4121</v>
      </c>
      <c r="DGR4" s="135" t="s">
        <v>4121</v>
      </c>
      <c r="DGS4" s="135" t="s">
        <v>4121</v>
      </c>
      <c r="DGT4" s="135" t="s">
        <v>4121</v>
      </c>
      <c r="DGU4" s="135" t="s">
        <v>4121</v>
      </c>
      <c r="DGV4" s="135" t="s">
        <v>4121</v>
      </c>
      <c r="DGW4" s="135" t="s">
        <v>4121</v>
      </c>
      <c r="DGX4" s="135" t="s">
        <v>4121</v>
      </c>
      <c r="DGY4" s="135" t="s">
        <v>4121</v>
      </c>
      <c r="DHO4" s="135" t="s">
        <v>4112</v>
      </c>
      <c r="DHP4" s="135" t="s">
        <v>4112</v>
      </c>
      <c r="DHQ4" s="135" t="s">
        <v>4112</v>
      </c>
      <c r="DHR4" s="135" t="s">
        <v>4112</v>
      </c>
      <c r="DHS4" s="135" t="s">
        <v>4112</v>
      </c>
      <c r="DHT4" s="135" t="s">
        <v>4112</v>
      </c>
      <c r="DHU4" s="135" t="s">
        <v>4112</v>
      </c>
      <c r="DHV4" s="135" t="s">
        <v>4112</v>
      </c>
      <c r="DHW4" s="135" t="s">
        <v>4112</v>
      </c>
      <c r="DHX4" s="135" t="s">
        <v>4112</v>
      </c>
      <c r="DHY4" s="135" t="s">
        <v>4112</v>
      </c>
      <c r="DHZ4" s="135" t="s">
        <v>4113</v>
      </c>
      <c r="DIA4" s="135" t="s">
        <v>4113</v>
      </c>
      <c r="DIB4" s="135" t="s">
        <v>4113</v>
      </c>
      <c r="DIC4" s="135" t="s">
        <v>4113</v>
      </c>
      <c r="DID4" s="135" t="s">
        <v>4113</v>
      </c>
      <c r="DIE4" s="135" t="s">
        <v>4113</v>
      </c>
      <c r="DIF4" s="135" t="s">
        <v>4113</v>
      </c>
      <c r="DIG4" s="135" t="s">
        <v>4113</v>
      </c>
      <c r="DIH4" s="135" t="s">
        <v>4113</v>
      </c>
      <c r="DII4" s="135" t="s">
        <v>4113</v>
      </c>
      <c r="DIJ4" s="135" t="s">
        <v>4113</v>
      </c>
      <c r="DIK4" s="135" t="s">
        <v>4114</v>
      </c>
      <c r="DIL4" s="135" t="s">
        <v>4114</v>
      </c>
      <c r="DIM4" s="135" t="s">
        <v>4114</v>
      </c>
      <c r="DIN4" s="135" t="s">
        <v>4114</v>
      </c>
      <c r="DIO4" s="135" t="s">
        <v>4114</v>
      </c>
      <c r="DIP4" s="135" t="s">
        <v>4114</v>
      </c>
      <c r="DIQ4" s="135" t="s">
        <v>4114</v>
      </c>
      <c r="DIR4" s="135" t="s">
        <v>4114</v>
      </c>
      <c r="DIS4" s="135" t="s">
        <v>4114</v>
      </c>
      <c r="DIT4" s="135" t="s">
        <v>4114</v>
      </c>
      <c r="DIU4" s="135" t="s">
        <v>4114</v>
      </c>
      <c r="DIV4" s="135" t="s">
        <v>4115</v>
      </c>
      <c r="DIW4" s="135" t="s">
        <v>4115</v>
      </c>
      <c r="DIX4" s="135" t="s">
        <v>4115</v>
      </c>
      <c r="DIY4" s="135" t="s">
        <v>4115</v>
      </c>
      <c r="DIZ4" s="135" t="s">
        <v>4115</v>
      </c>
      <c r="DJA4" s="135" t="s">
        <v>4115</v>
      </c>
      <c r="DJB4" s="135" t="s">
        <v>4115</v>
      </c>
      <c r="DJC4" s="135" t="s">
        <v>4115</v>
      </c>
      <c r="DJD4" s="135" t="s">
        <v>4115</v>
      </c>
      <c r="DJE4" s="135" t="s">
        <v>4115</v>
      </c>
      <c r="DJF4" s="135" t="s">
        <v>4115</v>
      </c>
      <c r="DJG4" s="135" t="s">
        <v>4116</v>
      </c>
      <c r="DJH4" s="135" t="s">
        <v>4116</v>
      </c>
      <c r="DJI4" s="135" t="s">
        <v>4116</v>
      </c>
      <c r="DJJ4" s="135" t="s">
        <v>4116</v>
      </c>
      <c r="DJK4" s="135" t="s">
        <v>4116</v>
      </c>
      <c r="DJL4" s="135" t="s">
        <v>4116</v>
      </c>
      <c r="DJM4" s="135" t="s">
        <v>4116</v>
      </c>
      <c r="DJN4" s="135" t="s">
        <v>4116</v>
      </c>
      <c r="DJO4" s="135" t="s">
        <v>4116</v>
      </c>
      <c r="DJP4" s="135" t="s">
        <v>4116</v>
      </c>
      <c r="DJQ4" s="135" t="s">
        <v>4116</v>
      </c>
      <c r="DJR4" s="135" t="s">
        <v>4117</v>
      </c>
      <c r="DJS4" s="135" t="s">
        <v>4117</v>
      </c>
      <c r="DJT4" s="135" t="s">
        <v>4117</v>
      </c>
      <c r="DJU4" s="135" t="s">
        <v>4117</v>
      </c>
      <c r="DJV4" s="135" t="s">
        <v>4117</v>
      </c>
      <c r="DJW4" s="135" t="s">
        <v>4117</v>
      </c>
      <c r="DJX4" s="135" t="s">
        <v>4117</v>
      </c>
      <c r="DJY4" s="135" t="s">
        <v>4117</v>
      </c>
      <c r="DJZ4" s="135" t="s">
        <v>4117</v>
      </c>
      <c r="DKA4" s="135" t="s">
        <v>4117</v>
      </c>
      <c r="DKB4" s="135" t="s">
        <v>4117</v>
      </c>
      <c r="DKC4" s="135" t="s">
        <v>4119</v>
      </c>
      <c r="DKD4" s="135" t="s">
        <v>4119</v>
      </c>
      <c r="DKE4" s="135" t="s">
        <v>4119</v>
      </c>
      <c r="DKF4" s="135" t="s">
        <v>4119</v>
      </c>
      <c r="DKG4" s="135" t="s">
        <v>4119</v>
      </c>
      <c r="DKH4" s="135" t="s">
        <v>4119</v>
      </c>
      <c r="DKI4" s="135" t="s">
        <v>4119</v>
      </c>
      <c r="DKJ4" s="135" t="s">
        <v>4119</v>
      </c>
      <c r="DKK4" s="135" t="s">
        <v>4119</v>
      </c>
      <c r="DKL4" s="135" t="s">
        <v>4119</v>
      </c>
      <c r="DKM4" s="135" t="s">
        <v>4119</v>
      </c>
      <c r="DKN4" s="135" t="s">
        <v>4118</v>
      </c>
      <c r="DKO4" s="135" t="s">
        <v>4118</v>
      </c>
      <c r="DKP4" s="135" t="s">
        <v>4118</v>
      </c>
      <c r="DKQ4" s="135" t="s">
        <v>4118</v>
      </c>
      <c r="DKR4" s="135" t="s">
        <v>4118</v>
      </c>
      <c r="DKS4" s="135" t="s">
        <v>4118</v>
      </c>
      <c r="DKT4" s="135" t="s">
        <v>4118</v>
      </c>
      <c r="DKU4" s="135" t="s">
        <v>4118</v>
      </c>
      <c r="DKV4" s="135" t="s">
        <v>4118</v>
      </c>
      <c r="DKW4" s="135" t="s">
        <v>4118</v>
      </c>
      <c r="DKX4" s="135" t="s">
        <v>4118</v>
      </c>
      <c r="DKY4" s="135" t="s">
        <v>4120</v>
      </c>
      <c r="DKZ4" s="135" t="s">
        <v>4120</v>
      </c>
      <c r="DLA4" s="135" t="s">
        <v>4120</v>
      </c>
      <c r="DLB4" s="135" t="s">
        <v>4120</v>
      </c>
      <c r="DLC4" s="135" t="s">
        <v>4120</v>
      </c>
      <c r="DLD4" s="135" t="s">
        <v>4120</v>
      </c>
      <c r="DLE4" s="135" t="s">
        <v>4120</v>
      </c>
      <c r="DLF4" s="135" t="s">
        <v>4120</v>
      </c>
      <c r="DLG4" s="135" t="s">
        <v>4120</v>
      </c>
      <c r="DLH4" s="135" t="s">
        <v>4120</v>
      </c>
      <c r="DLI4" s="135" t="s">
        <v>4120</v>
      </c>
      <c r="DLJ4" s="135" t="s">
        <v>4121</v>
      </c>
      <c r="DLK4" s="135" t="s">
        <v>4121</v>
      </c>
      <c r="DLL4" s="135" t="s">
        <v>4121</v>
      </c>
      <c r="DLM4" s="135" t="s">
        <v>4121</v>
      </c>
      <c r="DLN4" s="135" t="s">
        <v>4121</v>
      </c>
      <c r="DLO4" s="135" t="s">
        <v>4121</v>
      </c>
      <c r="DLP4" s="135" t="s">
        <v>4121</v>
      </c>
      <c r="DLQ4" s="135" t="s">
        <v>4121</v>
      </c>
      <c r="DLR4" s="135" t="s">
        <v>4121</v>
      </c>
      <c r="DLS4" s="135" t="s">
        <v>4121</v>
      </c>
      <c r="DLT4" s="135" t="s">
        <v>4121</v>
      </c>
      <c r="DMJ4" s="135" t="s">
        <v>4112</v>
      </c>
      <c r="DMK4" s="135" t="s">
        <v>4112</v>
      </c>
      <c r="DML4" s="135" t="s">
        <v>4112</v>
      </c>
      <c r="DMM4" s="135" t="s">
        <v>4112</v>
      </c>
      <c r="DMN4" s="135" t="s">
        <v>4112</v>
      </c>
      <c r="DMO4" s="135" t="s">
        <v>4112</v>
      </c>
      <c r="DMP4" s="135" t="s">
        <v>4112</v>
      </c>
      <c r="DMQ4" s="135" t="s">
        <v>4112</v>
      </c>
      <c r="DMR4" s="135" t="s">
        <v>4112</v>
      </c>
      <c r="DMS4" s="135" t="s">
        <v>4112</v>
      </c>
      <c r="DMT4" s="135" t="s">
        <v>4112</v>
      </c>
      <c r="DMU4" s="135" t="s">
        <v>4113</v>
      </c>
      <c r="DMV4" s="135" t="s">
        <v>4113</v>
      </c>
      <c r="DMW4" s="135" t="s">
        <v>4113</v>
      </c>
      <c r="DMX4" s="135" t="s">
        <v>4113</v>
      </c>
      <c r="DMY4" s="135" t="s">
        <v>4113</v>
      </c>
      <c r="DMZ4" s="135" t="s">
        <v>4113</v>
      </c>
      <c r="DNA4" s="135" t="s">
        <v>4113</v>
      </c>
      <c r="DNB4" s="135" t="s">
        <v>4113</v>
      </c>
      <c r="DNC4" s="135" t="s">
        <v>4113</v>
      </c>
      <c r="DND4" s="135" t="s">
        <v>4113</v>
      </c>
      <c r="DNE4" s="135" t="s">
        <v>4113</v>
      </c>
      <c r="DNF4" s="135" t="s">
        <v>4114</v>
      </c>
      <c r="DNG4" s="135" t="s">
        <v>4114</v>
      </c>
      <c r="DNH4" s="135" t="s">
        <v>4114</v>
      </c>
      <c r="DNI4" s="135" t="s">
        <v>4114</v>
      </c>
      <c r="DNJ4" s="135" t="s">
        <v>4114</v>
      </c>
      <c r="DNK4" s="135" t="s">
        <v>4114</v>
      </c>
      <c r="DNL4" s="135" t="s">
        <v>4114</v>
      </c>
      <c r="DNM4" s="135" t="s">
        <v>4114</v>
      </c>
      <c r="DNN4" s="135" t="s">
        <v>4114</v>
      </c>
      <c r="DNO4" s="135" t="s">
        <v>4114</v>
      </c>
      <c r="DNP4" s="135" t="s">
        <v>4114</v>
      </c>
      <c r="DNQ4" s="135" t="s">
        <v>4115</v>
      </c>
      <c r="DNR4" s="135" t="s">
        <v>4115</v>
      </c>
      <c r="DNS4" s="135" t="s">
        <v>4115</v>
      </c>
      <c r="DNT4" s="135" t="s">
        <v>4115</v>
      </c>
      <c r="DNU4" s="135" t="s">
        <v>4115</v>
      </c>
      <c r="DNV4" s="135" t="s">
        <v>4115</v>
      </c>
      <c r="DNW4" s="135" t="s">
        <v>4115</v>
      </c>
      <c r="DNX4" s="135" t="s">
        <v>4115</v>
      </c>
      <c r="DNY4" s="135" t="s">
        <v>4115</v>
      </c>
      <c r="DNZ4" s="135" t="s">
        <v>4115</v>
      </c>
      <c r="DOA4" s="135" t="s">
        <v>4115</v>
      </c>
      <c r="DOB4" s="135" t="s">
        <v>4116</v>
      </c>
      <c r="DOC4" s="135" t="s">
        <v>4116</v>
      </c>
      <c r="DOD4" s="135" t="s">
        <v>4116</v>
      </c>
      <c r="DOE4" s="135" t="s">
        <v>4116</v>
      </c>
      <c r="DOF4" s="135" t="s">
        <v>4116</v>
      </c>
      <c r="DOG4" s="135" t="s">
        <v>4116</v>
      </c>
      <c r="DOH4" s="135" t="s">
        <v>4116</v>
      </c>
      <c r="DOI4" s="135" t="s">
        <v>4116</v>
      </c>
      <c r="DOJ4" s="135" t="s">
        <v>4116</v>
      </c>
      <c r="DOK4" s="135" t="s">
        <v>4116</v>
      </c>
      <c r="DOL4" s="135" t="s">
        <v>4116</v>
      </c>
      <c r="DOM4" s="135" t="s">
        <v>4117</v>
      </c>
      <c r="DON4" s="135" t="s">
        <v>4117</v>
      </c>
      <c r="DOO4" s="135" t="s">
        <v>4117</v>
      </c>
      <c r="DOP4" s="135" t="s">
        <v>4117</v>
      </c>
      <c r="DOQ4" s="135" t="s">
        <v>4117</v>
      </c>
      <c r="DOR4" s="135" t="s">
        <v>4117</v>
      </c>
      <c r="DOS4" s="135" t="s">
        <v>4117</v>
      </c>
      <c r="DOT4" s="135" t="s">
        <v>4117</v>
      </c>
      <c r="DOU4" s="135" t="s">
        <v>4117</v>
      </c>
      <c r="DOV4" s="135" t="s">
        <v>4117</v>
      </c>
      <c r="DOW4" s="135" t="s">
        <v>4117</v>
      </c>
      <c r="DOX4" s="135" t="s">
        <v>4119</v>
      </c>
      <c r="DOY4" s="135" t="s">
        <v>4119</v>
      </c>
      <c r="DOZ4" s="135" t="s">
        <v>4119</v>
      </c>
      <c r="DPA4" s="135" t="s">
        <v>4119</v>
      </c>
      <c r="DPB4" s="135" t="s">
        <v>4119</v>
      </c>
      <c r="DPC4" s="135" t="s">
        <v>4119</v>
      </c>
      <c r="DPD4" s="135" t="s">
        <v>4119</v>
      </c>
      <c r="DPE4" s="135" t="s">
        <v>4119</v>
      </c>
      <c r="DPF4" s="135" t="s">
        <v>4119</v>
      </c>
      <c r="DPG4" s="135" t="s">
        <v>4119</v>
      </c>
      <c r="DPH4" s="135" t="s">
        <v>4119</v>
      </c>
      <c r="DPI4" s="135" t="s">
        <v>4118</v>
      </c>
      <c r="DPJ4" s="135" t="s">
        <v>4118</v>
      </c>
      <c r="DPK4" s="135" t="s">
        <v>4118</v>
      </c>
      <c r="DPL4" s="135" t="s">
        <v>4118</v>
      </c>
      <c r="DPM4" s="135" t="s">
        <v>4118</v>
      </c>
      <c r="DPN4" s="135" t="s">
        <v>4118</v>
      </c>
      <c r="DPO4" s="135" t="s">
        <v>4118</v>
      </c>
      <c r="DPP4" s="135" t="s">
        <v>4118</v>
      </c>
      <c r="DPQ4" s="135" t="s">
        <v>4118</v>
      </c>
      <c r="DPR4" s="135" t="s">
        <v>4118</v>
      </c>
      <c r="DPS4" s="135" t="s">
        <v>4118</v>
      </c>
      <c r="DPT4" s="135" t="s">
        <v>4120</v>
      </c>
      <c r="DPU4" s="135" t="s">
        <v>4120</v>
      </c>
      <c r="DPV4" s="135" t="s">
        <v>4120</v>
      </c>
      <c r="DPW4" s="135" t="s">
        <v>4120</v>
      </c>
      <c r="DPX4" s="135" t="s">
        <v>4120</v>
      </c>
      <c r="DPY4" s="135" t="s">
        <v>4120</v>
      </c>
      <c r="DPZ4" s="135" t="s">
        <v>4120</v>
      </c>
      <c r="DQA4" s="135" t="s">
        <v>4120</v>
      </c>
      <c r="DQB4" s="135" t="s">
        <v>4120</v>
      </c>
      <c r="DQC4" s="135" t="s">
        <v>4120</v>
      </c>
      <c r="DQD4" s="135" t="s">
        <v>4120</v>
      </c>
      <c r="DQE4" s="135" t="s">
        <v>4121</v>
      </c>
      <c r="DQF4" s="135" t="s">
        <v>4121</v>
      </c>
      <c r="DQG4" s="135" t="s">
        <v>4121</v>
      </c>
      <c r="DQH4" s="135" t="s">
        <v>4121</v>
      </c>
      <c r="DQI4" s="135" t="s">
        <v>4121</v>
      </c>
      <c r="DQJ4" s="135" t="s">
        <v>4121</v>
      </c>
      <c r="DQK4" s="135" t="s">
        <v>4121</v>
      </c>
      <c r="DQL4" s="135" t="s">
        <v>4121</v>
      </c>
      <c r="DQM4" s="135" t="s">
        <v>4121</v>
      </c>
      <c r="DQN4" s="135" t="s">
        <v>4121</v>
      </c>
      <c r="DQO4" s="135" t="s">
        <v>4121</v>
      </c>
    </row>
    <row r="5" spans="1:3313" s="135" customFormat="1" ht="13" x14ac:dyDescent="0.3">
      <c r="XV5" s="136"/>
      <c r="XW5" s="136"/>
      <c r="XX5" s="136"/>
      <c r="XY5" s="136"/>
      <c r="XZ5" s="136"/>
      <c r="YA5" s="136"/>
      <c r="YB5" s="136"/>
      <c r="YR5" s="135" t="s">
        <v>4136</v>
      </c>
      <c r="YS5" s="135" t="s">
        <v>4136</v>
      </c>
      <c r="YT5" s="135" t="s">
        <v>4136</v>
      </c>
      <c r="YU5" s="135" t="s">
        <v>4136</v>
      </c>
      <c r="YV5" s="135" t="s">
        <v>4136</v>
      </c>
      <c r="ZC5" s="135" t="s">
        <v>4136</v>
      </c>
      <c r="ZD5" s="135" t="s">
        <v>4136</v>
      </c>
      <c r="ZE5" s="135" t="s">
        <v>4136</v>
      </c>
      <c r="ZF5" s="135" t="s">
        <v>4136</v>
      </c>
      <c r="ZG5" s="135" t="s">
        <v>4136</v>
      </c>
      <c r="ZN5" s="135" t="s">
        <v>4136</v>
      </c>
      <c r="ZO5" s="135" t="s">
        <v>4136</v>
      </c>
      <c r="ZP5" s="135" t="s">
        <v>4136</v>
      </c>
      <c r="ZQ5" s="135" t="s">
        <v>4136</v>
      </c>
      <c r="ZR5" s="135" t="s">
        <v>4136</v>
      </c>
      <c r="ZY5" s="135" t="s">
        <v>4136</v>
      </c>
      <c r="ZZ5" s="135" t="s">
        <v>4136</v>
      </c>
      <c r="AAA5" s="135" t="s">
        <v>4136</v>
      </c>
      <c r="AAB5" s="135" t="s">
        <v>4136</v>
      </c>
      <c r="AAC5" s="135" t="s">
        <v>4136</v>
      </c>
      <c r="AAJ5" s="135" t="s">
        <v>4136</v>
      </c>
      <c r="AAK5" s="135" t="s">
        <v>4136</v>
      </c>
      <c r="AAL5" s="135" t="s">
        <v>4136</v>
      </c>
      <c r="AAM5" s="135" t="s">
        <v>4136</v>
      </c>
      <c r="AAN5" s="135" t="s">
        <v>4136</v>
      </c>
      <c r="AAU5" s="135" t="s">
        <v>4136</v>
      </c>
      <c r="AAV5" s="135" t="s">
        <v>4136</v>
      </c>
      <c r="AAW5" s="135" t="s">
        <v>4136</v>
      </c>
      <c r="AAX5" s="135" t="s">
        <v>4136</v>
      </c>
      <c r="AAY5" s="135" t="s">
        <v>4136</v>
      </c>
      <c r="ABF5" s="135" t="s">
        <v>4136</v>
      </c>
      <c r="ABG5" s="135" t="s">
        <v>4136</v>
      </c>
      <c r="ABH5" s="135" t="s">
        <v>4136</v>
      </c>
      <c r="ABI5" s="135" t="s">
        <v>4136</v>
      </c>
      <c r="ABJ5" s="135" t="s">
        <v>4136</v>
      </c>
      <c r="ABQ5" s="135" t="s">
        <v>4136</v>
      </c>
      <c r="ABR5" s="135" t="s">
        <v>4136</v>
      </c>
      <c r="ABS5" s="135" t="s">
        <v>4136</v>
      </c>
      <c r="ABT5" s="135" t="s">
        <v>4136</v>
      </c>
      <c r="ABU5" s="135" t="s">
        <v>4136</v>
      </c>
      <c r="ACB5" s="135" t="s">
        <v>4136</v>
      </c>
      <c r="ACC5" s="135" t="s">
        <v>4136</v>
      </c>
      <c r="ACD5" s="135" t="s">
        <v>4136</v>
      </c>
      <c r="ACE5" s="135" t="s">
        <v>4136</v>
      </c>
      <c r="ACF5" s="135" t="s">
        <v>4136</v>
      </c>
      <c r="ACM5" s="135" t="s">
        <v>4136</v>
      </c>
      <c r="ACN5" s="135" t="s">
        <v>4136</v>
      </c>
      <c r="ACO5" s="135" t="s">
        <v>4136</v>
      </c>
      <c r="ACP5" s="135" t="s">
        <v>4136</v>
      </c>
      <c r="ACQ5" s="135" t="s">
        <v>4136</v>
      </c>
      <c r="ACX5" s="135" t="s">
        <v>4136</v>
      </c>
      <c r="ACY5" s="135" t="s">
        <v>4136</v>
      </c>
      <c r="ACZ5" s="135" t="s">
        <v>4136</v>
      </c>
      <c r="ADA5" s="135" t="s">
        <v>4136</v>
      </c>
      <c r="ADB5" s="135" t="s">
        <v>4136</v>
      </c>
      <c r="ADM5" s="135" t="s">
        <v>4136</v>
      </c>
      <c r="ADN5" s="135" t="s">
        <v>4136</v>
      </c>
      <c r="ADO5" s="135" t="s">
        <v>4136</v>
      </c>
      <c r="ADP5" s="135" t="s">
        <v>4136</v>
      </c>
      <c r="ADQ5" s="135" t="s">
        <v>4136</v>
      </c>
      <c r="ADX5" s="135" t="s">
        <v>4136</v>
      </c>
      <c r="ADY5" s="135" t="s">
        <v>4136</v>
      </c>
      <c r="ADZ5" s="135" t="s">
        <v>4136</v>
      </c>
      <c r="AEA5" s="135" t="s">
        <v>4136</v>
      </c>
      <c r="AEB5" s="135" t="s">
        <v>4136</v>
      </c>
      <c r="AEI5" s="135" t="s">
        <v>4136</v>
      </c>
      <c r="AEJ5" s="135" t="s">
        <v>4136</v>
      </c>
      <c r="AEK5" s="135" t="s">
        <v>4136</v>
      </c>
      <c r="AEL5" s="135" t="s">
        <v>4136</v>
      </c>
      <c r="AEM5" s="135" t="s">
        <v>4136</v>
      </c>
      <c r="AET5" s="135" t="s">
        <v>4136</v>
      </c>
      <c r="AEU5" s="135" t="s">
        <v>4136</v>
      </c>
      <c r="AEV5" s="135" t="s">
        <v>4136</v>
      </c>
      <c r="AEW5" s="135" t="s">
        <v>4136</v>
      </c>
      <c r="AEX5" s="135" t="s">
        <v>4136</v>
      </c>
      <c r="AFE5" s="135" t="s">
        <v>4136</v>
      </c>
      <c r="AFF5" s="135" t="s">
        <v>4136</v>
      </c>
      <c r="AFG5" s="135" t="s">
        <v>4136</v>
      </c>
      <c r="AFH5" s="135" t="s">
        <v>4136</v>
      </c>
      <c r="AFI5" s="135" t="s">
        <v>4136</v>
      </c>
      <c r="AFP5" s="135" t="s">
        <v>4136</v>
      </c>
      <c r="AFQ5" s="135" t="s">
        <v>4136</v>
      </c>
      <c r="AFR5" s="135" t="s">
        <v>4136</v>
      </c>
      <c r="AFS5" s="135" t="s">
        <v>4136</v>
      </c>
      <c r="AFT5" s="135" t="s">
        <v>4136</v>
      </c>
      <c r="AGA5" s="135" t="s">
        <v>4136</v>
      </c>
      <c r="AGB5" s="135" t="s">
        <v>4136</v>
      </c>
      <c r="AGC5" s="135" t="s">
        <v>4136</v>
      </c>
      <c r="AGD5" s="135" t="s">
        <v>4136</v>
      </c>
      <c r="AGE5" s="135" t="s">
        <v>4136</v>
      </c>
      <c r="AGL5" s="135" t="s">
        <v>4136</v>
      </c>
      <c r="AGM5" s="135" t="s">
        <v>4136</v>
      </c>
      <c r="AGN5" s="135" t="s">
        <v>4136</v>
      </c>
      <c r="AGO5" s="135" t="s">
        <v>4136</v>
      </c>
      <c r="AGP5" s="135" t="s">
        <v>4136</v>
      </c>
      <c r="AGW5" s="135" t="s">
        <v>4136</v>
      </c>
      <c r="AGX5" s="135" t="s">
        <v>4136</v>
      </c>
      <c r="AGY5" s="135" t="s">
        <v>4136</v>
      </c>
      <c r="AGZ5" s="135" t="s">
        <v>4136</v>
      </c>
      <c r="AHA5" s="135" t="s">
        <v>4136</v>
      </c>
      <c r="AHH5" s="135" t="s">
        <v>4136</v>
      </c>
      <c r="AHI5" s="135" t="s">
        <v>4136</v>
      </c>
      <c r="AHJ5" s="135" t="s">
        <v>4136</v>
      </c>
      <c r="AHK5" s="135" t="s">
        <v>4136</v>
      </c>
      <c r="AHL5" s="135" t="s">
        <v>4136</v>
      </c>
      <c r="AHS5" s="135" t="s">
        <v>4136</v>
      </c>
      <c r="AHT5" s="135" t="s">
        <v>4136</v>
      </c>
      <c r="AHU5" s="135" t="s">
        <v>4136</v>
      </c>
      <c r="AHV5" s="135" t="s">
        <v>4136</v>
      </c>
      <c r="AHW5" s="135" t="s">
        <v>4136</v>
      </c>
      <c r="AIH5" s="135" t="s">
        <v>4136</v>
      </c>
      <c r="AII5" s="135" t="s">
        <v>4136</v>
      </c>
      <c r="AIJ5" s="135" t="s">
        <v>4136</v>
      </c>
      <c r="AIK5" s="135" t="s">
        <v>4136</v>
      </c>
      <c r="AIL5" s="135" t="s">
        <v>4136</v>
      </c>
      <c r="AIS5" s="135" t="s">
        <v>4136</v>
      </c>
      <c r="AIT5" s="135" t="s">
        <v>4136</v>
      </c>
      <c r="AIU5" s="135" t="s">
        <v>4136</v>
      </c>
      <c r="AIV5" s="135" t="s">
        <v>4136</v>
      </c>
      <c r="AIW5" s="135" t="s">
        <v>4136</v>
      </c>
      <c r="AJD5" s="135" t="s">
        <v>4136</v>
      </c>
      <c r="AJE5" s="135" t="s">
        <v>4136</v>
      </c>
      <c r="AJF5" s="135" t="s">
        <v>4136</v>
      </c>
      <c r="AJG5" s="135" t="s">
        <v>4136</v>
      </c>
      <c r="AJH5" s="135" t="s">
        <v>4136</v>
      </c>
      <c r="AJO5" s="135" t="s">
        <v>4136</v>
      </c>
      <c r="AJP5" s="135" t="s">
        <v>4136</v>
      </c>
      <c r="AJQ5" s="135" t="s">
        <v>4136</v>
      </c>
      <c r="AJR5" s="135" t="s">
        <v>4136</v>
      </c>
      <c r="AJS5" s="135" t="s">
        <v>4136</v>
      </c>
      <c r="AJZ5" s="135" t="s">
        <v>4136</v>
      </c>
      <c r="AKA5" s="135" t="s">
        <v>4136</v>
      </c>
      <c r="AKB5" s="135" t="s">
        <v>4136</v>
      </c>
      <c r="AKC5" s="135" t="s">
        <v>4136</v>
      </c>
      <c r="AKD5" s="135" t="s">
        <v>4136</v>
      </c>
      <c r="AKK5" s="135" t="s">
        <v>4136</v>
      </c>
      <c r="AKL5" s="135" t="s">
        <v>4136</v>
      </c>
      <c r="AKM5" s="135" t="s">
        <v>4136</v>
      </c>
      <c r="AKN5" s="135" t="s">
        <v>4136</v>
      </c>
      <c r="AKO5" s="135" t="s">
        <v>4136</v>
      </c>
      <c r="AKV5" s="135" t="s">
        <v>4136</v>
      </c>
      <c r="AKW5" s="135" t="s">
        <v>4136</v>
      </c>
      <c r="AKX5" s="135" t="s">
        <v>4136</v>
      </c>
      <c r="AKY5" s="135" t="s">
        <v>4136</v>
      </c>
      <c r="AKZ5" s="135" t="s">
        <v>4136</v>
      </c>
      <c r="ALG5" s="135" t="s">
        <v>4136</v>
      </c>
      <c r="ALH5" s="135" t="s">
        <v>4136</v>
      </c>
      <c r="ALI5" s="135" t="s">
        <v>4136</v>
      </c>
      <c r="ALJ5" s="135" t="s">
        <v>4136</v>
      </c>
      <c r="ALK5" s="135" t="s">
        <v>4136</v>
      </c>
      <c r="ALR5" s="135" t="s">
        <v>4136</v>
      </c>
      <c r="ALS5" s="135" t="s">
        <v>4136</v>
      </c>
      <c r="ALT5" s="135" t="s">
        <v>4136</v>
      </c>
      <c r="ALU5" s="135" t="s">
        <v>4136</v>
      </c>
      <c r="ALV5" s="135" t="s">
        <v>4136</v>
      </c>
      <c r="AMC5" s="135" t="s">
        <v>4136</v>
      </c>
      <c r="AMD5" s="135" t="s">
        <v>4136</v>
      </c>
      <c r="AME5" s="135" t="s">
        <v>4136</v>
      </c>
      <c r="AMF5" s="135" t="s">
        <v>4136</v>
      </c>
      <c r="AMG5" s="135" t="s">
        <v>4136</v>
      </c>
      <c r="AMN5" s="135" t="s">
        <v>4136</v>
      </c>
      <c r="AMO5" s="135" t="s">
        <v>4136</v>
      </c>
      <c r="AMP5" s="135" t="s">
        <v>4136</v>
      </c>
      <c r="AMQ5" s="135" t="s">
        <v>4136</v>
      </c>
      <c r="AMR5" s="135" t="s">
        <v>4136</v>
      </c>
      <c r="ANC5" s="135" t="s">
        <v>4136</v>
      </c>
      <c r="AND5" s="135" t="s">
        <v>4136</v>
      </c>
      <c r="ANE5" s="135" t="s">
        <v>4136</v>
      </c>
      <c r="ANF5" s="135" t="s">
        <v>4136</v>
      </c>
      <c r="ANG5" s="135" t="s">
        <v>4136</v>
      </c>
      <c r="ANN5" s="135" t="s">
        <v>4136</v>
      </c>
      <c r="ANO5" s="135" t="s">
        <v>4136</v>
      </c>
      <c r="ANP5" s="135" t="s">
        <v>4136</v>
      </c>
      <c r="ANQ5" s="135" t="s">
        <v>4136</v>
      </c>
      <c r="ANR5" s="135" t="s">
        <v>4136</v>
      </c>
      <c r="ANY5" s="135" t="s">
        <v>4136</v>
      </c>
      <c r="ANZ5" s="135" t="s">
        <v>4136</v>
      </c>
      <c r="AOA5" s="135" t="s">
        <v>4136</v>
      </c>
      <c r="AOB5" s="135" t="s">
        <v>4136</v>
      </c>
      <c r="AOC5" s="135" t="s">
        <v>4136</v>
      </c>
      <c r="AOJ5" s="135" t="s">
        <v>4136</v>
      </c>
      <c r="AOK5" s="135" t="s">
        <v>4136</v>
      </c>
      <c r="AOL5" s="135" t="s">
        <v>4136</v>
      </c>
      <c r="AOM5" s="135" t="s">
        <v>4136</v>
      </c>
      <c r="AON5" s="135" t="s">
        <v>4136</v>
      </c>
      <c r="AOU5" s="135" t="s">
        <v>4136</v>
      </c>
      <c r="AOV5" s="135" t="s">
        <v>4136</v>
      </c>
      <c r="AOW5" s="135" t="s">
        <v>4136</v>
      </c>
      <c r="AOX5" s="135" t="s">
        <v>4136</v>
      </c>
      <c r="AOY5" s="135" t="s">
        <v>4136</v>
      </c>
      <c r="APF5" s="135" t="s">
        <v>4136</v>
      </c>
      <c r="APG5" s="135" t="s">
        <v>4136</v>
      </c>
      <c r="APH5" s="135" t="s">
        <v>4136</v>
      </c>
      <c r="API5" s="135" t="s">
        <v>4136</v>
      </c>
      <c r="APJ5" s="135" t="s">
        <v>4136</v>
      </c>
      <c r="APQ5" s="135" t="s">
        <v>4136</v>
      </c>
      <c r="APR5" s="135" t="s">
        <v>4136</v>
      </c>
      <c r="APS5" s="135" t="s">
        <v>4136</v>
      </c>
      <c r="APT5" s="135" t="s">
        <v>4136</v>
      </c>
      <c r="APU5" s="135" t="s">
        <v>4136</v>
      </c>
      <c r="AQB5" s="135" t="s">
        <v>4136</v>
      </c>
      <c r="AQC5" s="135" t="s">
        <v>4136</v>
      </c>
      <c r="AQD5" s="135" t="s">
        <v>4136</v>
      </c>
      <c r="AQE5" s="135" t="s">
        <v>4136</v>
      </c>
      <c r="AQF5" s="135" t="s">
        <v>4136</v>
      </c>
      <c r="AQM5" s="135" t="s">
        <v>4136</v>
      </c>
      <c r="AQN5" s="135" t="s">
        <v>4136</v>
      </c>
      <c r="AQO5" s="135" t="s">
        <v>4136</v>
      </c>
      <c r="AQP5" s="135" t="s">
        <v>4136</v>
      </c>
      <c r="AQQ5" s="135" t="s">
        <v>4136</v>
      </c>
      <c r="AQX5" s="135" t="s">
        <v>4136</v>
      </c>
      <c r="AQY5" s="135" t="s">
        <v>4136</v>
      </c>
      <c r="AQZ5" s="135" t="s">
        <v>4136</v>
      </c>
      <c r="ARA5" s="135" t="s">
        <v>4136</v>
      </c>
      <c r="ARB5" s="135" t="s">
        <v>4136</v>
      </c>
      <c r="ARI5" s="135" t="s">
        <v>4136</v>
      </c>
      <c r="ARJ5" s="135" t="s">
        <v>4136</v>
      </c>
      <c r="ARK5" s="135" t="s">
        <v>4136</v>
      </c>
      <c r="ARL5" s="135" t="s">
        <v>4136</v>
      </c>
      <c r="ARM5" s="135" t="s">
        <v>4136</v>
      </c>
      <c r="ARX5" s="135" t="s">
        <v>4136</v>
      </c>
      <c r="ARY5" s="135" t="s">
        <v>4136</v>
      </c>
      <c r="ARZ5" s="135" t="s">
        <v>4136</v>
      </c>
      <c r="ASA5" s="135" t="s">
        <v>4136</v>
      </c>
      <c r="ASB5" s="135" t="s">
        <v>4136</v>
      </c>
      <c r="ASI5" s="135" t="s">
        <v>4136</v>
      </c>
      <c r="ASJ5" s="135" t="s">
        <v>4136</v>
      </c>
      <c r="ASK5" s="135" t="s">
        <v>4136</v>
      </c>
      <c r="ASL5" s="135" t="s">
        <v>4136</v>
      </c>
      <c r="ASM5" s="135" t="s">
        <v>4136</v>
      </c>
      <c r="AST5" s="135" t="s">
        <v>4136</v>
      </c>
      <c r="ASU5" s="135" t="s">
        <v>4136</v>
      </c>
      <c r="ASV5" s="135" t="s">
        <v>4136</v>
      </c>
      <c r="ASW5" s="135" t="s">
        <v>4136</v>
      </c>
      <c r="ASX5" s="135" t="s">
        <v>4136</v>
      </c>
      <c r="ATE5" s="135" t="s">
        <v>4136</v>
      </c>
      <c r="ATF5" s="135" t="s">
        <v>4136</v>
      </c>
      <c r="ATG5" s="135" t="s">
        <v>4136</v>
      </c>
      <c r="ATH5" s="135" t="s">
        <v>4136</v>
      </c>
      <c r="ATI5" s="135" t="s">
        <v>4136</v>
      </c>
      <c r="ATP5" s="135" t="s">
        <v>4136</v>
      </c>
      <c r="ATQ5" s="135" t="s">
        <v>4136</v>
      </c>
      <c r="ATR5" s="135" t="s">
        <v>4136</v>
      </c>
      <c r="ATS5" s="135" t="s">
        <v>4136</v>
      </c>
      <c r="ATT5" s="135" t="s">
        <v>4136</v>
      </c>
      <c r="AUA5" s="135" t="s">
        <v>4136</v>
      </c>
      <c r="AUB5" s="135" t="s">
        <v>4136</v>
      </c>
      <c r="AUC5" s="135" t="s">
        <v>4136</v>
      </c>
      <c r="AUD5" s="135" t="s">
        <v>4136</v>
      </c>
      <c r="AUE5" s="135" t="s">
        <v>4136</v>
      </c>
      <c r="AUL5" s="135" t="s">
        <v>4136</v>
      </c>
      <c r="AUM5" s="135" t="s">
        <v>4136</v>
      </c>
      <c r="AUN5" s="135" t="s">
        <v>4136</v>
      </c>
      <c r="AUO5" s="135" t="s">
        <v>4136</v>
      </c>
      <c r="AUP5" s="135" t="s">
        <v>4136</v>
      </c>
      <c r="AUW5" s="135" t="s">
        <v>4136</v>
      </c>
      <c r="AUX5" s="135" t="s">
        <v>4136</v>
      </c>
      <c r="AUY5" s="135" t="s">
        <v>4136</v>
      </c>
      <c r="AUZ5" s="135" t="s">
        <v>4136</v>
      </c>
      <c r="AVA5" s="135" t="s">
        <v>4136</v>
      </c>
      <c r="AVH5" s="135" t="s">
        <v>4136</v>
      </c>
      <c r="AVI5" s="135" t="s">
        <v>4136</v>
      </c>
      <c r="AVJ5" s="135" t="s">
        <v>4136</v>
      </c>
      <c r="AVK5" s="135" t="s">
        <v>4136</v>
      </c>
      <c r="AVL5" s="135" t="s">
        <v>4136</v>
      </c>
      <c r="AVS5" s="135" t="s">
        <v>4136</v>
      </c>
      <c r="AVT5" s="135" t="s">
        <v>4136</v>
      </c>
      <c r="AVU5" s="135" t="s">
        <v>4136</v>
      </c>
      <c r="AVV5" s="135" t="s">
        <v>4136</v>
      </c>
      <c r="AVW5" s="135" t="s">
        <v>4136</v>
      </c>
      <c r="AWD5" s="135" t="s">
        <v>4136</v>
      </c>
      <c r="AWE5" s="135" t="s">
        <v>4136</v>
      </c>
      <c r="AWF5" s="135" t="s">
        <v>4136</v>
      </c>
      <c r="AWG5" s="135" t="s">
        <v>4136</v>
      </c>
      <c r="AWH5" s="135" t="s">
        <v>4136</v>
      </c>
      <c r="AWS5" s="135" t="s">
        <v>4136</v>
      </c>
      <c r="AWT5" s="135" t="s">
        <v>4136</v>
      </c>
      <c r="AWU5" s="135" t="s">
        <v>4136</v>
      </c>
      <c r="AWV5" s="135" t="s">
        <v>4136</v>
      </c>
      <c r="AWW5" s="135" t="s">
        <v>4136</v>
      </c>
      <c r="AXD5" s="135" t="s">
        <v>4136</v>
      </c>
      <c r="AXE5" s="135" t="s">
        <v>4136</v>
      </c>
      <c r="AXF5" s="135" t="s">
        <v>4136</v>
      </c>
      <c r="AXG5" s="135" t="s">
        <v>4136</v>
      </c>
      <c r="AXH5" s="135" t="s">
        <v>4136</v>
      </c>
      <c r="AXO5" s="135" t="s">
        <v>4136</v>
      </c>
      <c r="AXP5" s="135" t="s">
        <v>4136</v>
      </c>
      <c r="AXQ5" s="135" t="s">
        <v>4136</v>
      </c>
      <c r="AXR5" s="135" t="s">
        <v>4136</v>
      </c>
      <c r="AXS5" s="135" t="s">
        <v>4136</v>
      </c>
      <c r="AXZ5" s="135" t="s">
        <v>4136</v>
      </c>
      <c r="AYA5" s="135" t="s">
        <v>4136</v>
      </c>
      <c r="AYB5" s="135" t="s">
        <v>4136</v>
      </c>
      <c r="AYC5" s="135" t="s">
        <v>4136</v>
      </c>
      <c r="AYD5" s="135" t="s">
        <v>4136</v>
      </c>
      <c r="AYK5" s="135" t="s">
        <v>4136</v>
      </c>
      <c r="AYL5" s="135" t="s">
        <v>4136</v>
      </c>
      <c r="AYM5" s="135" t="s">
        <v>4136</v>
      </c>
      <c r="AYN5" s="135" t="s">
        <v>4136</v>
      </c>
      <c r="AYO5" s="135" t="s">
        <v>4136</v>
      </c>
      <c r="AYV5" s="135" t="s">
        <v>4136</v>
      </c>
      <c r="AYW5" s="135" t="s">
        <v>4136</v>
      </c>
      <c r="AYX5" s="135" t="s">
        <v>4136</v>
      </c>
      <c r="AYY5" s="135" t="s">
        <v>4136</v>
      </c>
      <c r="AYZ5" s="135" t="s">
        <v>4136</v>
      </c>
      <c r="AZG5" s="135" t="s">
        <v>4136</v>
      </c>
      <c r="AZH5" s="135" t="s">
        <v>4136</v>
      </c>
      <c r="AZI5" s="135" t="s">
        <v>4136</v>
      </c>
      <c r="AZJ5" s="135" t="s">
        <v>4136</v>
      </c>
      <c r="AZK5" s="135" t="s">
        <v>4136</v>
      </c>
      <c r="AZR5" s="135" t="s">
        <v>4136</v>
      </c>
      <c r="AZS5" s="135" t="s">
        <v>4136</v>
      </c>
      <c r="AZT5" s="135" t="s">
        <v>4136</v>
      </c>
      <c r="AZU5" s="135" t="s">
        <v>4136</v>
      </c>
      <c r="AZV5" s="135" t="s">
        <v>4136</v>
      </c>
      <c r="BAC5" s="135" t="s">
        <v>4136</v>
      </c>
      <c r="BAD5" s="135" t="s">
        <v>4136</v>
      </c>
      <c r="BAE5" s="135" t="s">
        <v>4136</v>
      </c>
      <c r="BAF5" s="135" t="s">
        <v>4136</v>
      </c>
      <c r="BAG5" s="135" t="s">
        <v>4136</v>
      </c>
      <c r="BAN5" s="135" t="s">
        <v>4136</v>
      </c>
      <c r="BAO5" s="135" t="s">
        <v>4136</v>
      </c>
      <c r="BAP5" s="135" t="s">
        <v>4136</v>
      </c>
      <c r="BAQ5" s="135" t="s">
        <v>4136</v>
      </c>
      <c r="BAR5" s="135" t="s">
        <v>4136</v>
      </c>
      <c r="BAY5" s="135" t="s">
        <v>4136</v>
      </c>
      <c r="BAZ5" s="135" t="s">
        <v>4136</v>
      </c>
      <c r="BBA5" s="135" t="s">
        <v>4136</v>
      </c>
      <c r="BBB5" s="135" t="s">
        <v>4136</v>
      </c>
      <c r="BBC5" s="135" t="s">
        <v>4136</v>
      </c>
      <c r="BBN5" s="135" t="s">
        <v>4136</v>
      </c>
      <c r="BBO5" s="135" t="s">
        <v>4136</v>
      </c>
      <c r="BBP5" s="135" t="s">
        <v>4136</v>
      </c>
      <c r="BBQ5" s="135" t="s">
        <v>4136</v>
      </c>
      <c r="BBR5" s="135" t="s">
        <v>4136</v>
      </c>
      <c r="BBY5" s="135" t="s">
        <v>4136</v>
      </c>
      <c r="BBZ5" s="135" t="s">
        <v>4136</v>
      </c>
      <c r="BCA5" s="135" t="s">
        <v>4136</v>
      </c>
      <c r="BCB5" s="135" t="s">
        <v>4136</v>
      </c>
      <c r="BCC5" s="135" t="s">
        <v>4136</v>
      </c>
      <c r="BCJ5" s="135" t="s">
        <v>4136</v>
      </c>
      <c r="BCK5" s="135" t="s">
        <v>4136</v>
      </c>
      <c r="BCL5" s="135" t="s">
        <v>4136</v>
      </c>
      <c r="BCM5" s="135" t="s">
        <v>4136</v>
      </c>
      <c r="BCN5" s="135" t="s">
        <v>4136</v>
      </c>
      <c r="BCU5" s="135" t="s">
        <v>4136</v>
      </c>
      <c r="BCV5" s="135" t="s">
        <v>4136</v>
      </c>
      <c r="BCW5" s="135" t="s">
        <v>4136</v>
      </c>
      <c r="BCX5" s="135" t="s">
        <v>4136</v>
      </c>
      <c r="BCY5" s="135" t="s">
        <v>4136</v>
      </c>
      <c r="BDF5" s="135" t="s">
        <v>4136</v>
      </c>
      <c r="BDG5" s="135" t="s">
        <v>4136</v>
      </c>
      <c r="BDH5" s="135" t="s">
        <v>4136</v>
      </c>
      <c r="BDI5" s="135" t="s">
        <v>4136</v>
      </c>
      <c r="BDJ5" s="135" t="s">
        <v>4136</v>
      </c>
      <c r="BDQ5" s="135" t="s">
        <v>4136</v>
      </c>
      <c r="BDR5" s="135" t="s">
        <v>4136</v>
      </c>
      <c r="BDS5" s="135" t="s">
        <v>4136</v>
      </c>
      <c r="BDT5" s="135" t="s">
        <v>4136</v>
      </c>
      <c r="BDU5" s="135" t="s">
        <v>4136</v>
      </c>
      <c r="BEB5" s="135" t="s">
        <v>4136</v>
      </c>
      <c r="BEC5" s="135" t="s">
        <v>4136</v>
      </c>
      <c r="BED5" s="135" t="s">
        <v>4136</v>
      </c>
      <c r="BEE5" s="135" t="s">
        <v>4136</v>
      </c>
      <c r="BEF5" s="135" t="s">
        <v>4136</v>
      </c>
      <c r="BEM5" s="135" t="s">
        <v>4136</v>
      </c>
      <c r="BEN5" s="135" t="s">
        <v>4136</v>
      </c>
      <c r="BEO5" s="135" t="s">
        <v>4136</v>
      </c>
      <c r="BEP5" s="135" t="s">
        <v>4136</v>
      </c>
      <c r="BEQ5" s="135" t="s">
        <v>4136</v>
      </c>
      <c r="BEX5" s="135" t="s">
        <v>4136</v>
      </c>
      <c r="BEY5" s="135" t="s">
        <v>4136</v>
      </c>
      <c r="BEZ5" s="135" t="s">
        <v>4136</v>
      </c>
      <c r="BFA5" s="135" t="s">
        <v>4136</v>
      </c>
      <c r="BFB5" s="135" t="s">
        <v>4136</v>
      </c>
      <c r="BFI5" s="135" t="s">
        <v>4136</v>
      </c>
      <c r="BFJ5" s="135" t="s">
        <v>4136</v>
      </c>
      <c r="BFK5" s="135" t="s">
        <v>4136</v>
      </c>
      <c r="BFL5" s="135" t="s">
        <v>4136</v>
      </c>
      <c r="BFM5" s="135" t="s">
        <v>4136</v>
      </c>
      <c r="BFT5" s="135" t="s">
        <v>4136</v>
      </c>
      <c r="BFU5" s="135" t="s">
        <v>4136</v>
      </c>
      <c r="BFV5" s="135" t="s">
        <v>4136</v>
      </c>
      <c r="BFW5" s="135" t="s">
        <v>4136</v>
      </c>
      <c r="BFX5" s="135" t="s">
        <v>4136</v>
      </c>
      <c r="BGI5" s="135" t="s">
        <v>4136</v>
      </c>
      <c r="BGJ5" s="135" t="s">
        <v>4136</v>
      </c>
      <c r="BGK5" s="135" t="s">
        <v>4136</v>
      </c>
      <c r="BGL5" s="135" t="s">
        <v>4136</v>
      </c>
      <c r="BGM5" s="135" t="s">
        <v>4136</v>
      </c>
      <c r="BGT5" s="135" t="s">
        <v>4136</v>
      </c>
      <c r="BGU5" s="135" t="s">
        <v>4136</v>
      </c>
      <c r="BGV5" s="135" t="s">
        <v>4136</v>
      </c>
      <c r="BGW5" s="135" t="s">
        <v>4136</v>
      </c>
      <c r="BGX5" s="135" t="s">
        <v>4136</v>
      </c>
      <c r="BHE5" s="135" t="s">
        <v>4136</v>
      </c>
      <c r="BHF5" s="135" t="s">
        <v>4136</v>
      </c>
      <c r="BHG5" s="135" t="s">
        <v>4136</v>
      </c>
      <c r="BHH5" s="135" t="s">
        <v>4136</v>
      </c>
      <c r="BHI5" s="135" t="s">
        <v>4136</v>
      </c>
      <c r="BHP5" s="135" t="s">
        <v>4136</v>
      </c>
      <c r="BHQ5" s="135" t="s">
        <v>4136</v>
      </c>
      <c r="BHR5" s="135" t="s">
        <v>4136</v>
      </c>
      <c r="BHS5" s="135" t="s">
        <v>4136</v>
      </c>
      <c r="BHT5" s="135" t="s">
        <v>4136</v>
      </c>
      <c r="BIA5" s="135" t="s">
        <v>4136</v>
      </c>
      <c r="BIB5" s="135" t="s">
        <v>4136</v>
      </c>
      <c r="BIC5" s="135" t="s">
        <v>4136</v>
      </c>
      <c r="BID5" s="135" t="s">
        <v>4136</v>
      </c>
      <c r="BIE5" s="135" t="s">
        <v>4136</v>
      </c>
      <c r="BIL5" s="135" t="s">
        <v>4136</v>
      </c>
      <c r="BIM5" s="135" t="s">
        <v>4136</v>
      </c>
      <c r="BIN5" s="135" t="s">
        <v>4136</v>
      </c>
      <c r="BIO5" s="135" t="s">
        <v>4136</v>
      </c>
      <c r="BIP5" s="135" t="s">
        <v>4136</v>
      </c>
      <c r="BIW5" s="135" t="s">
        <v>4136</v>
      </c>
      <c r="BIX5" s="135" t="s">
        <v>4136</v>
      </c>
      <c r="BIY5" s="135" t="s">
        <v>4136</v>
      </c>
      <c r="BIZ5" s="135" t="s">
        <v>4136</v>
      </c>
      <c r="BJA5" s="135" t="s">
        <v>4136</v>
      </c>
      <c r="BJH5" s="135" t="s">
        <v>4136</v>
      </c>
      <c r="BJI5" s="135" t="s">
        <v>4136</v>
      </c>
      <c r="BJJ5" s="135" t="s">
        <v>4136</v>
      </c>
      <c r="BJK5" s="135" t="s">
        <v>4136</v>
      </c>
      <c r="BJL5" s="135" t="s">
        <v>4136</v>
      </c>
      <c r="BJS5" s="135" t="s">
        <v>4136</v>
      </c>
      <c r="BJT5" s="135" t="s">
        <v>4136</v>
      </c>
      <c r="BJU5" s="135" t="s">
        <v>4136</v>
      </c>
      <c r="BJV5" s="135" t="s">
        <v>4136</v>
      </c>
      <c r="BJW5" s="135" t="s">
        <v>4136</v>
      </c>
      <c r="BKD5" s="135" t="s">
        <v>4136</v>
      </c>
      <c r="BKE5" s="135" t="s">
        <v>4136</v>
      </c>
      <c r="BKF5" s="135" t="s">
        <v>4136</v>
      </c>
      <c r="BKG5" s="135" t="s">
        <v>4136</v>
      </c>
      <c r="BKH5" s="135" t="s">
        <v>4136</v>
      </c>
      <c r="BKO5" s="135" t="s">
        <v>4136</v>
      </c>
      <c r="BKP5" s="135" t="s">
        <v>4136</v>
      </c>
      <c r="BKQ5" s="135" t="s">
        <v>4136</v>
      </c>
      <c r="BKR5" s="135" t="s">
        <v>4136</v>
      </c>
      <c r="BKS5" s="135" t="s">
        <v>4136</v>
      </c>
      <c r="BLD5" s="135" t="s">
        <v>4136</v>
      </c>
      <c r="BLE5" s="135" t="s">
        <v>4136</v>
      </c>
      <c r="BLF5" s="135" t="s">
        <v>4136</v>
      </c>
      <c r="BLG5" s="135" t="s">
        <v>4136</v>
      </c>
      <c r="BLH5" s="135" t="s">
        <v>4136</v>
      </c>
      <c r="BLO5" s="135" t="s">
        <v>4136</v>
      </c>
      <c r="BLP5" s="135" t="s">
        <v>4136</v>
      </c>
      <c r="BLQ5" s="135" t="s">
        <v>4136</v>
      </c>
      <c r="BLR5" s="135" t="s">
        <v>4136</v>
      </c>
      <c r="BLS5" s="135" t="s">
        <v>4136</v>
      </c>
      <c r="BLZ5" s="135" t="s">
        <v>4136</v>
      </c>
      <c r="BMA5" s="135" t="s">
        <v>4136</v>
      </c>
      <c r="BMB5" s="135" t="s">
        <v>4136</v>
      </c>
      <c r="BMC5" s="135" t="s">
        <v>4136</v>
      </c>
      <c r="BMD5" s="135" t="s">
        <v>4136</v>
      </c>
      <c r="BMK5" s="135" t="s">
        <v>4136</v>
      </c>
      <c r="BML5" s="135" t="s">
        <v>4136</v>
      </c>
      <c r="BMM5" s="135" t="s">
        <v>4136</v>
      </c>
      <c r="BMN5" s="135" t="s">
        <v>4136</v>
      </c>
      <c r="BMO5" s="135" t="s">
        <v>4136</v>
      </c>
      <c r="BMV5" s="135" t="s">
        <v>4136</v>
      </c>
      <c r="BMW5" s="135" t="s">
        <v>4136</v>
      </c>
      <c r="BMX5" s="135" t="s">
        <v>4136</v>
      </c>
      <c r="BMY5" s="135" t="s">
        <v>4136</v>
      </c>
      <c r="BMZ5" s="135" t="s">
        <v>4136</v>
      </c>
      <c r="BNG5" s="135" t="s">
        <v>4136</v>
      </c>
      <c r="BNH5" s="135" t="s">
        <v>4136</v>
      </c>
      <c r="BNI5" s="135" t="s">
        <v>4136</v>
      </c>
      <c r="BNJ5" s="135" t="s">
        <v>4136</v>
      </c>
      <c r="BNK5" s="135" t="s">
        <v>4136</v>
      </c>
      <c r="BNR5" s="135" t="s">
        <v>4136</v>
      </c>
      <c r="BNS5" s="135" t="s">
        <v>4136</v>
      </c>
      <c r="BNT5" s="135" t="s">
        <v>4136</v>
      </c>
      <c r="BNU5" s="135" t="s">
        <v>4136</v>
      </c>
      <c r="BNV5" s="135" t="s">
        <v>4136</v>
      </c>
      <c r="BOC5" s="135" t="s">
        <v>4136</v>
      </c>
      <c r="BOD5" s="135" t="s">
        <v>4136</v>
      </c>
      <c r="BOE5" s="135" t="s">
        <v>4136</v>
      </c>
      <c r="BOF5" s="135" t="s">
        <v>4136</v>
      </c>
      <c r="BOG5" s="135" t="s">
        <v>4136</v>
      </c>
      <c r="BON5" s="135" t="s">
        <v>4136</v>
      </c>
      <c r="BOO5" s="135" t="s">
        <v>4136</v>
      </c>
      <c r="BOP5" s="135" t="s">
        <v>4136</v>
      </c>
      <c r="BOQ5" s="135" t="s">
        <v>4136</v>
      </c>
      <c r="BOR5" s="135" t="s">
        <v>4136</v>
      </c>
      <c r="BOY5" s="135" t="s">
        <v>4136</v>
      </c>
      <c r="BOZ5" s="135" t="s">
        <v>4136</v>
      </c>
      <c r="BPA5" s="135" t="s">
        <v>4136</v>
      </c>
      <c r="BPB5" s="135" t="s">
        <v>4136</v>
      </c>
      <c r="BPC5" s="135" t="s">
        <v>4136</v>
      </c>
      <c r="BPJ5" s="135" t="s">
        <v>4136</v>
      </c>
      <c r="BPK5" s="135" t="s">
        <v>4136</v>
      </c>
      <c r="BPL5" s="135" t="s">
        <v>4136</v>
      </c>
      <c r="BPM5" s="135" t="s">
        <v>4136</v>
      </c>
      <c r="BPN5" s="135" t="s">
        <v>4136</v>
      </c>
      <c r="BPY5" s="135" t="s">
        <v>4136</v>
      </c>
      <c r="BPZ5" s="135" t="s">
        <v>4136</v>
      </c>
      <c r="BQA5" s="135" t="s">
        <v>4136</v>
      </c>
      <c r="BQB5" s="135" t="s">
        <v>4136</v>
      </c>
      <c r="BQC5" s="135" t="s">
        <v>4136</v>
      </c>
      <c r="BQJ5" s="135" t="s">
        <v>4136</v>
      </c>
      <c r="BQK5" s="135" t="s">
        <v>4136</v>
      </c>
      <c r="BQL5" s="135" t="s">
        <v>4136</v>
      </c>
      <c r="BQM5" s="135" t="s">
        <v>4136</v>
      </c>
      <c r="BQN5" s="135" t="s">
        <v>4136</v>
      </c>
      <c r="BQU5" s="135" t="s">
        <v>4136</v>
      </c>
      <c r="BQV5" s="135" t="s">
        <v>4136</v>
      </c>
      <c r="BQW5" s="135" t="s">
        <v>4136</v>
      </c>
      <c r="BQX5" s="135" t="s">
        <v>4136</v>
      </c>
      <c r="BQY5" s="135" t="s">
        <v>4136</v>
      </c>
      <c r="BRF5" s="135" t="s">
        <v>4136</v>
      </c>
      <c r="BRG5" s="135" t="s">
        <v>4136</v>
      </c>
      <c r="BRH5" s="135" t="s">
        <v>4136</v>
      </c>
      <c r="BRI5" s="135" t="s">
        <v>4136</v>
      </c>
      <c r="BRJ5" s="135" t="s">
        <v>4136</v>
      </c>
      <c r="BRQ5" s="135" t="s">
        <v>4136</v>
      </c>
      <c r="BRR5" s="135" t="s">
        <v>4136</v>
      </c>
      <c r="BRS5" s="135" t="s">
        <v>4136</v>
      </c>
      <c r="BRT5" s="135" t="s">
        <v>4136</v>
      </c>
      <c r="BRU5" s="135" t="s">
        <v>4136</v>
      </c>
      <c r="BSB5" s="135" t="s">
        <v>4136</v>
      </c>
      <c r="BSC5" s="135" t="s">
        <v>4136</v>
      </c>
      <c r="BSD5" s="135" t="s">
        <v>4136</v>
      </c>
      <c r="BSE5" s="135" t="s">
        <v>4136</v>
      </c>
      <c r="BSF5" s="135" t="s">
        <v>4136</v>
      </c>
      <c r="BSM5" s="135" t="s">
        <v>4136</v>
      </c>
      <c r="BSN5" s="135" t="s">
        <v>4136</v>
      </c>
      <c r="BSO5" s="135" t="s">
        <v>4136</v>
      </c>
      <c r="BSP5" s="135" t="s">
        <v>4136</v>
      </c>
      <c r="BSQ5" s="135" t="s">
        <v>4136</v>
      </c>
      <c r="BSX5" s="135" t="s">
        <v>4136</v>
      </c>
      <c r="BSY5" s="135" t="s">
        <v>4136</v>
      </c>
      <c r="BSZ5" s="135" t="s">
        <v>4136</v>
      </c>
      <c r="BTA5" s="135" t="s">
        <v>4136</v>
      </c>
      <c r="BTB5" s="135" t="s">
        <v>4136</v>
      </c>
      <c r="BTI5" s="135" t="s">
        <v>4136</v>
      </c>
      <c r="BTJ5" s="135" t="s">
        <v>4136</v>
      </c>
      <c r="BTK5" s="135" t="s">
        <v>4136</v>
      </c>
      <c r="BTL5" s="135" t="s">
        <v>4136</v>
      </c>
      <c r="BTM5" s="135" t="s">
        <v>4136</v>
      </c>
      <c r="BTT5" s="135" t="s">
        <v>4136</v>
      </c>
      <c r="BTU5" s="135" t="s">
        <v>4136</v>
      </c>
      <c r="BTV5" s="135" t="s">
        <v>4136</v>
      </c>
      <c r="BTW5" s="135" t="s">
        <v>4136</v>
      </c>
      <c r="BTX5" s="135" t="s">
        <v>4136</v>
      </c>
      <c r="BUE5" s="135" t="s">
        <v>4136</v>
      </c>
      <c r="BUF5" s="135" t="s">
        <v>4136</v>
      </c>
      <c r="BUG5" s="135" t="s">
        <v>4136</v>
      </c>
      <c r="BUH5" s="135" t="s">
        <v>4136</v>
      </c>
      <c r="BUI5" s="135" t="s">
        <v>4136</v>
      </c>
      <c r="BUX5" s="135" t="s">
        <v>4136</v>
      </c>
      <c r="BUY5" s="135" t="s">
        <v>4136</v>
      </c>
      <c r="BUZ5" s="135" t="s">
        <v>4136</v>
      </c>
      <c r="BVA5" s="135" t="s">
        <v>4136</v>
      </c>
      <c r="BVB5" s="135" t="s">
        <v>4136</v>
      </c>
      <c r="BVI5" s="135" t="s">
        <v>4136</v>
      </c>
      <c r="BVJ5" s="135" t="s">
        <v>4136</v>
      </c>
      <c r="BVK5" s="135" t="s">
        <v>4136</v>
      </c>
      <c r="BVL5" s="135" t="s">
        <v>4136</v>
      </c>
      <c r="BVM5" s="135" t="s">
        <v>4136</v>
      </c>
      <c r="BVT5" s="135" t="s">
        <v>4136</v>
      </c>
      <c r="BVU5" s="135" t="s">
        <v>4136</v>
      </c>
      <c r="BVV5" s="135" t="s">
        <v>4136</v>
      </c>
      <c r="BVW5" s="135" t="s">
        <v>4136</v>
      </c>
      <c r="BVX5" s="135" t="s">
        <v>4136</v>
      </c>
      <c r="BWE5" s="135" t="s">
        <v>4136</v>
      </c>
      <c r="BWF5" s="135" t="s">
        <v>4136</v>
      </c>
      <c r="BWG5" s="135" t="s">
        <v>4136</v>
      </c>
      <c r="BWH5" s="135" t="s">
        <v>4136</v>
      </c>
      <c r="BWI5" s="135" t="s">
        <v>4136</v>
      </c>
      <c r="BWP5" s="135" t="s">
        <v>4136</v>
      </c>
      <c r="BWQ5" s="135" t="s">
        <v>4136</v>
      </c>
      <c r="BWR5" s="135" t="s">
        <v>4136</v>
      </c>
      <c r="BWS5" s="135" t="s">
        <v>4136</v>
      </c>
      <c r="BWT5" s="135" t="s">
        <v>4136</v>
      </c>
      <c r="BXA5" s="135" t="s">
        <v>4136</v>
      </c>
      <c r="BXB5" s="135" t="s">
        <v>4136</v>
      </c>
      <c r="BXC5" s="135" t="s">
        <v>4136</v>
      </c>
      <c r="BXD5" s="135" t="s">
        <v>4136</v>
      </c>
      <c r="BXE5" s="135" t="s">
        <v>4136</v>
      </c>
      <c r="BXL5" s="135" t="s">
        <v>4136</v>
      </c>
      <c r="BXM5" s="135" t="s">
        <v>4136</v>
      </c>
      <c r="BXN5" s="135" t="s">
        <v>4136</v>
      </c>
      <c r="BXO5" s="135" t="s">
        <v>4136</v>
      </c>
      <c r="BXP5" s="135" t="s">
        <v>4136</v>
      </c>
      <c r="BXW5" s="135" t="s">
        <v>4136</v>
      </c>
      <c r="BXX5" s="135" t="s">
        <v>4136</v>
      </c>
      <c r="BXY5" s="135" t="s">
        <v>4136</v>
      </c>
      <c r="BXZ5" s="135" t="s">
        <v>4136</v>
      </c>
      <c r="BYA5" s="135" t="s">
        <v>4136</v>
      </c>
      <c r="BYH5" s="135" t="s">
        <v>4136</v>
      </c>
      <c r="BYI5" s="135" t="s">
        <v>4136</v>
      </c>
      <c r="BYJ5" s="135" t="s">
        <v>4136</v>
      </c>
      <c r="BYK5" s="135" t="s">
        <v>4136</v>
      </c>
      <c r="BYL5" s="135" t="s">
        <v>4136</v>
      </c>
      <c r="BYS5" s="135" t="s">
        <v>4136</v>
      </c>
      <c r="BYT5" s="135" t="s">
        <v>4136</v>
      </c>
      <c r="BYU5" s="135" t="s">
        <v>4136</v>
      </c>
      <c r="BYV5" s="135" t="s">
        <v>4136</v>
      </c>
      <c r="BYW5" s="135" t="s">
        <v>4136</v>
      </c>
      <c r="BZD5" s="135" t="s">
        <v>4136</v>
      </c>
      <c r="BZE5" s="135" t="s">
        <v>4136</v>
      </c>
      <c r="BZF5" s="135" t="s">
        <v>4136</v>
      </c>
      <c r="BZG5" s="135" t="s">
        <v>4136</v>
      </c>
      <c r="BZH5" s="135" t="s">
        <v>4136</v>
      </c>
      <c r="BZS5" s="135" t="s">
        <v>4136</v>
      </c>
      <c r="BZT5" s="135" t="s">
        <v>4136</v>
      </c>
      <c r="BZU5" s="135" t="s">
        <v>4136</v>
      </c>
      <c r="BZV5" s="135" t="s">
        <v>4136</v>
      </c>
      <c r="BZW5" s="135" t="s">
        <v>4136</v>
      </c>
      <c r="CAD5" s="135" t="s">
        <v>4136</v>
      </c>
      <c r="CAE5" s="135" t="s">
        <v>4136</v>
      </c>
      <c r="CAF5" s="135" t="s">
        <v>4136</v>
      </c>
      <c r="CAG5" s="135" t="s">
        <v>4136</v>
      </c>
      <c r="CAH5" s="135" t="s">
        <v>4136</v>
      </c>
      <c r="CAO5" s="135" t="s">
        <v>4136</v>
      </c>
      <c r="CAP5" s="135" t="s">
        <v>4136</v>
      </c>
      <c r="CAQ5" s="135" t="s">
        <v>4136</v>
      </c>
      <c r="CAR5" s="135" t="s">
        <v>4136</v>
      </c>
      <c r="CAS5" s="135" t="s">
        <v>4136</v>
      </c>
      <c r="CAZ5" s="135" t="s">
        <v>4136</v>
      </c>
      <c r="CBA5" s="135" t="s">
        <v>4136</v>
      </c>
      <c r="CBB5" s="135" t="s">
        <v>4136</v>
      </c>
      <c r="CBC5" s="135" t="s">
        <v>4136</v>
      </c>
      <c r="CBD5" s="135" t="s">
        <v>4136</v>
      </c>
      <c r="CBK5" s="135" t="s">
        <v>4136</v>
      </c>
      <c r="CBL5" s="135" t="s">
        <v>4136</v>
      </c>
      <c r="CBM5" s="135" t="s">
        <v>4136</v>
      </c>
      <c r="CBN5" s="135" t="s">
        <v>4136</v>
      </c>
      <c r="CBO5" s="135" t="s">
        <v>4136</v>
      </c>
      <c r="CBV5" s="135" t="s">
        <v>4136</v>
      </c>
      <c r="CBW5" s="135" t="s">
        <v>4136</v>
      </c>
      <c r="CBX5" s="135" t="s">
        <v>4136</v>
      </c>
      <c r="CBY5" s="135" t="s">
        <v>4136</v>
      </c>
      <c r="CBZ5" s="135" t="s">
        <v>4136</v>
      </c>
      <c r="CCG5" s="135" t="s">
        <v>4136</v>
      </c>
      <c r="CCH5" s="135" t="s">
        <v>4136</v>
      </c>
      <c r="CCI5" s="135" t="s">
        <v>4136</v>
      </c>
      <c r="CCJ5" s="135" t="s">
        <v>4136</v>
      </c>
      <c r="CCK5" s="135" t="s">
        <v>4136</v>
      </c>
      <c r="CCR5" s="135" t="s">
        <v>4136</v>
      </c>
      <c r="CCS5" s="135" t="s">
        <v>4136</v>
      </c>
      <c r="CCT5" s="135" t="s">
        <v>4136</v>
      </c>
      <c r="CCU5" s="135" t="s">
        <v>4136</v>
      </c>
      <c r="CCV5" s="135" t="s">
        <v>4136</v>
      </c>
      <c r="CDC5" s="135" t="s">
        <v>4136</v>
      </c>
      <c r="CDD5" s="135" t="s">
        <v>4136</v>
      </c>
      <c r="CDE5" s="135" t="s">
        <v>4136</v>
      </c>
      <c r="CDF5" s="135" t="s">
        <v>4136</v>
      </c>
      <c r="CDG5" s="135" t="s">
        <v>4136</v>
      </c>
      <c r="CDN5" s="135" t="s">
        <v>4136</v>
      </c>
      <c r="CDO5" s="135" t="s">
        <v>4136</v>
      </c>
      <c r="CDP5" s="135" t="s">
        <v>4136</v>
      </c>
      <c r="CDQ5" s="135" t="s">
        <v>4136</v>
      </c>
      <c r="CDR5" s="135" t="s">
        <v>4136</v>
      </c>
      <c r="CDY5" s="135" t="s">
        <v>4136</v>
      </c>
      <c r="CDZ5" s="135" t="s">
        <v>4136</v>
      </c>
      <c r="CEA5" s="135" t="s">
        <v>4136</v>
      </c>
      <c r="CEB5" s="135" t="s">
        <v>4136</v>
      </c>
      <c r="CEC5" s="135" t="s">
        <v>4136</v>
      </c>
      <c r="CEN5" s="135" t="s">
        <v>4136</v>
      </c>
      <c r="CEO5" s="135" t="s">
        <v>4136</v>
      </c>
      <c r="CEP5" s="135" t="s">
        <v>4136</v>
      </c>
      <c r="CEQ5" s="135" t="s">
        <v>4136</v>
      </c>
      <c r="CER5" s="135" t="s">
        <v>4136</v>
      </c>
      <c r="CEY5" s="135" t="s">
        <v>4136</v>
      </c>
      <c r="CEZ5" s="135" t="s">
        <v>4136</v>
      </c>
      <c r="CFA5" s="135" t="s">
        <v>4136</v>
      </c>
      <c r="CFB5" s="135" t="s">
        <v>4136</v>
      </c>
      <c r="CFC5" s="135" t="s">
        <v>4136</v>
      </c>
      <c r="CFJ5" s="135" t="s">
        <v>4136</v>
      </c>
      <c r="CFK5" s="135" t="s">
        <v>4136</v>
      </c>
      <c r="CFL5" s="135" t="s">
        <v>4136</v>
      </c>
      <c r="CFM5" s="135" t="s">
        <v>4136</v>
      </c>
      <c r="CFN5" s="135" t="s">
        <v>4136</v>
      </c>
      <c r="CFU5" s="135" t="s">
        <v>4136</v>
      </c>
      <c r="CFV5" s="135" t="s">
        <v>4136</v>
      </c>
      <c r="CFW5" s="135" t="s">
        <v>4136</v>
      </c>
      <c r="CFX5" s="135" t="s">
        <v>4136</v>
      </c>
      <c r="CFY5" s="135" t="s">
        <v>4136</v>
      </c>
      <c r="CGF5" s="135" t="s">
        <v>4136</v>
      </c>
      <c r="CGG5" s="135" t="s">
        <v>4136</v>
      </c>
      <c r="CGH5" s="135" t="s">
        <v>4136</v>
      </c>
      <c r="CGI5" s="135" t="s">
        <v>4136</v>
      </c>
      <c r="CGJ5" s="135" t="s">
        <v>4136</v>
      </c>
      <c r="CGQ5" s="135" t="s">
        <v>4136</v>
      </c>
      <c r="CGR5" s="135" t="s">
        <v>4136</v>
      </c>
      <c r="CGS5" s="135" t="s">
        <v>4136</v>
      </c>
      <c r="CGT5" s="135" t="s">
        <v>4136</v>
      </c>
      <c r="CGU5" s="135" t="s">
        <v>4136</v>
      </c>
      <c r="CHB5" s="135" t="s">
        <v>4136</v>
      </c>
      <c r="CHC5" s="135" t="s">
        <v>4136</v>
      </c>
      <c r="CHD5" s="135" t="s">
        <v>4136</v>
      </c>
      <c r="CHE5" s="135" t="s">
        <v>4136</v>
      </c>
      <c r="CHF5" s="135" t="s">
        <v>4136</v>
      </c>
      <c r="CHM5" s="135" t="s">
        <v>4136</v>
      </c>
      <c r="CHN5" s="135" t="s">
        <v>4136</v>
      </c>
      <c r="CHO5" s="135" t="s">
        <v>4136</v>
      </c>
      <c r="CHP5" s="135" t="s">
        <v>4136</v>
      </c>
      <c r="CHQ5" s="135" t="s">
        <v>4136</v>
      </c>
      <c r="CHX5" s="135" t="s">
        <v>4136</v>
      </c>
      <c r="CHY5" s="135" t="s">
        <v>4136</v>
      </c>
      <c r="CHZ5" s="135" t="s">
        <v>4136</v>
      </c>
      <c r="CIA5" s="135" t="s">
        <v>4136</v>
      </c>
      <c r="CIB5" s="135" t="s">
        <v>4136</v>
      </c>
      <c r="CII5" s="135" t="s">
        <v>4136</v>
      </c>
      <c r="CIJ5" s="135" t="s">
        <v>4136</v>
      </c>
      <c r="CIK5" s="135" t="s">
        <v>4136</v>
      </c>
      <c r="CIL5" s="135" t="s">
        <v>4136</v>
      </c>
      <c r="CIM5" s="135" t="s">
        <v>4136</v>
      </c>
      <c r="CIT5" s="135" t="s">
        <v>4136</v>
      </c>
      <c r="CIU5" s="135" t="s">
        <v>4136</v>
      </c>
      <c r="CIV5" s="135" t="s">
        <v>4136</v>
      </c>
      <c r="CIW5" s="135" t="s">
        <v>4136</v>
      </c>
      <c r="CIX5" s="135" t="s">
        <v>4136</v>
      </c>
      <c r="CJI5" s="135" t="s">
        <v>4136</v>
      </c>
      <c r="CJJ5" s="135" t="s">
        <v>4136</v>
      </c>
      <c r="CJK5" s="135" t="s">
        <v>4136</v>
      </c>
      <c r="CJL5" s="135" t="s">
        <v>4136</v>
      </c>
      <c r="CJM5" s="135" t="s">
        <v>4136</v>
      </c>
      <c r="CJT5" s="135" t="s">
        <v>4136</v>
      </c>
      <c r="CJU5" s="135" t="s">
        <v>4136</v>
      </c>
      <c r="CJV5" s="135" t="s">
        <v>4136</v>
      </c>
      <c r="CJW5" s="135" t="s">
        <v>4136</v>
      </c>
      <c r="CJX5" s="135" t="s">
        <v>4136</v>
      </c>
      <c r="CKE5" s="135" t="s">
        <v>4136</v>
      </c>
      <c r="CKF5" s="135" t="s">
        <v>4136</v>
      </c>
      <c r="CKG5" s="135" t="s">
        <v>4136</v>
      </c>
      <c r="CKH5" s="135" t="s">
        <v>4136</v>
      </c>
      <c r="CKI5" s="135" t="s">
        <v>4136</v>
      </c>
      <c r="CKP5" s="135" t="s">
        <v>4136</v>
      </c>
      <c r="CKQ5" s="135" t="s">
        <v>4136</v>
      </c>
      <c r="CKR5" s="135" t="s">
        <v>4136</v>
      </c>
      <c r="CKS5" s="135" t="s">
        <v>4136</v>
      </c>
      <c r="CKT5" s="135" t="s">
        <v>4136</v>
      </c>
      <c r="CLA5" s="135" t="s">
        <v>4136</v>
      </c>
      <c r="CLB5" s="135" t="s">
        <v>4136</v>
      </c>
      <c r="CLC5" s="135" t="s">
        <v>4136</v>
      </c>
      <c r="CLD5" s="135" t="s">
        <v>4136</v>
      </c>
      <c r="CLE5" s="135" t="s">
        <v>4136</v>
      </c>
      <c r="CLL5" s="135" t="s">
        <v>4136</v>
      </c>
      <c r="CLM5" s="135" t="s">
        <v>4136</v>
      </c>
      <c r="CLN5" s="135" t="s">
        <v>4136</v>
      </c>
      <c r="CLO5" s="135" t="s">
        <v>4136</v>
      </c>
      <c r="CLP5" s="135" t="s">
        <v>4136</v>
      </c>
      <c r="CLW5" s="135" t="s">
        <v>4136</v>
      </c>
      <c r="CLX5" s="135" t="s">
        <v>4136</v>
      </c>
      <c r="CLY5" s="135" t="s">
        <v>4136</v>
      </c>
      <c r="CLZ5" s="135" t="s">
        <v>4136</v>
      </c>
      <c r="CMA5" s="135" t="s">
        <v>4136</v>
      </c>
      <c r="CMH5" s="135" t="s">
        <v>4136</v>
      </c>
      <c r="CMI5" s="135" t="s">
        <v>4136</v>
      </c>
      <c r="CMJ5" s="135" t="s">
        <v>4136</v>
      </c>
      <c r="CMK5" s="135" t="s">
        <v>4136</v>
      </c>
      <c r="CML5" s="135" t="s">
        <v>4136</v>
      </c>
      <c r="CMS5" s="135" t="s">
        <v>4136</v>
      </c>
      <c r="CMT5" s="135" t="s">
        <v>4136</v>
      </c>
      <c r="CMU5" s="135" t="s">
        <v>4136</v>
      </c>
      <c r="CMV5" s="135" t="s">
        <v>4136</v>
      </c>
      <c r="CMW5" s="135" t="s">
        <v>4136</v>
      </c>
      <c r="CND5" s="135" t="s">
        <v>4136</v>
      </c>
      <c r="CNE5" s="135" t="s">
        <v>4136</v>
      </c>
      <c r="CNF5" s="135" t="s">
        <v>4136</v>
      </c>
      <c r="CNG5" s="135" t="s">
        <v>4136</v>
      </c>
      <c r="CNH5" s="135" t="s">
        <v>4136</v>
      </c>
      <c r="CNO5" s="135" t="s">
        <v>4136</v>
      </c>
      <c r="CNP5" s="135" t="s">
        <v>4136</v>
      </c>
      <c r="CNQ5" s="135" t="s">
        <v>4136</v>
      </c>
      <c r="CNR5" s="135" t="s">
        <v>4136</v>
      </c>
      <c r="CNS5" s="135" t="s">
        <v>4136</v>
      </c>
      <c r="COD5" s="135" t="s">
        <v>4136</v>
      </c>
      <c r="COE5" s="135" t="s">
        <v>4136</v>
      </c>
      <c r="COF5" s="135" t="s">
        <v>4136</v>
      </c>
      <c r="COG5" s="135" t="s">
        <v>4136</v>
      </c>
      <c r="COH5" s="135" t="s">
        <v>4136</v>
      </c>
      <c r="COO5" s="135" t="s">
        <v>4136</v>
      </c>
      <c r="COP5" s="135" t="s">
        <v>4136</v>
      </c>
      <c r="COQ5" s="135" t="s">
        <v>4136</v>
      </c>
      <c r="COR5" s="135" t="s">
        <v>4136</v>
      </c>
      <c r="COS5" s="135" t="s">
        <v>4136</v>
      </c>
      <c r="COZ5" s="135" t="s">
        <v>4136</v>
      </c>
      <c r="CPA5" s="135" t="s">
        <v>4136</v>
      </c>
      <c r="CPB5" s="135" t="s">
        <v>4136</v>
      </c>
      <c r="CPC5" s="135" t="s">
        <v>4136</v>
      </c>
      <c r="CPD5" s="135" t="s">
        <v>4136</v>
      </c>
      <c r="CPK5" s="135" t="s">
        <v>4136</v>
      </c>
      <c r="CPL5" s="135" t="s">
        <v>4136</v>
      </c>
      <c r="CPM5" s="135" t="s">
        <v>4136</v>
      </c>
      <c r="CPN5" s="135" t="s">
        <v>4136</v>
      </c>
      <c r="CPO5" s="135" t="s">
        <v>4136</v>
      </c>
      <c r="CPV5" s="135" t="s">
        <v>4136</v>
      </c>
      <c r="CPW5" s="135" t="s">
        <v>4136</v>
      </c>
      <c r="CPX5" s="135" t="s">
        <v>4136</v>
      </c>
      <c r="CPY5" s="135" t="s">
        <v>4136</v>
      </c>
      <c r="CPZ5" s="135" t="s">
        <v>4136</v>
      </c>
      <c r="CQG5" s="135" t="s">
        <v>4136</v>
      </c>
      <c r="CQH5" s="135" t="s">
        <v>4136</v>
      </c>
      <c r="CQI5" s="135" t="s">
        <v>4136</v>
      </c>
      <c r="CQJ5" s="135" t="s">
        <v>4136</v>
      </c>
      <c r="CQK5" s="135" t="s">
        <v>4136</v>
      </c>
      <c r="CQR5" s="135" t="s">
        <v>4136</v>
      </c>
      <c r="CQS5" s="135" t="s">
        <v>4136</v>
      </c>
      <c r="CQT5" s="135" t="s">
        <v>4136</v>
      </c>
      <c r="CQU5" s="135" t="s">
        <v>4136</v>
      </c>
      <c r="CQV5" s="135" t="s">
        <v>4136</v>
      </c>
      <c r="CRC5" s="135" t="s">
        <v>4136</v>
      </c>
      <c r="CRD5" s="135" t="s">
        <v>4136</v>
      </c>
      <c r="CRE5" s="135" t="s">
        <v>4136</v>
      </c>
      <c r="CRF5" s="135" t="s">
        <v>4136</v>
      </c>
      <c r="CRG5" s="135" t="s">
        <v>4136</v>
      </c>
      <c r="CRN5" s="135" t="s">
        <v>4136</v>
      </c>
      <c r="CRO5" s="135" t="s">
        <v>4136</v>
      </c>
      <c r="CRP5" s="135" t="s">
        <v>4136</v>
      </c>
      <c r="CRQ5" s="135" t="s">
        <v>4136</v>
      </c>
      <c r="CRR5" s="135" t="s">
        <v>4136</v>
      </c>
      <c r="CRY5" s="135" t="s">
        <v>4136</v>
      </c>
      <c r="CRZ5" s="135" t="s">
        <v>4136</v>
      </c>
      <c r="CSA5" s="135" t="s">
        <v>4136</v>
      </c>
      <c r="CSB5" s="135" t="s">
        <v>4136</v>
      </c>
      <c r="CSC5" s="135" t="s">
        <v>4136</v>
      </c>
      <c r="CSJ5" s="135" t="s">
        <v>4136</v>
      </c>
      <c r="CSK5" s="135" t="s">
        <v>4136</v>
      </c>
      <c r="CSL5" s="135" t="s">
        <v>4136</v>
      </c>
      <c r="CSM5" s="135" t="s">
        <v>4136</v>
      </c>
      <c r="CSN5" s="135" t="s">
        <v>4136</v>
      </c>
      <c r="CSY5" s="135" t="s">
        <v>4136</v>
      </c>
      <c r="CSZ5" s="135" t="s">
        <v>4136</v>
      </c>
      <c r="CTA5" s="135" t="s">
        <v>4136</v>
      </c>
      <c r="CTB5" s="135" t="s">
        <v>4136</v>
      </c>
      <c r="CTC5" s="135" t="s">
        <v>4136</v>
      </c>
      <c r="CTJ5" s="135" t="s">
        <v>4136</v>
      </c>
      <c r="CTK5" s="135" t="s">
        <v>4136</v>
      </c>
      <c r="CTL5" s="135" t="s">
        <v>4136</v>
      </c>
      <c r="CTM5" s="135" t="s">
        <v>4136</v>
      </c>
      <c r="CTN5" s="135" t="s">
        <v>4136</v>
      </c>
      <c r="CTU5" s="135" t="s">
        <v>4136</v>
      </c>
      <c r="CTV5" s="135" t="s">
        <v>4136</v>
      </c>
      <c r="CTW5" s="135" t="s">
        <v>4136</v>
      </c>
      <c r="CTX5" s="135" t="s">
        <v>4136</v>
      </c>
      <c r="CTY5" s="135" t="s">
        <v>4136</v>
      </c>
      <c r="CUF5" s="135" t="s">
        <v>4136</v>
      </c>
      <c r="CUG5" s="135" t="s">
        <v>4136</v>
      </c>
      <c r="CUH5" s="135" t="s">
        <v>4136</v>
      </c>
      <c r="CUI5" s="135" t="s">
        <v>4136</v>
      </c>
      <c r="CUJ5" s="135" t="s">
        <v>4136</v>
      </c>
      <c r="CUQ5" s="135" t="s">
        <v>4136</v>
      </c>
      <c r="CUR5" s="135" t="s">
        <v>4136</v>
      </c>
      <c r="CUS5" s="135" t="s">
        <v>4136</v>
      </c>
      <c r="CUT5" s="135" t="s">
        <v>4136</v>
      </c>
      <c r="CUU5" s="135" t="s">
        <v>4136</v>
      </c>
      <c r="CVB5" s="135" t="s">
        <v>4136</v>
      </c>
      <c r="CVC5" s="135" t="s">
        <v>4136</v>
      </c>
      <c r="CVD5" s="135" t="s">
        <v>4136</v>
      </c>
      <c r="CVE5" s="135" t="s">
        <v>4136</v>
      </c>
      <c r="CVF5" s="135" t="s">
        <v>4136</v>
      </c>
      <c r="CVM5" s="135" t="s">
        <v>4136</v>
      </c>
      <c r="CVN5" s="135" t="s">
        <v>4136</v>
      </c>
      <c r="CVO5" s="135" t="s">
        <v>4136</v>
      </c>
      <c r="CVP5" s="135" t="s">
        <v>4136</v>
      </c>
      <c r="CVQ5" s="135" t="s">
        <v>4136</v>
      </c>
      <c r="CVX5" s="135" t="s">
        <v>4136</v>
      </c>
      <c r="CVY5" s="135" t="s">
        <v>4136</v>
      </c>
      <c r="CVZ5" s="135" t="s">
        <v>4136</v>
      </c>
      <c r="CWA5" s="135" t="s">
        <v>4136</v>
      </c>
      <c r="CWB5" s="135" t="s">
        <v>4136</v>
      </c>
      <c r="CWI5" s="135" t="s">
        <v>4136</v>
      </c>
      <c r="CWJ5" s="135" t="s">
        <v>4136</v>
      </c>
      <c r="CWK5" s="135" t="s">
        <v>4136</v>
      </c>
      <c r="CWL5" s="135" t="s">
        <v>4136</v>
      </c>
      <c r="CWM5" s="135" t="s">
        <v>4136</v>
      </c>
      <c r="CWT5" s="135" t="s">
        <v>4136</v>
      </c>
      <c r="CWU5" s="135" t="s">
        <v>4136</v>
      </c>
      <c r="CWV5" s="135" t="s">
        <v>4136</v>
      </c>
      <c r="CWW5" s="135" t="s">
        <v>4136</v>
      </c>
      <c r="CWX5" s="135" t="s">
        <v>4136</v>
      </c>
      <c r="CXE5" s="135" t="s">
        <v>4136</v>
      </c>
      <c r="CXF5" s="135" t="s">
        <v>4136</v>
      </c>
      <c r="CXG5" s="135" t="s">
        <v>4136</v>
      </c>
      <c r="CXH5" s="135" t="s">
        <v>4136</v>
      </c>
      <c r="CXI5" s="135" t="s">
        <v>4136</v>
      </c>
      <c r="CXT5" s="135" t="s">
        <v>4136</v>
      </c>
      <c r="CXU5" s="135" t="s">
        <v>4136</v>
      </c>
      <c r="CXV5" s="135" t="s">
        <v>4136</v>
      </c>
      <c r="CXW5" s="135" t="s">
        <v>4136</v>
      </c>
      <c r="CXX5" s="135" t="s">
        <v>4136</v>
      </c>
      <c r="CYE5" s="135" t="s">
        <v>4136</v>
      </c>
      <c r="CYF5" s="135" t="s">
        <v>4136</v>
      </c>
      <c r="CYG5" s="135" t="s">
        <v>4136</v>
      </c>
      <c r="CYH5" s="135" t="s">
        <v>4136</v>
      </c>
      <c r="CYI5" s="135" t="s">
        <v>4136</v>
      </c>
      <c r="CYP5" s="135" t="s">
        <v>4136</v>
      </c>
      <c r="CYQ5" s="135" t="s">
        <v>4136</v>
      </c>
      <c r="CYR5" s="135" t="s">
        <v>4136</v>
      </c>
      <c r="CYS5" s="135" t="s">
        <v>4136</v>
      </c>
      <c r="CYT5" s="135" t="s">
        <v>4136</v>
      </c>
      <c r="CZA5" s="135" t="s">
        <v>4136</v>
      </c>
      <c r="CZB5" s="135" t="s">
        <v>4136</v>
      </c>
      <c r="CZC5" s="135" t="s">
        <v>4136</v>
      </c>
      <c r="CZD5" s="135" t="s">
        <v>4136</v>
      </c>
      <c r="CZE5" s="135" t="s">
        <v>4136</v>
      </c>
      <c r="CZL5" s="135" t="s">
        <v>4136</v>
      </c>
      <c r="CZM5" s="135" t="s">
        <v>4136</v>
      </c>
      <c r="CZN5" s="135" t="s">
        <v>4136</v>
      </c>
      <c r="CZO5" s="135" t="s">
        <v>4136</v>
      </c>
      <c r="CZP5" s="135" t="s">
        <v>4136</v>
      </c>
      <c r="CZW5" s="135" t="s">
        <v>4136</v>
      </c>
      <c r="CZX5" s="135" t="s">
        <v>4136</v>
      </c>
      <c r="CZY5" s="135" t="s">
        <v>4136</v>
      </c>
      <c r="CZZ5" s="135" t="s">
        <v>4136</v>
      </c>
      <c r="DAA5" s="135" t="s">
        <v>4136</v>
      </c>
      <c r="DAH5" s="135" t="s">
        <v>4136</v>
      </c>
      <c r="DAI5" s="135" t="s">
        <v>4136</v>
      </c>
      <c r="DAJ5" s="135" t="s">
        <v>4136</v>
      </c>
      <c r="DAK5" s="135" t="s">
        <v>4136</v>
      </c>
      <c r="DAL5" s="135" t="s">
        <v>4136</v>
      </c>
      <c r="DAS5" s="135" t="s">
        <v>4136</v>
      </c>
      <c r="DAT5" s="135" t="s">
        <v>4136</v>
      </c>
      <c r="DAU5" s="135" t="s">
        <v>4136</v>
      </c>
      <c r="DAV5" s="135" t="s">
        <v>4136</v>
      </c>
      <c r="DAW5" s="135" t="s">
        <v>4136</v>
      </c>
      <c r="DBD5" s="135" t="s">
        <v>4136</v>
      </c>
      <c r="DBE5" s="135" t="s">
        <v>4136</v>
      </c>
      <c r="DBF5" s="135" t="s">
        <v>4136</v>
      </c>
      <c r="DBG5" s="135" t="s">
        <v>4136</v>
      </c>
      <c r="DBH5" s="135" t="s">
        <v>4136</v>
      </c>
      <c r="DBO5" s="135" t="s">
        <v>4136</v>
      </c>
      <c r="DBP5" s="135" t="s">
        <v>4136</v>
      </c>
      <c r="DBQ5" s="135" t="s">
        <v>4136</v>
      </c>
      <c r="DBR5" s="135" t="s">
        <v>4136</v>
      </c>
      <c r="DBS5" s="135" t="s">
        <v>4136</v>
      </c>
      <c r="DBZ5" s="135" t="s">
        <v>4136</v>
      </c>
      <c r="DCA5" s="135" t="s">
        <v>4136</v>
      </c>
      <c r="DCB5" s="135" t="s">
        <v>4136</v>
      </c>
      <c r="DCC5" s="135" t="s">
        <v>4136</v>
      </c>
      <c r="DCD5" s="135" t="s">
        <v>4136</v>
      </c>
      <c r="DCO5" s="135" t="s">
        <v>4136</v>
      </c>
      <c r="DCP5" s="135" t="s">
        <v>4136</v>
      </c>
      <c r="DCQ5" s="135" t="s">
        <v>4136</v>
      </c>
      <c r="DCR5" s="135" t="s">
        <v>4136</v>
      </c>
      <c r="DCS5" s="135" t="s">
        <v>4136</v>
      </c>
      <c r="DCZ5" s="135" t="s">
        <v>4136</v>
      </c>
      <c r="DDA5" s="135" t="s">
        <v>4136</v>
      </c>
      <c r="DDB5" s="135" t="s">
        <v>4136</v>
      </c>
      <c r="DDC5" s="135" t="s">
        <v>4136</v>
      </c>
      <c r="DDD5" s="135" t="s">
        <v>4136</v>
      </c>
      <c r="DDK5" s="135" t="s">
        <v>4136</v>
      </c>
      <c r="DDL5" s="135" t="s">
        <v>4136</v>
      </c>
      <c r="DDM5" s="135" t="s">
        <v>4136</v>
      </c>
      <c r="DDN5" s="135" t="s">
        <v>4136</v>
      </c>
      <c r="DDO5" s="135" t="s">
        <v>4136</v>
      </c>
      <c r="DDV5" s="135" t="s">
        <v>4136</v>
      </c>
      <c r="DDW5" s="135" t="s">
        <v>4136</v>
      </c>
      <c r="DDX5" s="135" t="s">
        <v>4136</v>
      </c>
      <c r="DDY5" s="135" t="s">
        <v>4136</v>
      </c>
      <c r="DDZ5" s="135" t="s">
        <v>4136</v>
      </c>
      <c r="DEG5" s="135" t="s">
        <v>4136</v>
      </c>
      <c r="DEH5" s="135" t="s">
        <v>4136</v>
      </c>
      <c r="DEI5" s="135" t="s">
        <v>4136</v>
      </c>
      <c r="DEJ5" s="135" t="s">
        <v>4136</v>
      </c>
      <c r="DEK5" s="135" t="s">
        <v>4136</v>
      </c>
      <c r="DER5" s="135" t="s">
        <v>4136</v>
      </c>
      <c r="DES5" s="135" t="s">
        <v>4136</v>
      </c>
      <c r="DET5" s="135" t="s">
        <v>4136</v>
      </c>
      <c r="DEU5" s="135" t="s">
        <v>4136</v>
      </c>
      <c r="DEV5" s="135" t="s">
        <v>4136</v>
      </c>
      <c r="DFC5" s="135" t="s">
        <v>4136</v>
      </c>
      <c r="DFD5" s="135" t="s">
        <v>4136</v>
      </c>
      <c r="DFE5" s="135" t="s">
        <v>4136</v>
      </c>
      <c r="DFF5" s="135" t="s">
        <v>4136</v>
      </c>
      <c r="DFG5" s="135" t="s">
        <v>4136</v>
      </c>
      <c r="DFN5" s="135" t="s">
        <v>4136</v>
      </c>
      <c r="DFO5" s="135" t="s">
        <v>4136</v>
      </c>
      <c r="DFP5" s="135" t="s">
        <v>4136</v>
      </c>
      <c r="DFQ5" s="135" t="s">
        <v>4136</v>
      </c>
      <c r="DFR5" s="135" t="s">
        <v>4136</v>
      </c>
      <c r="DFY5" s="135" t="s">
        <v>4136</v>
      </c>
      <c r="DFZ5" s="135" t="s">
        <v>4136</v>
      </c>
      <c r="DGA5" s="135" t="s">
        <v>4136</v>
      </c>
      <c r="DGB5" s="135" t="s">
        <v>4136</v>
      </c>
      <c r="DGC5" s="135" t="s">
        <v>4136</v>
      </c>
      <c r="DGJ5" s="135" t="s">
        <v>4136</v>
      </c>
      <c r="DGK5" s="135" t="s">
        <v>4136</v>
      </c>
      <c r="DGL5" s="135" t="s">
        <v>4136</v>
      </c>
      <c r="DGM5" s="135" t="s">
        <v>4136</v>
      </c>
      <c r="DGN5" s="135" t="s">
        <v>4136</v>
      </c>
      <c r="DGU5" s="135" t="s">
        <v>4136</v>
      </c>
      <c r="DGV5" s="135" t="s">
        <v>4136</v>
      </c>
      <c r="DGW5" s="135" t="s">
        <v>4136</v>
      </c>
      <c r="DGX5" s="135" t="s">
        <v>4136</v>
      </c>
      <c r="DGY5" s="135" t="s">
        <v>4136</v>
      </c>
      <c r="DHJ5" s="135" t="s">
        <v>4136</v>
      </c>
      <c r="DHK5" s="135" t="s">
        <v>4136</v>
      </c>
      <c r="DHL5" s="135" t="s">
        <v>4136</v>
      </c>
      <c r="DHM5" s="135" t="s">
        <v>4136</v>
      </c>
      <c r="DHN5" s="135" t="s">
        <v>4136</v>
      </c>
      <c r="DHU5" s="135" t="s">
        <v>4136</v>
      </c>
      <c r="DHV5" s="135" t="s">
        <v>4136</v>
      </c>
      <c r="DHW5" s="135" t="s">
        <v>4136</v>
      </c>
      <c r="DHX5" s="135" t="s">
        <v>4136</v>
      </c>
      <c r="DHY5" s="135" t="s">
        <v>4136</v>
      </c>
      <c r="DIF5" s="135" t="s">
        <v>4136</v>
      </c>
      <c r="DIG5" s="135" t="s">
        <v>4136</v>
      </c>
      <c r="DIH5" s="135" t="s">
        <v>4136</v>
      </c>
      <c r="DII5" s="135" t="s">
        <v>4136</v>
      </c>
      <c r="DIJ5" s="135" t="s">
        <v>4136</v>
      </c>
      <c r="DIQ5" s="135" t="s">
        <v>4136</v>
      </c>
      <c r="DIR5" s="135" t="s">
        <v>4136</v>
      </c>
      <c r="DIS5" s="135" t="s">
        <v>4136</v>
      </c>
      <c r="DIT5" s="135" t="s">
        <v>4136</v>
      </c>
      <c r="DIU5" s="135" t="s">
        <v>4136</v>
      </c>
      <c r="DJB5" s="135" t="s">
        <v>4136</v>
      </c>
      <c r="DJC5" s="135" t="s">
        <v>4136</v>
      </c>
      <c r="DJD5" s="135" t="s">
        <v>4136</v>
      </c>
      <c r="DJE5" s="135" t="s">
        <v>4136</v>
      </c>
      <c r="DJF5" s="135" t="s">
        <v>4136</v>
      </c>
      <c r="DJM5" s="135" t="s">
        <v>4136</v>
      </c>
      <c r="DJN5" s="135" t="s">
        <v>4136</v>
      </c>
      <c r="DJO5" s="135" t="s">
        <v>4136</v>
      </c>
      <c r="DJP5" s="135" t="s">
        <v>4136</v>
      </c>
      <c r="DJQ5" s="135" t="s">
        <v>4136</v>
      </c>
      <c r="DJX5" s="135" t="s">
        <v>4136</v>
      </c>
      <c r="DJY5" s="135" t="s">
        <v>4136</v>
      </c>
      <c r="DJZ5" s="135" t="s">
        <v>4136</v>
      </c>
      <c r="DKA5" s="135" t="s">
        <v>4136</v>
      </c>
      <c r="DKB5" s="135" t="s">
        <v>4136</v>
      </c>
      <c r="DKI5" s="135" t="s">
        <v>4136</v>
      </c>
      <c r="DKJ5" s="135" t="s">
        <v>4136</v>
      </c>
      <c r="DKK5" s="135" t="s">
        <v>4136</v>
      </c>
      <c r="DKL5" s="135" t="s">
        <v>4136</v>
      </c>
      <c r="DKM5" s="135" t="s">
        <v>4136</v>
      </c>
      <c r="DKT5" s="135" t="s">
        <v>4136</v>
      </c>
      <c r="DKU5" s="135" t="s">
        <v>4136</v>
      </c>
      <c r="DKV5" s="135" t="s">
        <v>4136</v>
      </c>
      <c r="DKW5" s="135" t="s">
        <v>4136</v>
      </c>
      <c r="DKX5" s="135" t="s">
        <v>4136</v>
      </c>
      <c r="DLE5" s="135" t="s">
        <v>4136</v>
      </c>
      <c r="DLF5" s="135" t="s">
        <v>4136</v>
      </c>
      <c r="DLG5" s="135" t="s">
        <v>4136</v>
      </c>
      <c r="DLH5" s="135" t="s">
        <v>4136</v>
      </c>
      <c r="DLI5" s="135" t="s">
        <v>4136</v>
      </c>
      <c r="DLP5" s="135" t="s">
        <v>4136</v>
      </c>
      <c r="DLQ5" s="135" t="s">
        <v>4136</v>
      </c>
      <c r="DLR5" s="135" t="s">
        <v>4136</v>
      </c>
      <c r="DLS5" s="135" t="s">
        <v>4136</v>
      </c>
      <c r="DLT5" s="135" t="s">
        <v>4136</v>
      </c>
      <c r="DME5" s="135" t="s">
        <v>4136</v>
      </c>
      <c r="DMF5" s="135" t="s">
        <v>4136</v>
      </c>
      <c r="DMG5" s="135" t="s">
        <v>4136</v>
      </c>
      <c r="DMH5" s="135" t="s">
        <v>4136</v>
      </c>
      <c r="DMI5" s="135" t="s">
        <v>4136</v>
      </c>
      <c r="DMP5" s="135" t="s">
        <v>4136</v>
      </c>
      <c r="DMQ5" s="135" t="s">
        <v>4136</v>
      </c>
      <c r="DMR5" s="135" t="s">
        <v>4136</v>
      </c>
      <c r="DMS5" s="135" t="s">
        <v>4136</v>
      </c>
      <c r="DMT5" s="135" t="s">
        <v>4136</v>
      </c>
      <c r="DNA5" s="135" t="s">
        <v>4136</v>
      </c>
      <c r="DNB5" s="135" t="s">
        <v>4136</v>
      </c>
      <c r="DNC5" s="135" t="s">
        <v>4136</v>
      </c>
      <c r="DND5" s="135" t="s">
        <v>4136</v>
      </c>
      <c r="DNE5" s="135" t="s">
        <v>4136</v>
      </c>
      <c r="DNL5" s="135" t="s">
        <v>4136</v>
      </c>
      <c r="DNM5" s="135" t="s">
        <v>4136</v>
      </c>
      <c r="DNN5" s="135" t="s">
        <v>4136</v>
      </c>
      <c r="DNO5" s="135" t="s">
        <v>4136</v>
      </c>
      <c r="DNP5" s="135" t="s">
        <v>4136</v>
      </c>
      <c r="DNW5" s="135" t="s">
        <v>4136</v>
      </c>
      <c r="DNX5" s="135" t="s">
        <v>4136</v>
      </c>
      <c r="DNY5" s="135" t="s">
        <v>4136</v>
      </c>
      <c r="DNZ5" s="135" t="s">
        <v>4136</v>
      </c>
      <c r="DOA5" s="135" t="s">
        <v>4136</v>
      </c>
      <c r="DOH5" s="135" t="s">
        <v>4136</v>
      </c>
      <c r="DOI5" s="135" t="s">
        <v>4136</v>
      </c>
      <c r="DOJ5" s="135" t="s">
        <v>4136</v>
      </c>
      <c r="DOK5" s="135" t="s">
        <v>4136</v>
      </c>
      <c r="DOL5" s="135" t="s">
        <v>4136</v>
      </c>
      <c r="DOS5" s="135" t="s">
        <v>4136</v>
      </c>
      <c r="DOT5" s="135" t="s">
        <v>4136</v>
      </c>
      <c r="DOU5" s="135" t="s">
        <v>4136</v>
      </c>
      <c r="DOV5" s="135" t="s">
        <v>4136</v>
      </c>
      <c r="DOW5" s="135" t="s">
        <v>4136</v>
      </c>
      <c r="DPD5" s="135" t="s">
        <v>4136</v>
      </c>
      <c r="DPE5" s="135" t="s">
        <v>4136</v>
      </c>
      <c r="DPF5" s="135" t="s">
        <v>4136</v>
      </c>
      <c r="DPG5" s="135" t="s">
        <v>4136</v>
      </c>
      <c r="DPH5" s="135" t="s">
        <v>4136</v>
      </c>
      <c r="DPO5" s="135" t="s">
        <v>4136</v>
      </c>
      <c r="DPP5" s="135" t="s">
        <v>4136</v>
      </c>
      <c r="DPQ5" s="135" t="s">
        <v>4136</v>
      </c>
      <c r="DPR5" s="135" t="s">
        <v>4136</v>
      </c>
      <c r="DPS5" s="135" t="s">
        <v>4136</v>
      </c>
      <c r="DPZ5" s="135" t="s">
        <v>4136</v>
      </c>
      <c r="DQA5" s="135" t="s">
        <v>4136</v>
      </c>
      <c r="DQB5" s="135" t="s">
        <v>4136</v>
      </c>
      <c r="DQC5" s="135" t="s">
        <v>4136</v>
      </c>
      <c r="DQD5" s="135" t="s">
        <v>4136</v>
      </c>
      <c r="DQK5" s="135" t="s">
        <v>4136</v>
      </c>
      <c r="DQL5" s="135" t="s">
        <v>4136</v>
      </c>
      <c r="DQM5" s="135" t="s">
        <v>4136</v>
      </c>
      <c r="DQN5" s="135" t="s">
        <v>4136</v>
      </c>
      <c r="DQO5" s="135" t="s">
        <v>4136</v>
      </c>
    </row>
    <row r="6" spans="1:3313" s="135" customFormat="1" ht="13" x14ac:dyDescent="0.3">
      <c r="XV6" s="136"/>
      <c r="XW6" s="136"/>
      <c r="XX6" s="136"/>
      <c r="XY6" s="136"/>
      <c r="XZ6" s="136"/>
      <c r="YA6" s="136"/>
      <c r="YB6" s="136"/>
      <c r="YH6" s="135" t="s">
        <v>4109</v>
      </c>
      <c r="YI6" s="135" t="s">
        <v>4138</v>
      </c>
      <c r="YJ6" s="135" t="s">
        <v>4138</v>
      </c>
      <c r="YK6" s="135" t="s">
        <v>4352</v>
      </c>
      <c r="YL6" s="135" t="s">
        <v>4352</v>
      </c>
      <c r="YM6" s="135" t="s">
        <v>4141</v>
      </c>
      <c r="YQ6" s="135" t="s">
        <v>4356</v>
      </c>
      <c r="YR6" s="135" t="s">
        <v>4136</v>
      </c>
      <c r="YS6" s="135" t="s">
        <v>4136</v>
      </c>
      <c r="YT6" s="135" t="s">
        <v>4136</v>
      </c>
      <c r="YU6" s="135" t="s">
        <v>4136</v>
      </c>
      <c r="YV6" s="135" t="s">
        <v>4136</v>
      </c>
      <c r="YW6" s="135" t="s">
        <v>4131</v>
      </c>
      <c r="YX6" s="135" t="s">
        <v>4133</v>
      </c>
      <c r="YY6" s="135" t="s">
        <v>4133</v>
      </c>
      <c r="YZ6" s="135" t="s">
        <v>4138</v>
      </c>
      <c r="ZA6" s="135" t="s">
        <v>4138</v>
      </c>
      <c r="ZB6" s="135" t="s">
        <v>4354</v>
      </c>
      <c r="ZC6" s="135" t="s">
        <v>4136</v>
      </c>
      <c r="ZD6" s="135" t="s">
        <v>4136</v>
      </c>
      <c r="ZE6" s="135" t="s">
        <v>4136</v>
      </c>
      <c r="ZF6" s="135" t="s">
        <v>4136</v>
      </c>
      <c r="ZG6" s="135" t="s">
        <v>4136</v>
      </c>
      <c r="ZH6" s="135" t="s">
        <v>4131</v>
      </c>
      <c r="ZI6" s="135" t="s">
        <v>4133</v>
      </c>
      <c r="ZJ6" s="135" t="s">
        <v>4133</v>
      </c>
      <c r="ZK6" s="135" t="s">
        <v>4138</v>
      </c>
      <c r="ZL6" s="135" t="s">
        <v>4138</v>
      </c>
      <c r="ZM6" s="135" t="s">
        <v>4354</v>
      </c>
      <c r="ZN6" s="135" t="s">
        <v>4136</v>
      </c>
      <c r="ZO6" s="135" t="s">
        <v>4136</v>
      </c>
      <c r="ZP6" s="135" t="s">
        <v>4136</v>
      </c>
      <c r="ZQ6" s="135" t="s">
        <v>4136</v>
      </c>
      <c r="ZR6" s="135" t="s">
        <v>4136</v>
      </c>
      <c r="ZS6" s="135" t="s">
        <v>4131</v>
      </c>
      <c r="ZT6" s="135" t="s">
        <v>4133</v>
      </c>
      <c r="ZU6" s="135" t="s">
        <v>4133</v>
      </c>
      <c r="ZV6" s="135" t="s">
        <v>4138</v>
      </c>
      <c r="ZW6" s="135" t="s">
        <v>4138</v>
      </c>
      <c r="ZX6" s="135" t="s">
        <v>4354</v>
      </c>
      <c r="ZY6" s="135" t="s">
        <v>4136</v>
      </c>
      <c r="ZZ6" s="135" t="s">
        <v>4136</v>
      </c>
      <c r="AAA6" s="135" t="s">
        <v>4136</v>
      </c>
      <c r="AAB6" s="135" t="s">
        <v>4136</v>
      </c>
      <c r="AAC6" s="135" t="s">
        <v>4136</v>
      </c>
      <c r="AAD6" s="135" t="s">
        <v>4131</v>
      </c>
      <c r="AAE6" s="135" t="s">
        <v>4133</v>
      </c>
      <c r="AAF6" s="135" t="s">
        <v>4133</v>
      </c>
      <c r="AAG6" s="135" t="s">
        <v>4138</v>
      </c>
      <c r="AAH6" s="135" t="s">
        <v>4138</v>
      </c>
      <c r="AAI6" s="135" t="s">
        <v>4354</v>
      </c>
      <c r="AAJ6" s="135" t="s">
        <v>4136</v>
      </c>
      <c r="AAK6" s="135" t="s">
        <v>4136</v>
      </c>
      <c r="AAL6" s="135" t="s">
        <v>4136</v>
      </c>
      <c r="AAM6" s="135" t="s">
        <v>4136</v>
      </c>
      <c r="AAN6" s="135" t="s">
        <v>4136</v>
      </c>
      <c r="AAO6" s="135" t="s">
        <v>4131</v>
      </c>
      <c r="AAP6" s="135" t="s">
        <v>4133</v>
      </c>
      <c r="AAQ6" s="135" t="s">
        <v>4133</v>
      </c>
      <c r="AAR6" s="135" t="s">
        <v>4138</v>
      </c>
      <c r="AAS6" s="135" t="s">
        <v>4138</v>
      </c>
      <c r="AAT6" s="135" t="s">
        <v>4354</v>
      </c>
      <c r="AAU6" s="135" t="s">
        <v>4136</v>
      </c>
      <c r="AAV6" s="135" t="s">
        <v>4136</v>
      </c>
      <c r="AAW6" s="135" t="s">
        <v>4136</v>
      </c>
      <c r="AAX6" s="135" t="s">
        <v>4136</v>
      </c>
      <c r="AAY6" s="135" t="s">
        <v>4136</v>
      </c>
      <c r="AAZ6" s="135" t="s">
        <v>4131</v>
      </c>
      <c r="ABA6" s="135" t="s">
        <v>4133</v>
      </c>
      <c r="ABB6" s="135" t="s">
        <v>4133</v>
      </c>
      <c r="ABC6" s="135" t="s">
        <v>4138</v>
      </c>
      <c r="ABD6" s="135" t="s">
        <v>4138</v>
      </c>
      <c r="ABE6" s="135" t="s">
        <v>4354</v>
      </c>
      <c r="ABF6" s="135" t="s">
        <v>4136</v>
      </c>
      <c r="ABG6" s="135" t="s">
        <v>4136</v>
      </c>
      <c r="ABH6" s="135" t="s">
        <v>4136</v>
      </c>
      <c r="ABI6" s="135" t="s">
        <v>4136</v>
      </c>
      <c r="ABJ6" s="135" t="s">
        <v>4136</v>
      </c>
      <c r="ABK6" s="135" t="s">
        <v>4131</v>
      </c>
      <c r="ABL6" s="135" t="s">
        <v>4133</v>
      </c>
      <c r="ABM6" s="135" t="s">
        <v>4133</v>
      </c>
      <c r="ABN6" s="135" t="s">
        <v>4138</v>
      </c>
      <c r="ABO6" s="135" t="s">
        <v>4138</v>
      </c>
      <c r="ABP6" s="135" t="s">
        <v>4354</v>
      </c>
      <c r="ABQ6" s="135" t="s">
        <v>4136</v>
      </c>
      <c r="ABR6" s="135" t="s">
        <v>4136</v>
      </c>
      <c r="ABS6" s="135" t="s">
        <v>4136</v>
      </c>
      <c r="ABT6" s="135" t="s">
        <v>4136</v>
      </c>
      <c r="ABU6" s="135" t="s">
        <v>4136</v>
      </c>
      <c r="ABV6" s="135" t="s">
        <v>4131</v>
      </c>
      <c r="ABW6" s="135" t="s">
        <v>4133</v>
      </c>
      <c r="ABX6" s="135" t="s">
        <v>4133</v>
      </c>
      <c r="ABY6" s="135" t="s">
        <v>4138</v>
      </c>
      <c r="ABZ6" s="135" t="s">
        <v>4138</v>
      </c>
      <c r="ACA6" s="135" t="s">
        <v>4354</v>
      </c>
      <c r="ACB6" s="135" t="s">
        <v>4136</v>
      </c>
      <c r="ACC6" s="135" t="s">
        <v>4136</v>
      </c>
      <c r="ACD6" s="135" t="s">
        <v>4136</v>
      </c>
      <c r="ACE6" s="135" t="s">
        <v>4136</v>
      </c>
      <c r="ACF6" s="135" t="s">
        <v>4136</v>
      </c>
      <c r="ACG6" s="135" t="s">
        <v>4131</v>
      </c>
      <c r="ACH6" s="135" t="s">
        <v>4133</v>
      </c>
      <c r="ACI6" s="135" t="s">
        <v>4133</v>
      </c>
      <c r="ACJ6" s="135" t="s">
        <v>4138</v>
      </c>
      <c r="ACK6" s="135" t="s">
        <v>4138</v>
      </c>
      <c r="ACL6" s="135" t="s">
        <v>4354</v>
      </c>
      <c r="ACM6" s="135" t="s">
        <v>4136</v>
      </c>
      <c r="ACN6" s="135" t="s">
        <v>4136</v>
      </c>
      <c r="ACO6" s="135" t="s">
        <v>4136</v>
      </c>
      <c r="ACP6" s="135" t="s">
        <v>4136</v>
      </c>
      <c r="ACQ6" s="135" t="s">
        <v>4136</v>
      </c>
      <c r="ACR6" s="135" t="s">
        <v>4131</v>
      </c>
      <c r="ACS6" s="135" t="s">
        <v>4133</v>
      </c>
      <c r="ACT6" s="135" t="s">
        <v>4133</v>
      </c>
      <c r="ACU6" s="135" t="s">
        <v>4138</v>
      </c>
      <c r="ACV6" s="135" t="s">
        <v>4138</v>
      </c>
      <c r="ACW6" s="135" t="s">
        <v>4354</v>
      </c>
      <c r="ACX6" s="135" t="s">
        <v>4136</v>
      </c>
      <c r="ACY6" s="135" t="s">
        <v>4136</v>
      </c>
      <c r="ACZ6" s="135" t="s">
        <v>4136</v>
      </c>
      <c r="ADA6" s="135" t="s">
        <v>4136</v>
      </c>
      <c r="ADB6" s="135" t="s">
        <v>4136</v>
      </c>
      <c r="ADC6" s="135" t="s">
        <v>4109</v>
      </c>
      <c r="ADD6" s="135" t="s">
        <v>4138</v>
      </c>
      <c r="ADE6" s="135" t="s">
        <v>4138</v>
      </c>
      <c r="ADF6" s="135" t="s">
        <v>4352</v>
      </c>
      <c r="ADG6" s="135" t="s">
        <v>4352</v>
      </c>
      <c r="ADH6" s="135" t="s">
        <v>4141</v>
      </c>
      <c r="ADL6" s="135" t="s">
        <v>4356</v>
      </c>
      <c r="ADM6" s="135" t="s">
        <v>4136</v>
      </c>
      <c r="ADN6" s="135" t="s">
        <v>4136</v>
      </c>
      <c r="ADO6" s="135" t="s">
        <v>4136</v>
      </c>
      <c r="ADP6" s="135" t="s">
        <v>4136</v>
      </c>
      <c r="ADQ6" s="135" t="s">
        <v>4136</v>
      </c>
      <c r="ADR6" s="135" t="s">
        <v>4131</v>
      </c>
      <c r="ADS6" s="135" t="s">
        <v>4133</v>
      </c>
      <c r="ADT6" s="135" t="s">
        <v>4133</v>
      </c>
      <c r="ADU6" s="135" t="s">
        <v>4138</v>
      </c>
      <c r="ADV6" s="135" t="s">
        <v>4138</v>
      </c>
      <c r="ADW6" s="135" t="s">
        <v>4354</v>
      </c>
      <c r="ADX6" s="135" t="s">
        <v>4136</v>
      </c>
      <c r="ADY6" s="135" t="s">
        <v>4136</v>
      </c>
      <c r="ADZ6" s="135" t="s">
        <v>4136</v>
      </c>
      <c r="AEA6" s="135" t="s">
        <v>4136</v>
      </c>
      <c r="AEB6" s="135" t="s">
        <v>4136</v>
      </c>
      <c r="AEC6" s="135" t="s">
        <v>4131</v>
      </c>
      <c r="AED6" s="135" t="s">
        <v>4133</v>
      </c>
      <c r="AEE6" s="135" t="s">
        <v>4133</v>
      </c>
      <c r="AEF6" s="135" t="s">
        <v>4138</v>
      </c>
      <c r="AEG6" s="135" t="s">
        <v>4138</v>
      </c>
      <c r="AEH6" s="135" t="s">
        <v>4354</v>
      </c>
      <c r="AEI6" s="135" t="s">
        <v>4136</v>
      </c>
      <c r="AEJ6" s="135" t="s">
        <v>4136</v>
      </c>
      <c r="AEK6" s="135" t="s">
        <v>4136</v>
      </c>
      <c r="AEL6" s="135" t="s">
        <v>4136</v>
      </c>
      <c r="AEM6" s="135" t="s">
        <v>4136</v>
      </c>
      <c r="AEN6" s="135" t="s">
        <v>4131</v>
      </c>
      <c r="AEO6" s="135" t="s">
        <v>4133</v>
      </c>
      <c r="AEP6" s="135" t="s">
        <v>4133</v>
      </c>
      <c r="AEQ6" s="135" t="s">
        <v>4138</v>
      </c>
      <c r="AER6" s="135" t="s">
        <v>4138</v>
      </c>
      <c r="AES6" s="135" t="s">
        <v>4354</v>
      </c>
      <c r="AET6" s="135" t="s">
        <v>4136</v>
      </c>
      <c r="AEU6" s="135" t="s">
        <v>4136</v>
      </c>
      <c r="AEV6" s="135" t="s">
        <v>4136</v>
      </c>
      <c r="AEW6" s="135" t="s">
        <v>4136</v>
      </c>
      <c r="AEX6" s="135" t="s">
        <v>4136</v>
      </c>
      <c r="AEY6" s="135" t="s">
        <v>4131</v>
      </c>
      <c r="AEZ6" s="135" t="s">
        <v>4133</v>
      </c>
      <c r="AFA6" s="135" t="s">
        <v>4133</v>
      </c>
      <c r="AFB6" s="135" t="s">
        <v>4138</v>
      </c>
      <c r="AFC6" s="135" t="s">
        <v>4138</v>
      </c>
      <c r="AFD6" s="135" t="s">
        <v>4354</v>
      </c>
      <c r="AFE6" s="135" t="s">
        <v>4136</v>
      </c>
      <c r="AFF6" s="135" t="s">
        <v>4136</v>
      </c>
      <c r="AFG6" s="135" t="s">
        <v>4136</v>
      </c>
      <c r="AFH6" s="135" t="s">
        <v>4136</v>
      </c>
      <c r="AFI6" s="135" t="s">
        <v>4136</v>
      </c>
      <c r="AFJ6" s="135" t="s">
        <v>4131</v>
      </c>
      <c r="AFK6" s="135" t="s">
        <v>4133</v>
      </c>
      <c r="AFL6" s="135" t="s">
        <v>4133</v>
      </c>
      <c r="AFM6" s="135" t="s">
        <v>4138</v>
      </c>
      <c r="AFN6" s="135" t="s">
        <v>4138</v>
      </c>
      <c r="AFO6" s="135" t="s">
        <v>4354</v>
      </c>
      <c r="AFP6" s="135" t="s">
        <v>4136</v>
      </c>
      <c r="AFQ6" s="135" t="s">
        <v>4136</v>
      </c>
      <c r="AFR6" s="135" t="s">
        <v>4136</v>
      </c>
      <c r="AFS6" s="135" t="s">
        <v>4136</v>
      </c>
      <c r="AFT6" s="135" t="s">
        <v>4136</v>
      </c>
      <c r="AFU6" s="135" t="s">
        <v>4131</v>
      </c>
      <c r="AFV6" s="135" t="s">
        <v>4133</v>
      </c>
      <c r="AFW6" s="135" t="s">
        <v>4133</v>
      </c>
      <c r="AFX6" s="135" t="s">
        <v>4138</v>
      </c>
      <c r="AFY6" s="135" t="s">
        <v>4138</v>
      </c>
      <c r="AFZ6" s="135" t="s">
        <v>4354</v>
      </c>
      <c r="AGA6" s="135" t="s">
        <v>4136</v>
      </c>
      <c r="AGB6" s="135" t="s">
        <v>4136</v>
      </c>
      <c r="AGC6" s="135" t="s">
        <v>4136</v>
      </c>
      <c r="AGD6" s="135" t="s">
        <v>4136</v>
      </c>
      <c r="AGE6" s="135" t="s">
        <v>4136</v>
      </c>
      <c r="AGF6" s="135" t="s">
        <v>4131</v>
      </c>
      <c r="AGG6" s="135" t="s">
        <v>4133</v>
      </c>
      <c r="AGH6" s="135" t="s">
        <v>4133</v>
      </c>
      <c r="AGI6" s="135" t="s">
        <v>4138</v>
      </c>
      <c r="AGJ6" s="135" t="s">
        <v>4138</v>
      </c>
      <c r="AGK6" s="135" t="s">
        <v>4354</v>
      </c>
      <c r="AGL6" s="135" t="s">
        <v>4136</v>
      </c>
      <c r="AGM6" s="135" t="s">
        <v>4136</v>
      </c>
      <c r="AGN6" s="135" t="s">
        <v>4136</v>
      </c>
      <c r="AGO6" s="135" t="s">
        <v>4136</v>
      </c>
      <c r="AGP6" s="135" t="s">
        <v>4136</v>
      </c>
      <c r="AGQ6" s="135" t="s">
        <v>4131</v>
      </c>
      <c r="AGR6" s="135" t="s">
        <v>4133</v>
      </c>
      <c r="AGS6" s="135" t="s">
        <v>4133</v>
      </c>
      <c r="AGT6" s="135" t="s">
        <v>4138</v>
      </c>
      <c r="AGU6" s="135" t="s">
        <v>4138</v>
      </c>
      <c r="AGV6" s="135" t="s">
        <v>4354</v>
      </c>
      <c r="AGW6" s="135" t="s">
        <v>4136</v>
      </c>
      <c r="AGX6" s="135" t="s">
        <v>4136</v>
      </c>
      <c r="AGY6" s="135" t="s">
        <v>4136</v>
      </c>
      <c r="AGZ6" s="135" t="s">
        <v>4136</v>
      </c>
      <c r="AHA6" s="135" t="s">
        <v>4136</v>
      </c>
      <c r="AHB6" s="135" t="s">
        <v>4131</v>
      </c>
      <c r="AHC6" s="135" t="s">
        <v>4133</v>
      </c>
      <c r="AHD6" s="135" t="s">
        <v>4133</v>
      </c>
      <c r="AHE6" s="135" t="s">
        <v>4138</v>
      </c>
      <c r="AHF6" s="135" t="s">
        <v>4138</v>
      </c>
      <c r="AHG6" s="135" t="s">
        <v>4354</v>
      </c>
      <c r="AHH6" s="135" t="s">
        <v>4136</v>
      </c>
      <c r="AHI6" s="135" t="s">
        <v>4136</v>
      </c>
      <c r="AHJ6" s="135" t="s">
        <v>4136</v>
      </c>
      <c r="AHK6" s="135" t="s">
        <v>4136</v>
      </c>
      <c r="AHL6" s="135" t="s">
        <v>4136</v>
      </c>
      <c r="AHM6" s="135" t="s">
        <v>4131</v>
      </c>
      <c r="AHN6" s="135" t="s">
        <v>4133</v>
      </c>
      <c r="AHO6" s="135" t="s">
        <v>4133</v>
      </c>
      <c r="AHP6" s="135" t="s">
        <v>4138</v>
      </c>
      <c r="AHQ6" s="135" t="s">
        <v>4138</v>
      </c>
      <c r="AHR6" s="135" t="s">
        <v>4354</v>
      </c>
      <c r="AHS6" s="135" t="s">
        <v>4136</v>
      </c>
      <c r="AHT6" s="135" t="s">
        <v>4136</v>
      </c>
      <c r="AHU6" s="135" t="s">
        <v>4136</v>
      </c>
      <c r="AHV6" s="135" t="s">
        <v>4136</v>
      </c>
      <c r="AHW6" s="135" t="s">
        <v>4136</v>
      </c>
      <c r="AHX6" s="135" t="s">
        <v>4109</v>
      </c>
      <c r="AHY6" s="135" t="s">
        <v>4138</v>
      </c>
      <c r="AHZ6" s="135" t="s">
        <v>4138</v>
      </c>
      <c r="AIA6" s="135" t="s">
        <v>4352</v>
      </c>
      <c r="AIB6" s="135" t="s">
        <v>4352</v>
      </c>
      <c r="AIC6" s="135" t="s">
        <v>4141</v>
      </c>
      <c r="AIG6" s="135" t="s">
        <v>4356</v>
      </c>
      <c r="AIH6" s="135" t="s">
        <v>4136</v>
      </c>
      <c r="AII6" s="135" t="s">
        <v>4136</v>
      </c>
      <c r="AIJ6" s="135" t="s">
        <v>4136</v>
      </c>
      <c r="AIK6" s="135" t="s">
        <v>4136</v>
      </c>
      <c r="AIL6" s="135" t="s">
        <v>4136</v>
      </c>
      <c r="AIM6" s="135" t="s">
        <v>4131</v>
      </c>
      <c r="AIN6" s="135" t="s">
        <v>4133</v>
      </c>
      <c r="AIO6" s="135" t="s">
        <v>4133</v>
      </c>
      <c r="AIP6" s="135" t="s">
        <v>4138</v>
      </c>
      <c r="AIQ6" s="135" t="s">
        <v>4138</v>
      </c>
      <c r="AIR6" s="135" t="s">
        <v>4354</v>
      </c>
      <c r="AIS6" s="135" t="s">
        <v>4136</v>
      </c>
      <c r="AIT6" s="135" t="s">
        <v>4136</v>
      </c>
      <c r="AIU6" s="135" t="s">
        <v>4136</v>
      </c>
      <c r="AIV6" s="135" t="s">
        <v>4136</v>
      </c>
      <c r="AIW6" s="135" t="s">
        <v>4136</v>
      </c>
      <c r="AIX6" s="135" t="s">
        <v>4131</v>
      </c>
      <c r="AIY6" s="135" t="s">
        <v>4133</v>
      </c>
      <c r="AIZ6" s="135" t="s">
        <v>4133</v>
      </c>
      <c r="AJA6" s="135" t="s">
        <v>4138</v>
      </c>
      <c r="AJB6" s="135" t="s">
        <v>4138</v>
      </c>
      <c r="AJC6" s="135" t="s">
        <v>4354</v>
      </c>
      <c r="AJD6" s="135" t="s">
        <v>4136</v>
      </c>
      <c r="AJE6" s="135" t="s">
        <v>4136</v>
      </c>
      <c r="AJF6" s="135" t="s">
        <v>4136</v>
      </c>
      <c r="AJG6" s="135" t="s">
        <v>4136</v>
      </c>
      <c r="AJH6" s="135" t="s">
        <v>4136</v>
      </c>
      <c r="AJI6" s="135" t="s">
        <v>4131</v>
      </c>
      <c r="AJJ6" s="135" t="s">
        <v>4133</v>
      </c>
      <c r="AJK6" s="135" t="s">
        <v>4133</v>
      </c>
      <c r="AJL6" s="135" t="s">
        <v>4138</v>
      </c>
      <c r="AJM6" s="135" t="s">
        <v>4138</v>
      </c>
      <c r="AJN6" s="135" t="s">
        <v>4354</v>
      </c>
      <c r="AJO6" s="135" t="s">
        <v>4136</v>
      </c>
      <c r="AJP6" s="135" t="s">
        <v>4136</v>
      </c>
      <c r="AJQ6" s="135" t="s">
        <v>4136</v>
      </c>
      <c r="AJR6" s="135" t="s">
        <v>4136</v>
      </c>
      <c r="AJS6" s="135" t="s">
        <v>4136</v>
      </c>
      <c r="AJT6" s="135" t="s">
        <v>4131</v>
      </c>
      <c r="AJU6" s="135" t="s">
        <v>4133</v>
      </c>
      <c r="AJV6" s="135" t="s">
        <v>4133</v>
      </c>
      <c r="AJW6" s="135" t="s">
        <v>4138</v>
      </c>
      <c r="AJX6" s="135" t="s">
        <v>4138</v>
      </c>
      <c r="AJY6" s="135" t="s">
        <v>4354</v>
      </c>
      <c r="AJZ6" s="135" t="s">
        <v>4136</v>
      </c>
      <c r="AKA6" s="135" t="s">
        <v>4136</v>
      </c>
      <c r="AKB6" s="135" t="s">
        <v>4136</v>
      </c>
      <c r="AKC6" s="135" t="s">
        <v>4136</v>
      </c>
      <c r="AKD6" s="135" t="s">
        <v>4136</v>
      </c>
      <c r="AKE6" s="135" t="s">
        <v>4131</v>
      </c>
      <c r="AKF6" s="135" t="s">
        <v>4133</v>
      </c>
      <c r="AKG6" s="135" t="s">
        <v>4133</v>
      </c>
      <c r="AKH6" s="135" t="s">
        <v>4138</v>
      </c>
      <c r="AKI6" s="135" t="s">
        <v>4138</v>
      </c>
      <c r="AKJ6" s="135" t="s">
        <v>4354</v>
      </c>
      <c r="AKK6" s="135" t="s">
        <v>4136</v>
      </c>
      <c r="AKL6" s="135" t="s">
        <v>4136</v>
      </c>
      <c r="AKM6" s="135" t="s">
        <v>4136</v>
      </c>
      <c r="AKN6" s="135" t="s">
        <v>4136</v>
      </c>
      <c r="AKO6" s="135" t="s">
        <v>4136</v>
      </c>
      <c r="AKP6" s="135" t="s">
        <v>4131</v>
      </c>
      <c r="AKQ6" s="135" t="s">
        <v>4133</v>
      </c>
      <c r="AKR6" s="135" t="s">
        <v>4133</v>
      </c>
      <c r="AKS6" s="135" t="s">
        <v>4138</v>
      </c>
      <c r="AKT6" s="135" t="s">
        <v>4138</v>
      </c>
      <c r="AKU6" s="135" t="s">
        <v>4354</v>
      </c>
      <c r="AKV6" s="135" t="s">
        <v>4136</v>
      </c>
      <c r="AKW6" s="135" t="s">
        <v>4136</v>
      </c>
      <c r="AKX6" s="135" t="s">
        <v>4136</v>
      </c>
      <c r="AKY6" s="135" t="s">
        <v>4136</v>
      </c>
      <c r="AKZ6" s="135" t="s">
        <v>4136</v>
      </c>
      <c r="ALA6" s="135" t="s">
        <v>4131</v>
      </c>
      <c r="ALB6" s="135" t="s">
        <v>4133</v>
      </c>
      <c r="ALC6" s="135" t="s">
        <v>4133</v>
      </c>
      <c r="ALD6" s="135" t="s">
        <v>4138</v>
      </c>
      <c r="ALE6" s="135" t="s">
        <v>4138</v>
      </c>
      <c r="ALF6" s="135" t="s">
        <v>4354</v>
      </c>
      <c r="ALG6" s="135" t="s">
        <v>4136</v>
      </c>
      <c r="ALH6" s="135" t="s">
        <v>4136</v>
      </c>
      <c r="ALI6" s="135" t="s">
        <v>4136</v>
      </c>
      <c r="ALJ6" s="135" t="s">
        <v>4136</v>
      </c>
      <c r="ALK6" s="135" t="s">
        <v>4136</v>
      </c>
      <c r="ALL6" s="135" t="s">
        <v>4131</v>
      </c>
      <c r="ALM6" s="135" t="s">
        <v>4133</v>
      </c>
      <c r="ALN6" s="135" t="s">
        <v>4133</v>
      </c>
      <c r="ALO6" s="135" t="s">
        <v>4138</v>
      </c>
      <c r="ALP6" s="135" t="s">
        <v>4138</v>
      </c>
      <c r="ALQ6" s="135" t="s">
        <v>4354</v>
      </c>
      <c r="ALR6" s="135" t="s">
        <v>4136</v>
      </c>
      <c r="ALS6" s="135" t="s">
        <v>4136</v>
      </c>
      <c r="ALT6" s="135" t="s">
        <v>4136</v>
      </c>
      <c r="ALU6" s="135" t="s">
        <v>4136</v>
      </c>
      <c r="ALV6" s="135" t="s">
        <v>4136</v>
      </c>
      <c r="ALW6" s="135" t="s">
        <v>4131</v>
      </c>
      <c r="ALX6" s="135" t="s">
        <v>4133</v>
      </c>
      <c r="ALY6" s="135" t="s">
        <v>4133</v>
      </c>
      <c r="ALZ6" s="135" t="s">
        <v>4138</v>
      </c>
      <c r="AMA6" s="135" t="s">
        <v>4138</v>
      </c>
      <c r="AMB6" s="135" t="s">
        <v>4354</v>
      </c>
      <c r="AMC6" s="135" t="s">
        <v>4136</v>
      </c>
      <c r="AMD6" s="135" t="s">
        <v>4136</v>
      </c>
      <c r="AME6" s="135" t="s">
        <v>4136</v>
      </c>
      <c r="AMF6" s="135" t="s">
        <v>4136</v>
      </c>
      <c r="AMG6" s="135" t="s">
        <v>4136</v>
      </c>
      <c r="AMH6" s="135" t="s">
        <v>4131</v>
      </c>
      <c r="AMI6" s="135" t="s">
        <v>4133</v>
      </c>
      <c r="AMJ6" s="135" t="s">
        <v>4133</v>
      </c>
      <c r="AMK6" s="135" t="s">
        <v>4138</v>
      </c>
      <c r="AML6" s="135" t="s">
        <v>4138</v>
      </c>
      <c r="AMM6" s="135" t="s">
        <v>4354</v>
      </c>
      <c r="AMN6" s="135" t="s">
        <v>4136</v>
      </c>
      <c r="AMO6" s="135" t="s">
        <v>4136</v>
      </c>
      <c r="AMP6" s="135" t="s">
        <v>4136</v>
      </c>
      <c r="AMQ6" s="135" t="s">
        <v>4136</v>
      </c>
      <c r="AMR6" s="135" t="s">
        <v>4136</v>
      </c>
      <c r="AMS6" s="135" t="s">
        <v>4109</v>
      </c>
      <c r="AMT6" s="135" t="s">
        <v>4138</v>
      </c>
      <c r="AMU6" s="135" t="s">
        <v>4138</v>
      </c>
      <c r="AMV6" s="135" t="s">
        <v>4352</v>
      </c>
      <c r="AMW6" s="135" t="s">
        <v>4352</v>
      </c>
      <c r="AMX6" s="135" t="s">
        <v>4141</v>
      </c>
      <c r="ANB6" s="135" t="s">
        <v>4356</v>
      </c>
      <c r="ANC6" s="135" t="s">
        <v>4136</v>
      </c>
      <c r="AND6" s="135" t="s">
        <v>4136</v>
      </c>
      <c r="ANE6" s="135" t="s">
        <v>4136</v>
      </c>
      <c r="ANF6" s="135" t="s">
        <v>4136</v>
      </c>
      <c r="ANG6" s="135" t="s">
        <v>4136</v>
      </c>
      <c r="ANH6" s="135" t="s">
        <v>4131</v>
      </c>
      <c r="ANI6" s="135" t="s">
        <v>4133</v>
      </c>
      <c r="ANJ6" s="135" t="s">
        <v>4133</v>
      </c>
      <c r="ANK6" s="135" t="s">
        <v>4138</v>
      </c>
      <c r="ANL6" s="135" t="s">
        <v>4138</v>
      </c>
      <c r="ANM6" s="135" t="s">
        <v>4354</v>
      </c>
      <c r="ANN6" s="135" t="s">
        <v>4136</v>
      </c>
      <c r="ANO6" s="135" t="s">
        <v>4136</v>
      </c>
      <c r="ANP6" s="135" t="s">
        <v>4136</v>
      </c>
      <c r="ANQ6" s="135" t="s">
        <v>4136</v>
      </c>
      <c r="ANR6" s="135" t="s">
        <v>4136</v>
      </c>
      <c r="ANS6" s="135" t="s">
        <v>4131</v>
      </c>
      <c r="ANT6" s="135" t="s">
        <v>4133</v>
      </c>
      <c r="ANU6" s="135" t="s">
        <v>4133</v>
      </c>
      <c r="ANV6" s="135" t="s">
        <v>4138</v>
      </c>
      <c r="ANW6" s="135" t="s">
        <v>4138</v>
      </c>
      <c r="ANX6" s="135" t="s">
        <v>4354</v>
      </c>
      <c r="ANY6" s="135" t="s">
        <v>4136</v>
      </c>
      <c r="ANZ6" s="135" t="s">
        <v>4136</v>
      </c>
      <c r="AOA6" s="135" t="s">
        <v>4136</v>
      </c>
      <c r="AOB6" s="135" t="s">
        <v>4136</v>
      </c>
      <c r="AOC6" s="135" t="s">
        <v>4136</v>
      </c>
      <c r="AOD6" s="135" t="s">
        <v>4131</v>
      </c>
      <c r="AOE6" s="135" t="s">
        <v>4133</v>
      </c>
      <c r="AOF6" s="135" t="s">
        <v>4133</v>
      </c>
      <c r="AOG6" s="135" t="s">
        <v>4138</v>
      </c>
      <c r="AOH6" s="135" t="s">
        <v>4138</v>
      </c>
      <c r="AOI6" s="135" t="s">
        <v>4354</v>
      </c>
      <c r="AOJ6" s="135" t="s">
        <v>4136</v>
      </c>
      <c r="AOK6" s="135" t="s">
        <v>4136</v>
      </c>
      <c r="AOL6" s="135" t="s">
        <v>4136</v>
      </c>
      <c r="AOM6" s="135" t="s">
        <v>4136</v>
      </c>
      <c r="AON6" s="135" t="s">
        <v>4136</v>
      </c>
      <c r="AOO6" s="135" t="s">
        <v>4131</v>
      </c>
      <c r="AOP6" s="135" t="s">
        <v>4133</v>
      </c>
      <c r="AOQ6" s="135" t="s">
        <v>4133</v>
      </c>
      <c r="AOR6" s="135" t="s">
        <v>4138</v>
      </c>
      <c r="AOS6" s="135" t="s">
        <v>4138</v>
      </c>
      <c r="AOT6" s="135" t="s">
        <v>4354</v>
      </c>
      <c r="AOU6" s="135" t="s">
        <v>4136</v>
      </c>
      <c r="AOV6" s="135" t="s">
        <v>4136</v>
      </c>
      <c r="AOW6" s="135" t="s">
        <v>4136</v>
      </c>
      <c r="AOX6" s="135" t="s">
        <v>4136</v>
      </c>
      <c r="AOY6" s="135" t="s">
        <v>4136</v>
      </c>
      <c r="AOZ6" s="135" t="s">
        <v>4131</v>
      </c>
      <c r="APA6" s="135" t="s">
        <v>4133</v>
      </c>
      <c r="APB6" s="135" t="s">
        <v>4133</v>
      </c>
      <c r="APC6" s="135" t="s">
        <v>4138</v>
      </c>
      <c r="APD6" s="135" t="s">
        <v>4138</v>
      </c>
      <c r="APE6" s="135" t="s">
        <v>4354</v>
      </c>
      <c r="APF6" s="135" t="s">
        <v>4136</v>
      </c>
      <c r="APG6" s="135" t="s">
        <v>4136</v>
      </c>
      <c r="APH6" s="135" t="s">
        <v>4136</v>
      </c>
      <c r="API6" s="135" t="s">
        <v>4136</v>
      </c>
      <c r="APJ6" s="135" t="s">
        <v>4136</v>
      </c>
      <c r="APK6" s="135" t="s">
        <v>4131</v>
      </c>
      <c r="APL6" s="135" t="s">
        <v>4133</v>
      </c>
      <c r="APM6" s="135" t="s">
        <v>4133</v>
      </c>
      <c r="APN6" s="135" t="s">
        <v>4138</v>
      </c>
      <c r="APO6" s="135" t="s">
        <v>4138</v>
      </c>
      <c r="APP6" s="135" t="s">
        <v>4354</v>
      </c>
      <c r="APQ6" s="135" t="s">
        <v>4136</v>
      </c>
      <c r="APR6" s="135" t="s">
        <v>4136</v>
      </c>
      <c r="APS6" s="135" t="s">
        <v>4136</v>
      </c>
      <c r="APT6" s="135" t="s">
        <v>4136</v>
      </c>
      <c r="APU6" s="135" t="s">
        <v>4136</v>
      </c>
      <c r="APV6" s="135" t="s">
        <v>4131</v>
      </c>
      <c r="APW6" s="135" t="s">
        <v>4133</v>
      </c>
      <c r="APX6" s="135" t="s">
        <v>4133</v>
      </c>
      <c r="APY6" s="135" t="s">
        <v>4138</v>
      </c>
      <c r="APZ6" s="135" t="s">
        <v>4138</v>
      </c>
      <c r="AQA6" s="135" t="s">
        <v>4354</v>
      </c>
      <c r="AQB6" s="135" t="s">
        <v>4136</v>
      </c>
      <c r="AQC6" s="135" t="s">
        <v>4136</v>
      </c>
      <c r="AQD6" s="135" t="s">
        <v>4136</v>
      </c>
      <c r="AQE6" s="135" t="s">
        <v>4136</v>
      </c>
      <c r="AQF6" s="135" t="s">
        <v>4136</v>
      </c>
      <c r="AQG6" s="135" t="s">
        <v>4131</v>
      </c>
      <c r="AQH6" s="135" t="s">
        <v>4133</v>
      </c>
      <c r="AQI6" s="135" t="s">
        <v>4133</v>
      </c>
      <c r="AQJ6" s="135" t="s">
        <v>4138</v>
      </c>
      <c r="AQK6" s="135" t="s">
        <v>4138</v>
      </c>
      <c r="AQL6" s="135" t="s">
        <v>4354</v>
      </c>
      <c r="AQM6" s="135" t="s">
        <v>4136</v>
      </c>
      <c r="AQN6" s="135" t="s">
        <v>4136</v>
      </c>
      <c r="AQO6" s="135" t="s">
        <v>4136</v>
      </c>
      <c r="AQP6" s="135" t="s">
        <v>4136</v>
      </c>
      <c r="AQQ6" s="135" t="s">
        <v>4136</v>
      </c>
      <c r="AQR6" s="135" t="s">
        <v>4131</v>
      </c>
      <c r="AQS6" s="135" t="s">
        <v>4133</v>
      </c>
      <c r="AQT6" s="135" t="s">
        <v>4133</v>
      </c>
      <c r="AQU6" s="135" t="s">
        <v>4138</v>
      </c>
      <c r="AQV6" s="135" t="s">
        <v>4138</v>
      </c>
      <c r="AQW6" s="135" t="s">
        <v>4354</v>
      </c>
      <c r="AQX6" s="135" t="s">
        <v>4136</v>
      </c>
      <c r="AQY6" s="135" t="s">
        <v>4136</v>
      </c>
      <c r="AQZ6" s="135" t="s">
        <v>4136</v>
      </c>
      <c r="ARA6" s="135" t="s">
        <v>4136</v>
      </c>
      <c r="ARB6" s="135" t="s">
        <v>4136</v>
      </c>
      <c r="ARC6" s="135" t="s">
        <v>4131</v>
      </c>
      <c r="ARD6" s="135" t="s">
        <v>4133</v>
      </c>
      <c r="ARE6" s="135" t="s">
        <v>4133</v>
      </c>
      <c r="ARF6" s="135" t="s">
        <v>4138</v>
      </c>
      <c r="ARG6" s="135" t="s">
        <v>4138</v>
      </c>
      <c r="ARH6" s="135" t="s">
        <v>4354</v>
      </c>
      <c r="ARI6" s="135" t="s">
        <v>4136</v>
      </c>
      <c r="ARJ6" s="135" t="s">
        <v>4136</v>
      </c>
      <c r="ARK6" s="135" t="s">
        <v>4136</v>
      </c>
      <c r="ARL6" s="135" t="s">
        <v>4136</v>
      </c>
      <c r="ARM6" s="135" t="s">
        <v>4136</v>
      </c>
      <c r="ARN6" s="135" t="s">
        <v>4109</v>
      </c>
      <c r="ARO6" s="135" t="s">
        <v>4138</v>
      </c>
      <c r="ARP6" s="135" t="s">
        <v>4138</v>
      </c>
      <c r="ARQ6" s="135" t="s">
        <v>4352</v>
      </c>
      <c r="ARR6" s="135" t="s">
        <v>4352</v>
      </c>
      <c r="ARS6" s="135" t="s">
        <v>4141</v>
      </c>
      <c r="ARW6" s="135" t="s">
        <v>4356</v>
      </c>
      <c r="ARX6" s="135" t="s">
        <v>4136</v>
      </c>
      <c r="ARY6" s="135" t="s">
        <v>4136</v>
      </c>
      <c r="ARZ6" s="135" t="s">
        <v>4136</v>
      </c>
      <c r="ASA6" s="135" t="s">
        <v>4136</v>
      </c>
      <c r="ASB6" s="135" t="s">
        <v>4136</v>
      </c>
      <c r="ASC6" s="135" t="s">
        <v>4131</v>
      </c>
      <c r="ASD6" s="135" t="s">
        <v>4133</v>
      </c>
      <c r="ASE6" s="135" t="s">
        <v>4133</v>
      </c>
      <c r="ASF6" s="135" t="s">
        <v>4138</v>
      </c>
      <c r="ASG6" s="135" t="s">
        <v>4138</v>
      </c>
      <c r="ASH6" s="135" t="s">
        <v>4354</v>
      </c>
      <c r="ASI6" s="135" t="s">
        <v>4136</v>
      </c>
      <c r="ASJ6" s="135" t="s">
        <v>4136</v>
      </c>
      <c r="ASK6" s="135" t="s">
        <v>4136</v>
      </c>
      <c r="ASL6" s="135" t="s">
        <v>4136</v>
      </c>
      <c r="ASM6" s="135" t="s">
        <v>4136</v>
      </c>
      <c r="ASN6" s="135" t="s">
        <v>4131</v>
      </c>
      <c r="ASO6" s="135" t="s">
        <v>4133</v>
      </c>
      <c r="ASP6" s="135" t="s">
        <v>4133</v>
      </c>
      <c r="ASQ6" s="135" t="s">
        <v>4138</v>
      </c>
      <c r="ASR6" s="135" t="s">
        <v>4138</v>
      </c>
      <c r="ASS6" s="135" t="s">
        <v>4354</v>
      </c>
      <c r="AST6" s="135" t="s">
        <v>4136</v>
      </c>
      <c r="ASU6" s="135" t="s">
        <v>4136</v>
      </c>
      <c r="ASV6" s="135" t="s">
        <v>4136</v>
      </c>
      <c r="ASW6" s="135" t="s">
        <v>4136</v>
      </c>
      <c r="ASX6" s="135" t="s">
        <v>4136</v>
      </c>
      <c r="ASY6" s="135" t="s">
        <v>4131</v>
      </c>
      <c r="ASZ6" s="135" t="s">
        <v>4133</v>
      </c>
      <c r="ATA6" s="135" t="s">
        <v>4133</v>
      </c>
      <c r="ATB6" s="135" t="s">
        <v>4138</v>
      </c>
      <c r="ATC6" s="135" t="s">
        <v>4138</v>
      </c>
      <c r="ATD6" s="135" t="s">
        <v>4354</v>
      </c>
      <c r="ATE6" s="135" t="s">
        <v>4136</v>
      </c>
      <c r="ATF6" s="135" t="s">
        <v>4136</v>
      </c>
      <c r="ATG6" s="135" t="s">
        <v>4136</v>
      </c>
      <c r="ATH6" s="135" t="s">
        <v>4136</v>
      </c>
      <c r="ATI6" s="135" t="s">
        <v>4136</v>
      </c>
      <c r="ATJ6" s="135" t="s">
        <v>4131</v>
      </c>
      <c r="ATK6" s="135" t="s">
        <v>4133</v>
      </c>
      <c r="ATL6" s="135" t="s">
        <v>4133</v>
      </c>
      <c r="ATM6" s="135" t="s">
        <v>4138</v>
      </c>
      <c r="ATN6" s="135" t="s">
        <v>4138</v>
      </c>
      <c r="ATO6" s="135" t="s">
        <v>4354</v>
      </c>
      <c r="ATP6" s="135" t="s">
        <v>4136</v>
      </c>
      <c r="ATQ6" s="135" t="s">
        <v>4136</v>
      </c>
      <c r="ATR6" s="135" t="s">
        <v>4136</v>
      </c>
      <c r="ATS6" s="135" t="s">
        <v>4136</v>
      </c>
      <c r="ATT6" s="135" t="s">
        <v>4136</v>
      </c>
      <c r="ATU6" s="135" t="s">
        <v>4131</v>
      </c>
      <c r="ATV6" s="135" t="s">
        <v>4133</v>
      </c>
      <c r="ATW6" s="135" t="s">
        <v>4133</v>
      </c>
      <c r="ATX6" s="135" t="s">
        <v>4138</v>
      </c>
      <c r="ATY6" s="135" t="s">
        <v>4138</v>
      </c>
      <c r="ATZ6" s="135" t="s">
        <v>4354</v>
      </c>
      <c r="AUA6" s="135" t="s">
        <v>4136</v>
      </c>
      <c r="AUB6" s="135" t="s">
        <v>4136</v>
      </c>
      <c r="AUC6" s="135" t="s">
        <v>4136</v>
      </c>
      <c r="AUD6" s="135" t="s">
        <v>4136</v>
      </c>
      <c r="AUE6" s="135" t="s">
        <v>4136</v>
      </c>
      <c r="AUF6" s="135" t="s">
        <v>4131</v>
      </c>
      <c r="AUG6" s="135" t="s">
        <v>4133</v>
      </c>
      <c r="AUH6" s="135" t="s">
        <v>4133</v>
      </c>
      <c r="AUI6" s="135" t="s">
        <v>4138</v>
      </c>
      <c r="AUJ6" s="135" t="s">
        <v>4138</v>
      </c>
      <c r="AUK6" s="135" t="s">
        <v>4354</v>
      </c>
      <c r="AUL6" s="135" t="s">
        <v>4136</v>
      </c>
      <c r="AUM6" s="135" t="s">
        <v>4136</v>
      </c>
      <c r="AUN6" s="135" t="s">
        <v>4136</v>
      </c>
      <c r="AUO6" s="135" t="s">
        <v>4136</v>
      </c>
      <c r="AUP6" s="135" t="s">
        <v>4136</v>
      </c>
      <c r="AUQ6" s="135" t="s">
        <v>4131</v>
      </c>
      <c r="AUR6" s="135" t="s">
        <v>4133</v>
      </c>
      <c r="AUS6" s="135" t="s">
        <v>4133</v>
      </c>
      <c r="AUT6" s="135" t="s">
        <v>4138</v>
      </c>
      <c r="AUU6" s="135" t="s">
        <v>4138</v>
      </c>
      <c r="AUV6" s="135" t="s">
        <v>4354</v>
      </c>
      <c r="AUW6" s="135" t="s">
        <v>4136</v>
      </c>
      <c r="AUX6" s="135" t="s">
        <v>4136</v>
      </c>
      <c r="AUY6" s="135" t="s">
        <v>4136</v>
      </c>
      <c r="AUZ6" s="135" t="s">
        <v>4136</v>
      </c>
      <c r="AVA6" s="135" t="s">
        <v>4136</v>
      </c>
      <c r="AVB6" s="135" t="s">
        <v>4131</v>
      </c>
      <c r="AVC6" s="135" t="s">
        <v>4133</v>
      </c>
      <c r="AVD6" s="135" t="s">
        <v>4133</v>
      </c>
      <c r="AVE6" s="135" t="s">
        <v>4138</v>
      </c>
      <c r="AVF6" s="135" t="s">
        <v>4138</v>
      </c>
      <c r="AVG6" s="135" t="s">
        <v>4354</v>
      </c>
      <c r="AVH6" s="135" t="s">
        <v>4136</v>
      </c>
      <c r="AVI6" s="135" t="s">
        <v>4136</v>
      </c>
      <c r="AVJ6" s="135" t="s">
        <v>4136</v>
      </c>
      <c r="AVK6" s="135" t="s">
        <v>4136</v>
      </c>
      <c r="AVL6" s="135" t="s">
        <v>4136</v>
      </c>
      <c r="AVM6" s="135" t="s">
        <v>4131</v>
      </c>
      <c r="AVN6" s="135" t="s">
        <v>4133</v>
      </c>
      <c r="AVO6" s="135" t="s">
        <v>4133</v>
      </c>
      <c r="AVP6" s="135" t="s">
        <v>4138</v>
      </c>
      <c r="AVQ6" s="135" t="s">
        <v>4138</v>
      </c>
      <c r="AVR6" s="135" t="s">
        <v>4354</v>
      </c>
      <c r="AVS6" s="135" t="s">
        <v>4136</v>
      </c>
      <c r="AVT6" s="135" t="s">
        <v>4136</v>
      </c>
      <c r="AVU6" s="135" t="s">
        <v>4136</v>
      </c>
      <c r="AVV6" s="135" t="s">
        <v>4136</v>
      </c>
      <c r="AVW6" s="135" t="s">
        <v>4136</v>
      </c>
      <c r="AVX6" s="135" t="s">
        <v>4131</v>
      </c>
      <c r="AVY6" s="135" t="s">
        <v>4133</v>
      </c>
      <c r="AVZ6" s="135" t="s">
        <v>4133</v>
      </c>
      <c r="AWA6" s="135" t="s">
        <v>4138</v>
      </c>
      <c r="AWB6" s="135" t="s">
        <v>4138</v>
      </c>
      <c r="AWC6" s="135" t="s">
        <v>4354</v>
      </c>
      <c r="AWD6" s="135" t="s">
        <v>4136</v>
      </c>
      <c r="AWE6" s="135" t="s">
        <v>4136</v>
      </c>
      <c r="AWF6" s="135" t="s">
        <v>4136</v>
      </c>
      <c r="AWG6" s="135" t="s">
        <v>4136</v>
      </c>
      <c r="AWH6" s="135" t="s">
        <v>4136</v>
      </c>
      <c r="AWI6" s="135" t="s">
        <v>4109</v>
      </c>
      <c r="AWJ6" s="135" t="s">
        <v>4138</v>
      </c>
      <c r="AWK6" s="135" t="s">
        <v>4138</v>
      </c>
      <c r="AWL6" s="135" t="s">
        <v>4352</v>
      </c>
      <c r="AWM6" s="135" t="s">
        <v>4352</v>
      </c>
      <c r="AWN6" s="135" t="s">
        <v>4141</v>
      </c>
      <c r="AWR6" s="135" t="s">
        <v>4356</v>
      </c>
      <c r="AWS6" s="135" t="s">
        <v>4136</v>
      </c>
      <c r="AWT6" s="135" t="s">
        <v>4136</v>
      </c>
      <c r="AWU6" s="135" t="s">
        <v>4136</v>
      </c>
      <c r="AWV6" s="135" t="s">
        <v>4136</v>
      </c>
      <c r="AWW6" s="135" t="s">
        <v>4136</v>
      </c>
      <c r="AWX6" s="135" t="s">
        <v>4131</v>
      </c>
      <c r="AWY6" s="135" t="s">
        <v>4133</v>
      </c>
      <c r="AWZ6" s="135" t="s">
        <v>4133</v>
      </c>
      <c r="AXA6" s="135" t="s">
        <v>4138</v>
      </c>
      <c r="AXB6" s="135" t="s">
        <v>4138</v>
      </c>
      <c r="AXC6" s="135" t="s">
        <v>4354</v>
      </c>
      <c r="AXD6" s="135" t="s">
        <v>4136</v>
      </c>
      <c r="AXE6" s="135" t="s">
        <v>4136</v>
      </c>
      <c r="AXF6" s="135" t="s">
        <v>4136</v>
      </c>
      <c r="AXG6" s="135" t="s">
        <v>4136</v>
      </c>
      <c r="AXH6" s="135" t="s">
        <v>4136</v>
      </c>
      <c r="AXI6" s="135" t="s">
        <v>4131</v>
      </c>
      <c r="AXJ6" s="135" t="s">
        <v>4133</v>
      </c>
      <c r="AXK6" s="135" t="s">
        <v>4133</v>
      </c>
      <c r="AXL6" s="135" t="s">
        <v>4138</v>
      </c>
      <c r="AXM6" s="135" t="s">
        <v>4138</v>
      </c>
      <c r="AXN6" s="135" t="s">
        <v>4354</v>
      </c>
      <c r="AXO6" s="135" t="s">
        <v>4136</v>
      </c>
      <c r="AXP6" s="135" t="s">
        <v>4136</v>
      </c>
      <c r="AXQ6" s="135" t="s">
        <v>4136</v>
      </c>
      <c r="AXR6" s="135" t="s">
        <v>4136</v>
      </c>
      <c r="AXS6" s="135" t="s">
        <v>4136</v>
      </c>
      <c r="AXT6" s="135" t="s">
        <v>4131</v>
      </c>
      <c r="AXU6" s="135" t="s">
        <v>4133</v>
      </c>
      <c r="AXV6" s="135" t="s">
        <v>4133</v>
      </c>
      <c r="AXW6" s="135" t="s">
        <v>4138</v>
      </c>
      <c r="AXX6" s="135" t="s">
        <v>4138</v>
      </c>
      <c r="AXY6" s="135" t="s">
        <v>4354</v>
      </c>
      <c r="AXZ6" s="135" t="s">
        <v>4136</v>
      </c>
      <c r="AYA6" s="135" t="s">
        <v>4136</v>
      </c>
      <c r="AYB6" s="135" t="s">
        <v>4136</v>
      </c>
      <c r="AYC6" s="135" t="s">
        <v>4136</v>
      </c>
      <c r="AYD6" s="135" t="s">
        <v>4136</v>
      </c>
      <c r="AYE6" s="135" t="s">
        <v>4131</v>
      </c>
      <c r="AYF6" s="135" t="s">
        <v>4133</v>
      </c>
      <c r="AYG6" s="135" t="s">
        <v>4133</v>
      </c>
      <c r="AYH6" s="135" t="s">
        <v>4138</v>
      </c>
      <c r="AYI6" s="135" t="s">
        <v>4138</v>
      </c>
      <c r="AYJ6" s="135" t="s">
        <v>4354</v>
      </c>
      <c r="AYK6" s="135" t="s">
        <v>4136</v>
      </c>
      <c r="AYL6" s="135" t="s">
        <v>4136</v>
      </c>
      <c r="AYM6" s="135" t="s">
        <v>4136</v>
      </c>
      <c r="AYN6" s="135" t="s">
        <v>4136</v>
      </c>
      <c r="AYO6" s="135" t="s">
        <v>4136</v>
      </c>
      <c r="AYP6" s="135" t="s">
        <v>4131</v>
      </c>
      <c r="AYQ6" s="135" t="s">
        <v>4133</v>
      </c>
      <c r="AYR6" s="135" t="s">
        <v>4133</v>
      </c>
      <c r="AYS6" s="135" t="s">
        <v>4138</v>
      </c>
      <c r="AYT6" s="135" t="s">
        <v>4138</v>
      </c>
      <c r="AYU6" s="135" t="s">
        <v>4354</v>
      </c>
      <c r="AYV6" s="135" t="s">
        <v>4136</v>
      </c>
      <c r="AYW6" s="135" t="s">
        <v>4136</v>
      </c>
      <c r="AYX6" s="135" t="s">
        <v>4136</v>
      </c>
      <c r="AYY6" s="135" t="s">
        <v>4136</v>
      </c>
      <c r="AYZ6" s="135" t="s">
        <v>4136</v>
      </c>
      <c r="AZA6" s="135" t="s">
        <v>4131</v>
      </c>
      <c r="AZB6" s="135" t="s">
        <v>4133</v>
      </c>
      <c r="AZC6" s="135" t="s">
        <v>4133</v>
      </c>
      <c r="AZD6" s="135" t="s">
        <v>4138</v>
      </c>
      <c r="AZE6" s="135" t="s">
        <v>4138</v>
      </c>
      <c r="AZF6" s="135" t="s">
        <v>4354</v>
      </c>
      <c r="AZG6" s="135" t="s">
        <v>4136</v>
      </c>
      <c r="AZH6" s="135" t="s">
        <v>4136</v>
      </c>
      <c r="AZI6" s="135" t="s">
        <v>4136</v>
      </c>
      <c r="AZJ6" s="135" t="s">
        <v>4136</v>
      </c>
      <c r="AZK6" s="135" t="s">
        <v>4136</v>
      </c>
      <c r="AZL6" s="135" t="s">
        <v>4131</v>
      </c>
      <c r="AZM6" s="135" t="s">
        <v>4133</v>
      </c>
      <c r="AZN6" s="135" t="s">
        <v>4133</v>
      </c>
      <c r="AZO6" s="135" t="s">
        <v>4138</v>
      </c>
      <c r="AZP6" s="135" t="s">
        <v>4138</v>
      </c>
      <c r="AZQ6" s="135" t="s">
        <v>4354</v>
      </c>
      <c r="AZR6" s="135" t="s">
        <v>4136</v>
      </c>
      <c r="AZS6" s="135" t="s">
        <v>4136</v>
      </c>
      <c r="AZT6" s="135" t="s">
        <v>4136</v>
      </c>
      <c r="AZU6" s="135" t="s">
        <v>4136</v>
      </c>
      <c r="AZV6" s="135" t="s">
        <v>4136</v>
      </c>
      <c r="AZW6" s="135" t="s">
        <v>4131</v>
      </c>
      <c r="AZX6" s="135" t="s">
        <v>4133</v>
      </c>
      <c r="AZY6" s="135" t="s">
        <v>4133</v>
      </c>
      <c r="AZZ6" s="135" t="s">
        <v>4138</v>
      </c>
      <c r="BAA6" s="135" t="s">
        <v>4138</v>
      </c>
      <c r="BAB6" s="135" t="s">
        <v>4354</v>
      </c>
      <c r="BAC6" s="135" t="s">
        <v>4136</v>
      </c>
      <c r="BAD6" s="135" t="s">
        <v>4136</v>
      </c>
      <c r="BAE6" s="135" t="s">
        <v>4136</v>
      </c>
      <c r="BAF6" s="135" t="s">
        <v>4136</v>
      </c>
      <c r="BAG6" s="135" t="s">
        <v>4136</v>
      </c>
      <c r="BAH6" s="135" t="s">
        <v>4131</v>
      </c>
      <c r="BAI6" s="135" t="s">
        <v>4133</v>
      </c>
      <c r="BAJ6" s="135" t="s">
        <v>4133</v>
      </c>
      <c r="BAK6" s="135" t="s">
        <v>4138</v>
      </c>
      <c r="BAL6" s="135" t="s">
        <v>4138</v>
      </c>
      <c r="BAM6" s="135" t="s">
        <v>4354</v>
      </c>
      <c r="BAN6" s="135" t="s">
        <v>4136</v>
      </c>
      <c r="BAO6" s="135" t="s">
        <v>4136</v>
      </c>
      <c r="BAP6" s="135" t="s">
        <v>4136</v>
      </c>
      <c r="BAQ6" s="135" t="s">
        <v>4136</v>
      </c>
      <c r="BAR6" s="135" t="s">
        <v>4136</v>
      </c>
      <c r="BAS6" s="135" t="s">
        <v>4131</v>
      </c>
      <c r="BAT6" s="135" t="s">
        <v>4133</v>
      </c>
      <c r="BAU6" s="135" t="s">
        <v>4133</v>
      </c>
      <c r="BAV6" s="135" t="s">
        <v>4138</v>
      </c>
      <c r="BAW6" s="135" t="s">
        <v>4138</v>
      </c>
      <c r="BAX6" s="135" t="s">
        <v>4354</v>
      </c>
      <c r="BAY6" s="135" t="s">
        <v>4136</v>
      </c>
      <c r="BAZ6" s="135" t="s">
        <v>4136</v>
      </c>
      <c r="BBA6" s="135" t="s">
        <v>4136</v>
      </c>
      <c r="BBB6" s="135" t="s">
        <v>4136</v>
      </c>
      <c r="BBC6" s="135" t="s">
        <v>4136</v>
      </c>
      <c r="BBD6" s="135" t="s">
        <v>4109</v>
      </c>
      <c r="BBE6" s="135" t="s">
        <v>4138</v>
      </c>
      <c r="BBF6" s="135" t="s">
        <v>4138</v>
      </c>
      <c r="BBG6" s="135" t="s">
        <v>4352</v>
      </c>
      <c r="BBH6" s="135" t="s">
        <v>4352</v>
      </c>
      <c r="BBI6" s="135" t="s">
        <v>4141</v>
      </c>
      <c r="BBM6" s="135" t="s">
        <v>4356</v>
      </c>
      <c r="BBN6" s="135" t="s">
        <v>4136</v>
      </c>
      <c r="BBO6" s="135" t="s">
        <v>4136</v>
      </c>
      <c r="BBP6" s="135" t="s">
        <v>4136</v>
      </c>
      <c r="BBQ6" s="135" t="s">
        <v>4136</v>
      </c>
      <c r="BBR6" s="135" t="s">
        <v>4136</v>
      </c>
      <c r="BBS6" s="135" t="s">
        <v>4131</v>
      </c>
      <c r="BBT6" s="135" t="s">
        <v>4133</v>
      </c>
      <c r="BBU6" s="135" t="s">
        <v>4133</v>
      </c>
      <c r="BBV6" s="135" t="s">
        <v>4138</v>
      </c>
      <c r="BBW6" s="135" t="s">
        <v>4138</v>
      </c>
      <c r="BBX6" s="135" t="s">
        <v>4354</v>
      </c>
      <c r="BBY6" s="135" t="s">
        <v>4136</v>
      </c>
      <c r="BBZ6" s="135" t="s">
        <v>4136</v>
      </c>
      <c r="BCA6" s="135" t="s">
        <v>4136</v>
      </c>
      <c r="BCB6" s="135" t="s">
        <v>4136</v>
      </c>
      <c r="BCC6" s="135" t="s">
        <v>4136</v>
      </c>
      <c r="BCD6" s="135" t="s">
        <v>4131</v>
      </c>
      <c r="BCE6" s="135" t="s">
        <v>4133</v>
      </c>
      <c r="BCF6" s="135" t="s">
        <v>4133</v>
      </c>
      <c r="BCG6" s="135" t="s">
        <v>4138</v>
      </c>
      <c r="BCH6" s="135" t="s">
        <v>4138</v>
      </c>
      <c r="BCI6" s="135" t="s">
        <v>4354</v>
      </c>
      <c r="BCJ6" s="135" t="s">
        <v>4136</v>
      </c>
      <c r="BCK6" s="135" t="s">
        <v>4136</v>
      </c>
      <c r="BCL6" s="135" t="s">
        <v>4136</v>
      </c>
      <c r="BCM6" s="135" t="s">
        <v>4136</v>
      </c>
      <c r="BCN6" s="135" t="s">
        <v>4136</v>
      </c>
      <c r="BCO6" s="135" t="s">
        <v>4131</v>
      </c>
      <c r="BCP6" s="135" t="s">
        <v>4133</v>
      </c>
      <c r="BCQ6" s="135" t="s">
        <v>4133</v>
      </c>
      <c r="BCR6" s="135" t="s">
        <v>4138</v>
      </c>
      <c r="BCS6" s="135" t="s">
        <v>4138</v>
      </c>
      <c r="BCT6" s="135" t="s">
        <v>4354</v>
      </c>
      <c r="BCU6" s="135" t="s">
        <v>4136</v>
      </c>
      <c r="BCV6" s="135" t="s">
        <v>4136</v>
      </c>
      <c r="BCW6" s="135" t="s">
        <v>4136</v>
      </c>
      <c r="BCX6" s="135" t="s">
        <v>4136</v>
      </c>
      <c r="BCY6" s="135" t="s">
        <v>4136</v>
      </c>
      <c r="BCZ6" s="135" t="s">
        <v>4131</v>
      </c>
      <c r="BDA6" s="135" t="s">
        <v>4133</v>
      </c>
      <c r="BDB6" s="135" t="s">
        <v>4133</v>
      </c>
      <c r="BDC6" s="135" t="s">
        <v>4138</v>
      </c>
      <c r="BDD6" s="135" t="s">
        <v>4138</v>
      </c>
      <c r="BDE6" s="135" t="s">
        <v>4354</v>
      </c>
      <c r="BDF6" s="135" t="s">
        <v>4136</v>
      </c>
      <c r="BDG6" s="135" t="s">
        <v>4136</v>
      </c>
      <c r="BDH6" s="135" t="s">
        <v>4136</v>
      </c>
      <c r="BDI6" s="135" t="s">
        <v>4136</v>
      </c>
      <c r="BDJ6" s="135" t="s">
        <v>4136</v>
      </c>
      <c r="BDK6" s="135" t="s">
        <v>4131</v>
      </c>
      <c r="BDL6" s="135" t="s">
        <v>4133</v>
      </c>
      <c r="BDM6" s="135" t="s">
        <v>4133</v>
      </c>
      <c r="BDN6" s="135" t="s">
        <v>4138</v>
      </c>
      <c r="BDO6" s="135" t="s">
        <v>4138</v>
      </c>
      <c r="BDP6" s="135" t="s">
        <v>4354</v>
      </c>
      <c r="BDQ6" s="135" t="s">
        <v>4136</v>
      </c>
      <c r="BDR6" s="135" t="s">
        <v>4136</v>
      </c>
      <c r="BDS6" s="135" t="s">
        <v>4136</v>
      </c>
      <c r="BDT6" s="135" t="s">
        <v>4136</v>
      </c>
      <c r="BDU6" s="135" t="s">
        <v>4136</v>
      </c>
      <c r="BDV6" s="135" t="s">
        <v>4131</v>
      </c>
      <c r="BDW6" s="135" t="s">
        <v>4133</v>
      </c>
      <c r="BDX6" s="135" t="s">
        <v>4133</v>
      </c>
      <c r="BDY6" s="135" t="s">
        <v>4138</v>
      </c>
      <c r="BDZ6" s="135" t="s">
        <v>4138</v>
      </c>
      <c r="BEA6" s="135" t="s">
        <v>4354</v>
      </c>
      <c r="BEB6" s="135" t="s">
        <v>4136</v>
      </c>
      <c r="BEC6" s="135" t="s">
        <v>4136</v>
      </c>
      <c r="BED6" s="135" t="s">
        <v>4136</v>
      </c>
      <c r="BEE6" s="135" t="s">
        <v>4136</v>
      </c>
      <c r="BEF6" s="135" t="s">
        <v>4136</v>
      </c>
      <c r="BEG6" s="135" t="s">
        <v>4131</v>
      </c>
      <c r="BEH6" s="135" t="s">
        <v>4133</v>
      </c>
      <c r="BEI6" s="135" t="s">
        <v>4133</v>
      </c>
      <c r="BEJ6" s="135" t="s">
        <v>4138</v>
      </c>
      <c r="BEK6" s="135" t="s">
        <v>4138</v>
      </c>
      <c r="BEL6" s="135" t="s">
        <v>4354</v>
      </c>
      <c r="BEM6" s="135" t="s">
        <v>4136</v>
      </c>
      <c r="BEN6" s="135" t="s">
        <v>4136</v>
      </c>
      <c r="BEO6" s="135" t="s">
        <v>4136</v>
      </c>
      <c r="BEP6" s="135" t="s">
        <v>4136</v>
      </c>
      <c r="BEQ6" s="135" t="s">
        <v>4136</v>
      </c>
      <c r="BER6" s="135" t="s">
        <v>4131</v>
      </c>
      <c r="BES6" s="135" t="s">
        <v>4133</v>
      </c>
      <c r="BET6" s="135" t="s">
        <v>4133</v>
      </c>
      <c r="BEU6" s="135" t="s">
        <v>4138</v>
      </c>
      <c r="BEV6" s="135" t="s">
        <v>4138</v>
      </c>
      <c r="BEW6" s="135" t="s">
        <v>4354</v>
      </c>
      <c r="BEX6" s="135" t="s">
        <v>4136</v>
      </c>
      <c r="BEY6" s="135" t="s">
        <v>4136</v>
      </c>
      <c r="BEZ6" s="135" t="s">
        <v>4136</v>
      </c>
      <c r="BFA6" s="135" t="s">
        <v>4136</v>
      </c>
      <c r="BFB6" s="135" t="s">
        <v>4136</v>
      </c>
      <c r="BFC6" s="135" t="s">
        <v>4131</v>
      </c>
      <c r="BFD6" s="135" t="s">
        <v>4133</v>
      </c>
      <c r="BFE6" s="135" t="s">
        <v>4133</v>
      </c>
      <c r="BFF6" s="135" t="s">
        <v>4138</v>
      </c>
      <c r="BFG6" s="135" t="s">
        <v>4138</v>
      </c>
      <c r="BFH6" s="135" t="s">
        <v>4354</v>
      </c>
      <c r="BFI6" s="135" t="s">
        <v>4136</v>
      </c>
      <c r="BFJ6" s="135" t="s">
        <v>4136</v>
      </c>
      <c r="BFK6" s="135" t="s">
        <v>4136</v>
      </c>
      <c r="BFL6" s="135" t="s">
        <v>4136</v>
      </c>
      <c r="BFM6" s="135" t="s">
        <v>4136</v>
      </c>
      <c r="BFN6" s="135" t="s">
        <v>4131</v>
      </c>
      <c r="BFO6" s="135" t="s">
        <v>4133</v>
      </c>
      <c r="BFP6" s="135" t="s">
        <v>4133</v>
      </c>
      <c r="BFQ6" s="135" t="s">
        <v>4138</v>
      </c>
      <c r="BFR6" s="135" t="s">
        <v>4138</v>
      </c>
      <c r="BFS6" s="135" t="s">
        <v>4354</v>
      </c>
      <c r="BFT6" s="135" t="s">
        <v>4136</v>
      </c>
      <c r="BFU6" s="135" t="s">
        <v>4136</v>
      </c>
      <c r="BFV6" s="135" t="s">
        <v>4136</v>
      </c>
      <c r="BFW6" s="135" t="s">
        <v>4136</v>
      </c>
      <c r="BFX6" s="135" t="s">
        <v>4136</v>
      </c>
      <c r="BFY6" s="135" t="s">
        <v>4109</v>
      </c>
      <c r="BFZ6" s="135" t="s">
        <v>4138</v>
      </c>
      <c r="BGA6" s="135" t="s">
        <v>4138</v>
      </c>
      <c r="BGB6" s="135" t="s">
        <v>4352</v>
      </c>
      <c r="BGC6" s="135" t="s">
        <v>4352</v>
      </c>
      <c r="BGD6" s="135" t="s">
        <v>4141</v>
      </c>
      <c r="BGH6" s="135" t="s">
        <v>4356</v>
      </c>
      <c r="BGI6" s="135" t="s">
        <v>4136</v>
      </c>
      <c r="BGJ6" s="135" t="s">
        <v>4136</v>
      </c>
      <c r="BGK6" s="135" t="s">
        <v>4136</v>
      </c>
      <c r="BGL6" s="135" t="s">
        <v>4136</v>
      </c>
      <c r="BGM6" s="135" t="s">
        <v>4136</v>
      </c>
      <c r="BGN6" s="135" t="s">
        <v>4131</v>
      </c>
      <c r="BGO6" s="135" t="s">
        <v>4133</v>
      </c>
      <c r="BGP6" s="135" t="s">
        <v>4133</v>
      </c>
      <c r="BGQ6" s="135" t="s">
        <v>4138</v>
      </c>
      <c r="BGR6" s="135" t="s">
        <v>4138</v>
      </c>
      <c r="BGS6" s="135" t="s">
        <v>4354</v>
      </c>
      <c r="BGT6" s="135" t="s">
        <v>4136</v>
      </c>
      <c r="BGU6" s="135" t="s">
        <v>4136</v>
      </c>
      <c r="BGV6" s="135" t="s">
        <v>4136</v>
      </c>
      <c r="BGW6" s="135" t="s">
        <v>4136</v>
      </c>
      <c r="BGX6" s="135" t="s">
        <v>4136</v>
      </c>
      <c r="BGY6" s="135" t="s">
        <v>4131</v>
      </c>
      <c r="BGZ6" s="135" t="s">
        <v>4133</v>
      </c>
      <c r="BHA6" s="135" t="s">
        <v>4133</v>
      </c>
      <c r="BHB6" s="135" t="s">
        <v>4138</v>
      </c>
      <c r="BHC6" s="135" t="s">
        <v>4138</v>
      </c>
      <c r="BHD6" s="135" t="s">
        <v>4354</v>
      </c>
      <c r="BHE6" s="135" t="s">
        <v>4136</v>
      </c>
      <c r="BHF6" s="135" t="s">
        <v>4136</v>
      </c>
      <c r="BHG6" s="135" t="s">
        <v>4136</v>
      </c>
      <c r="BHH6" s="135" t="s">
        <v>4136</v>
      </c>
      <c r="BHI6" s="135" t="s">
        <v>4136</v>
      </c>
      <c r="BHJ6" s="135" t="s">
        <v>4131</v>
      </c>
      <c r="BHK6" s="135" t="s">
        <v>4133</v>
      </c>
      <c r="BHL6" s="135" t="s">
        <v>4133</v>
      </c>
      <c r="BHM6" s="135" t="s">
        <v>4138</v>
      </c>
      <c r="BHN6" s="135" t="s">
        <v>4138</v>
      </c>
      <c r="BHO6" s="135" t="s">
        <v>4354</v>
      </c>
      <c r="BHP6" s="135" t="s">
        <v>4136</v>
      </c>
      <c r="BHQ6" s="135" t="s">
        <v>4136</v>
      </c>
      <c r="BHR6" s="135" t="s">
        <v>4136</v>
      </c>
      <c r="BHS6" s="135" t="s">
        <v>4136</v>
      </c>
      <c r="BHT6" s="135" t="s">
        <v>4136</v>
      </c>
      <c r="BHU6" s="135" t="s">
        <v>4131</v>
      </c>
      <c r="BHV6" s="135" t="s">
        <v>4133</v>
      </c>
      <c r="BHW6" s="135" t="s">
        <v>4133</v>
      </c>
      <c r="BHX6" s="135" t="s">
        <v>4138</v>
      </c>
      <c r="BHY6" s="135" t="s">
        <v>4138</v>
      </c>
      <c r="BHZ6" s="135" t="s">
        <v>4354</v>
      </c>
      <c r="BIA6" s="135" t="s">
        <v>4136</v>
      </c>
      <c r="BIB6" s="135" t="s">
        <v>4136</v>
      </c>
      <c r="BIC6" s="135" t="s">
        <v>4136</v>
      </c>
      <c r="BID6" s="135" t="s">
        <v>4136</v>
      </c>
      <c r="BIE6" s="135" t="s">
        <v>4136</v>
      </c>
      <c r="BIF6" s="135" t="s">
        <v>4131</v>
      </c>
      <c r="BIG6" s="135" t="s">
        <v>4133</v>
      </c>
      <c r="BIH6" s="135" t="s">
        <v>4133</v>
      </c>
      <c r="BII6" s="135" t="s">
        <v>4138</v>
      </c>
      <c r="BIJ6" s="135" t="s">
        <v>4138</v>
      </c>
      <c r="BIK6" s="135" t="s">
        <v>4354</v>
      </c>
      <c r="BIL6" s="135" t="s">
        <v>4136</v>
      </c>
      <c r="BIM6" s="135" t="s">
        <v>4136</v>
      </c>
      <c r="BIN6" s="135" t="s">
        <v>4136</v>
      </c>
      <c r="BIO6" s="135" t="s">
        <v>4136</v>
      </c>
      <c r="BIP6" s="135" t="s">
        <v>4136</v>
      </c>
      <c r="BIQ6" s="135" t="s">
        <v>4131</v>
      </c>
      <c r="BIR6" s="135" t="s">
        <v>4133</v>
      </c>
      <c r="BIS6" s="135" t="s">
        <v>4133</v>
      </c>
      <c r="BIT6" s="135" t="s">
        <v>4138</v>
      </c>
      <c r="BIU6" s="135" t="s">
        <v>4138</v>
      </c>
      <c r="BIV6" s="135" t="s">
        <v>4354</v>
      </c>
      <c r="BIW6" s="135" t="s">
        <v>4136</v>
      </c>
      <c r="BIX6" s="135" t="s">
        <v>4136</v>
      </c>
      <c r="BIY6" s="135" t="s">
        <v>4136</v>
      </c>
      <c r="BIZ6" s="135" t="s">
        <v>4136</v>
      </c>
      <c r="BJA6" s="135" t="s">
        <v>4136</v>
      </c>
      <c r="BJB6" s="135" t="s">
        <v>4131</v>
      </c>
      <c r="BJC6" s="135" t="s">
        <v>4133</v>
      </c>
      <c r="BJD6" s="135" t="s">
        <v>4133</v>
      </c>
      <c r="BJE6" s="135" t="s">
        <v>4138</v>
      </c>
      <c r="BJF6" s="135" t="s">
        <v>4138</v>
      </c>
      <c r="BJG6" s="135" t="s">
        <v>4354</v>
      </c>
      <c r="BJH6" s="135" t="s">
        <v>4136</v>
      </c>
      <c r="BJI6" s="135" t="s">
        <v>4136</v>
      </c>
      <c r="BJJ6" s="135" t="s">
        <v>4136</v>
      </c>
      <c r="BJK6" s="135" t="s">
        <v>4136</v>
      </c>
      <c r="BJL6" s="135" t="s">
        <v>4136</v>
      </c>
      <c r="BJM6" s="135" t="s">
        <v>4131</v>
      </c>
      <c r="BJN6" s="135" t="s">
        <v>4133</v>
      </c>
      <c r="BJO6" s="135" t="s">
        <v>4133</v>
      </c>
      <c r="BJP6" s="135" t="s">
        <v>4138</v>
      </c>
      <c r="BJQ6" s="135" t="s">
        <v>4138</v>
      </c>
      <c r="BJR6" s="135" t="s">
        <v>4354</v>
      </c>
      <c r="BJS6" s="135" t="s">
        <v>4136</v>
      </c>
      <c r="BJT6" s="135" t="s">
        <v>4136</v>
      </c>
      <c r="BJU6" s="135" t="s">
        <v>4136</v>
      </c>
      <c r="BJV6" s="135" t="s">
        <v>4136</v>
      </c>
      <c r="BJW6" s="135" t="s">
        <v>4136</v>
      </c>
      <c r="BJX6" s="135" t="s">
        <v>4131</v>
      </c>
      <c r="BJY6" s="135" t="s">
        <v>4133</v>
      </c>
      <c r="BJZ6" s="135" t="s">
        <v>4133</v>
      </c>
      <c r="BKA6" s="135" t="s">
        <v>4138</v>
      </c>
      <c r="BKB6" s="135" t="s">
        <v>4138</v>
      </c>
      <c r="BKC6" s="135" t="s">
        <v>4354</v>
      </c>
      <c r="BKD6" s="135" t="s">
        <v>4136</v>
      </c>
      <c r="BKE6" s="135" t="s">
        <v>4136</v>
      </c>
      <c r="BKF6" s="135" t="s">
        <v>4136</v>
      </c>
      <c r="BKG6" s="135" t="s">
        <v>4136</v>
      </c>
      <c r="BKH6" s="135" t="s">
        <v>4136</v>
      </c>
      <c r="BKI6" s="135" t="s">
        <v>4131</v>
      </c>
      <c r="BKJ6" s="135" t="s">
        <v>4133</v>
      </c>
      <c r="BKK6" s="135" t="s">
        <v>4133</v>
      </c>
      <c r="BKL6" s="135" t="s">
        <v>4138</v>
      </c>
      <c r="BKM6" s="135" t="s">
        <v>4138</v>
      </c>
      <c r="BKN6" s="135" t="s">
        <v>4354</v>
      </c>
      <c r="BKO6" s="135" t="s">
        <v>4136</v>
      </c>
      <c r="BKP6" s="135" t="s">
        <v>4136</v>
      </c>
      <c r="BKQ6" s="135" t="s">
        <v>4136</v>
      </c>
      <c r="BKR6" s="135" t="s">
        <v>4136</v>
      </c>
      <c r="BKS6" s="135" t="s">
        <v>4136</v>
      </c>
      <c r="BKT6" s="135" t="s">
        <v>4109</v>
      </c>
      <c r="BKU6" s="135" t="s">
        <v>4138</v>
      </c>
      <c r="BKV6" s="135" t="s">
        <v>4138</v>
      </c>
      <c r="BKW6" s="135" t="s">
        <v>4352</v>
      </c>
      <c r="BKX6" s="135" t="s">
        <v>4352</v>
      </c>
      <c r="BKY6" s="135" t="s">
        <v>4141</v>
      </c>
      <c r="BLC6" s="135" t="s">
        <v>4356</v>
      </c>
      <c r="BLD6" s="135" t="s">
        <v>4136</v>
      </c>
      <c r="BLE6" s="135" t="s">
        <v>4136</v>
      </c>
      <c r="BLF6" s="135" t="s">
        <v>4136</v>
      </c>
      <c r="BLG6" s="135" t="s">
        <v>4136</v>
      </c>
      <c r="BLH6" s="135" t="s">
        <v>4136</v>
      </c>
      <c r="BLI6" s="135" t="s">
        <v>4131</v>
      </c>
      <c r="BLJ6" s="135" t="s">
        <v>4133</v>
      </c>
      <c r="BLK6" s="135" t="s">
        <v>4133</v>
      </c>
      <c r="BLL6" s="135" t="s">
        <v>4138</v>
      </c>
      <c r="BLM6" s="135" t="s">
        <v>4138</v>
      </c>
      <c r="BLN6" s="135" t="s">
        <v>4354</v>
      </c>
      <c r="BLO6" s="135" t="s">
        <v>4136</v>
      </c>
      <c r="BLP6" s="135" t="s">
        <v>4136</v>
      </c>
      <c r="BLQ6" s="135" t="s">
        <v>4136</v>
      </c>
      <c r="BLR6" s="135" t="s">
        <v>4136</v>
      </c>
      <c r="BLS6" s="135" t="s">
        <v>4136</v>
      </c>
      <c r="BLT6" s="135" t="s">
        <v>4131</v>
      </c>
      <c r="BLU6" s="135" t="s">
        <v>4133</v>
      </c>
      <c r="BLV6" s="135" t="s">
        <v>4133</v>
      </c>
      <c r="BLW6" s="135" t="s">
        <v>4138</v>
      </c>
      <c r="BLX6" s="135" t="s">
        <v>4138</v>
      </c>
      <c r="BLY6" s="135" t="s">
        <v>4354</v>
      </c>
      <c r="BLZ6" s="135" t="s">
        <v>4136</v>
      </c>
      <c r="BMA6" s="135" t="s">
        <v>4136</v>
      </c>
      <c r="BMB6" s="135" t="s">
        <v>4136</v>
      </c>
      <c r="BMC6" s="135" t="s">
        <v>4136</v>
      </c>
      <c r="BMD6" s="135" t="s">
        <v>4136</v>
      </c>
      <c r="BME6" s="135" t="s">
        <v>4131</v>
      </c>
      <c r="BMF6" s="135" t="s">
        <v>4133</v>
      </c>
      <c r="BMG6" s="135" t="s">
        <v>4133</v>
      </c>
      <c r="BMH6" s="135" t="s">
        <v>4138</v>
      </c>
      <c r="BMI6" s="135" t="s">
        <v>4138</v>
      </c>
      <c r="BMJ6" s="135" t="s">
        <v>4354</v>
      </c>
      <c r="BMK6" s="135" t="s">
        <v>4136</v>
      </c>
      <c r="BML6" s="135" t="s">
        <v>4136</v>
      </c>
      <c r="BMM6" s="135" t="s">
        <v>4136</v>
      </c>
      <c r="BMN6" s="135" t="s">
        <v>4136</v>
      </c>
      <c r="BMO6" s="135" t="s">
        <v>4136</v>
      </c>
      <c r="BMP6" s="135" t="s">
        <v>4131</v>
      </c>
      <c r="BMQ6" s="135" t="s">
        <v>4133</v>
      </c>
      <c r="BMR6" s="135" t="s">
        <v>4133</v>
      </c>
      <c r="BMS6" s="135" t="s">
        <v>4138</v>
      </c>
      <c r="BMT6" s="135" t="s">
        <v>4138</v>
      </c>
      <c r="BMU6" s="135" t="s">
        <v>4354</v>
      </c>
      <c r="BMV6" s="135" t="s">
        <v>4136</v>
      </c>
      <c r="BMW6" s="135" t="s">
        <v>4136</v>
      </c>
      <c r="BMX6" s="135" t="s">
        <v>4136</v>
      </c>
      <c r="BMY6" s="135" t="s">
        <v>4136</v>
      </c>
      <c r="BMZ6" s="135" t="s">
        <v>4136</v>
      </c>
      <c r="BNA6" s="135" t="s">
        <v>4131</v>
      </c>
      <c r="BNB6" s="135" t="s">
        <v>4133</v>
      </c>
      <c r="BNC6" s="135" t="s">
        <v>4133</v>
      </c>
      <c r="BND6" s="135" t="s">
        <v>4138</v>
      </c>
      <c r="BNE6" s="135" t="s">
        <v>4138</v>
      </c>
      <c r="BNF6" s="135" t="s">
        <v>4354</v>
      </c>
      <c r="BNG6" s="135" t="s">
        <v>4136</v>
      </c>
      <c r="BNH6" s="135" t="s">
        <v>4136</v>
      </c>
      <c r="BNI6" s="135" t="s">
        <v>4136</v>
      </c>
      <c r="BNJ6" s="135" t="s">
        <v>4136</v>
      </c>
      <c r="BNK6" s="135" t="s">
        <v>4136</v>
      </c>
      <c r="BNL6" s="135" t="s">
        <v>4131</v>
      </c>
      <c r="BNM6" s="135" t="s">
        <v>4133</v>
      </c>
      <c r="BNN6" s="135" t="s">
        <v>4133</v>
      </c>
      <c r="BNO6" s="135" t="s">
        <v>4138</v>
      </c>
      <c r="BNP6" s="135" t="s">
        <v>4138</v>
      </c>
      <c r="BNQ6" s="135" t="s">
        <v>4354</v>
      </c>
      <c r="BNR6" s="135" t="s">
        <v>4136</v>
      </c>
      <c r="BNS6" s="135" t="s">
        <v>4136</v>
      </c>
      <c r="BNT6" s="135" t="s">
        <v>4136</v>
      </c>
      <c r="BNU6" s="135" t="s">
        <v>4136</v>
      </c>
      <c r="BNV6" s="135" t="s">
        <v>4136</v>
      </c>
      <c r="BNW6" s="135" t="s">
        <v>4131</v>
      </c>
      <c r="BNX6" s="135" t="s">
        <v>4133</v>
      </c>
      <c r="BNY6" s="135" t="s">
        <v>4133</v>
      </c>
      <c r="BNZ6" s="135" t="s">
        <v>4138</v>
      </c>
      <c r="BOA6" s="135" t="s">
        <v>4138</v>
      </c>
      <c r="BOB6" s="135" t="s">
        <v>4354</v>
      </c>
      <c r="BOC6" s="135" t="s">
        <v>4136</v>
      </c>
      <c r="BOD6" s="135" t="s">
        <v>4136</v>
      </c>
      <c r="BOE6" s="135" t="s">
        <v>4136</v>
      </c>
      <c r="BOF6" s="135" t="s">
        <v>4136</v>
      </c>
      <c r="BOG6" s="135" t="s">
        <v>4136</v>
      </c>
      <c r="BOH6" s="135" t="s">
        <v>4131</v>
      </c>
      <c r="BOI6" s="135" t="s">
        <v>4133</v>
      </c>
      <c r="BOJ6" s="135" t="s">
        <v>4133</v>
      </c>
      <c r="BOK6" s="135" t="s">
        <v>4138</v>
      </c>
      <c r="BOL6" s="135" t="s">
        <v>4138</v>
      </c>
      <c r="BOM6" s="135" t="s">
        <v>4354</v>
      </c>
      <c r="BON6" s="135" t="s">
        <v>4136</v>
      </c>
      <c r="BOO6" s="135" t="s">
        <v>4136</v>
      </c>
      <c r="BOP6" s="135" t="s">
        <v>4136</v>
      </c>
      <c r="BOQ6" s="135" t="s">
        <v>4136</v>
      </c>
      <c r="BOR6" s="135" t="s">
        <v>4136</v>
      </c>
      <c r="BOS6" s="135" t="s">
        <v>4131</v>
      </c>
      <c r="BOT6" s="135" t="s">
        <v>4133</v>
      </c>
      <c r="BOU6" s="135" t="s">
        <v>4133</v>
      </c>
      <c r="BOV6" s="135" t="s">
        <v>4138</v>
      </c>
      <c r="BOW6" s="135" t="s">
        <v>4138</v>
      </c>
      <c r="BOX6" s="135" t="s">
        <v>4354</v>
      </c>
      <c r="BOY6" s="135" t="s">
        <v>4136</v>
      </c>
      <c r="BOZ6" s="135" t="s">
        <v>4136</v>
      </c>
      <c r="BPA6" s="135" t="s">
        <v>4136</v>
      </c>
      <c r="BPB6" s="135" t="s">
        <v>4136</v>
      </c>
      <c r="BPC6" s="135" t="s">
        <v>4136</v>
      </c>
      <c r="BPD6" s="135" t="s">
        <v>4131</v>
      </c>
      <c r="BPE6" s="135" t="s">
        <v>4133</v>
      </c>
      <c r="BPF6" s="135" t="s">
        <v>4133</v>
      </c>
      <c r="BPG6" s="135" t="s">
        <v>4138</v>
      </c>
      <c r="BPH6" s="135" t="s">
        <v>4138</v>
      </c>
      <c r="BPI6" s="135" t="s">
        <v>4354</v>
      </c>
      <c r="BPJ6" s="135" t="s">
        <v>4136</v>
      </c>
      <c r="BPK6" s="135" t="s">
        <v>4136</v>
      </c>
      <c r="BPL6" s="135" t="s">
        <v>4136</v>
      </c>
      <c r="BPM6" s="135" t="s">
        <v>4136</v>
      </c>
      <c r="BPN6" s="135" t="s">
        <v>4136</v>
      </c>
      <c r="BPO6" s="135" t="s">
        <v>4109</v>
      </c>
      <c r="BPP6" s="135" t="s">
        <v>4138</v>
      </c>
      <c r="BPQ6" s="135" t="s">
        <v>4138</v>
      </c>
      <c r="BPR6" s="135" t="s">
        <v>4352</v>
      </c>
      <c r="BPS6" s="135" t="s">
        <v>4352</v>
      </c>
      <c r="BPT6" s="135" t="s">
        <v>4141</v>
      </c>
      <c r="BPX6" s="135" t="s">
        <v>4356</v>
      </c>
      <c r="BPY6" s="135" t="s">
        <v>4136</v>
      </c>
      <c r="BPZ6" s="135" t="s">
        <v>4136</v>
      </c>
      <c r="BQA6" s="135" t="s">
        <v>4136</v>
      </c>
      <c r="BQB6" s="135" t="s">
        <v>4136</v>
      </c>
      <c r="BQC6" s="135" t="s">
        <v>4136</v>
      </c>
      <c r="BQD6" s="135" t="s">
        <v>4131</v>
      </c>
      <c r="BQE6" s="135" t="s">
        <v>4133</v>
      </c>
      <c r="BQF6" s="135" t="s">
        <v>4133</v>
      </c>
      <c r="BQG6" s="135" t="s">
        <v>4138</v>
      </c>
      <c r="BQH6" s="135" t="s">
        <v>4138</v>
      </c>
      <c r="BQI6" s="135" t="s">
        <v>4354</v>
      </c>
      <c r="BQJ6" s="135" t="s">
        <v>4136</v>
      </c>
      <c r="BQK6" s="135" t="s">
        <v>4136</v>
      </c>
      <c r="BQL6" s="135" t="s">
        <v>4136</v>
      </c>
      <c r="BQM6" s="135" t="s">
        <v>4136</v>
      </c>
      <c r="BQN6" s="135" t="s">
        <v>4136</v>
      </c>
      <c r="BQO6" s="135" t="s">
        <v>4131</v>
      </c>
      <c r="BQP6" s="135" t="s">
        <v>4133</v>
      </c>
      <c r="BQQ6" s="135" t="s">
        <v>4133</v>
      </c>
      <c r="BQR6" s="135" t="s">
        <v>4138</v>
      </c>
      <c r="BQS6" s="135" t="s">
        <v>4138</v>
      </c>
      <c r="BQT6" s="135" t="s">
        <v>4354</v>
      </c>
      <c r="BQU6" s="135" t="s">
        <v>4136</v>
      </c>
      <c r="BQV6" s="135" t="s">
        <v>4136</v>
      </c>
      <c r="BQW6" s="135" t="s">
        <v>4136</v>
      </c>
      <c r="BQX6" s="135" t="s">
        <v>4136</v>
      </c>
      <c r="BQY6" s="135" t="s">
        <v>4136</v>
      </c>
      <c r="BQZ6" s="135" t="s">
        <v>4131</v>
      </c>
      <c r="BRA6" s="135" t="s">
        <v>4133</v>
      </c>
      <c r="BRB6" s="135" t="s">
        <v>4133</v>
      </c>
      <c r="BRC6" s="135" t="s">
        <v>4138</v>
      </c>
      <c r="BRD6" s="135" t="s">
        <v>4138</v>
      </c>
      <c r="BRE6" s="135" t="s">
        <v>4354</v>
      </c>
      <c r="BRF6" s="135" t="s">
        <v>4136</v>
      </c>
      <c r="BRG6" s="135" t="s">
        <v>4136</v>
      </c>
      <c r="BRH6" s="135" t="s">
        <v>4136</v>
      </c>
      <c r="BRI6" s="135" t="s">
        <v>4136</v>
      </c>
      <c r="BRJ6" s="135" t="s">
        <v>4136</v>
      </c>
      <c r="BRK6" s="135" t="s">
        <v>4131</v>
      </c>
      <c r="BRL6" s="135" t="s">
        <v>4133</v>
      </c>
      <c r="BRM6" s="135" t="s">
        <v>4133</v>
      </c>
      <c r="BRN6" s="135" t="s">
        <v>4138</v>
      </c>
      <c r="BRO6" s="135" t="s">
        <v>4138</v>
      </c>
      <c r="BRP6" s="135" t="s">
        <v>4354</v>
      </c>
      <c r="BRQ6" s="135" t="s">
        <v>4136</v>
      </c>
      <c r="BRR6" s="135" t="s">
        <v>4136</v>
      </c>
      <c r="BRS6" s="135" t="s">
        <v>4136</v>
      </c>
      <c r="BRT6" s="135" t="s">
        <v>4136</v>
      </c>
      <c r="BRU6" s="135" t="s">
        <v>4136</v>
      </c>
      <c r="BRV6" s="135" t="s">
        <v>4131</v>
      </c>
      <c r="BRW6" s="135" t="s">
        <v>4133</v>
      </c>
      <c r="BRX6" s="135" t="s">
        <v>4133</v>
      </c>
      <c r="BRY6" s="135" t="s">
        <v>4138</v>
      </c>
      <c r="BRZ6" s="135" t="s">
        <v>4138</v>
      </c>
      <c r="BSA6" s="135" t="s">
        <v>4354</v>
      </c>
      <c r="BSB6" s="135" t="s">
        <v>4136</v>
      </c>
      <c r="BSC6" s="135" t="s">
        <v>4136</v>
      </c>
      <c r="BSD6" s="135" t="s">
        <v>4136</v>
      </c>
      <c r="BSE6" s="135" t="s">
        <v>4136</v>
      </c>
      <c r="BSF6" s="135" t="s">
        <v>4136</v>
      </c>
      <c r="BSG6" s="135" t="s">
        <v>4131</v>
      </c>
      <c r="BSH6" s="135" t="s">
        <v>4133</v>
      </c>
      <c r="BSI6" s="135" t="s">
        <v>4133</v>
      </c>
      <c r="BSJ6" s="135" t="s">
        <v>4138</v>
      </c>
      <c r="BSK6" s="135" t="s">
        <v>4138</v>
      </c>
      <c r="BSL6" s="135" t="s">
        <v>4354</v>
      </c>
      <c r="BSM6" s="135" t="s">
        <v>4136</v>
      </c>
      <c r="BSN6" s="135" t="s">
        <v>4136</v>
      </c>
      <c r="BSO6" s="135" t="s">
        <v>4136</v>
      </c>
      <c r="BSP6" s="135" t="s">
        <v>4136</v>
      </c>
      <c r="BSQ6" s="135" t="s">
        <v>4136</v>
      </c>
      <c r="BSR6" s="135" t="s">
        <v>4131</v>
      </c>
      <c r="BSS6" s="135" t="s">
        <v>4133</v>
      </c>
      <c r="BST6" s="135" t="s">
        <v>4133</v>
      </c>
      <c r="BSU6" s="135" t="s">
        <v>4138</v>
      </c>
      <c r="BSV6" s="135" t="s">
        <v>4138</v>
      </c>
      <c r="BSW6" s="135" t="s">
        <v>4354</v>
      </c>
      <c r="BSX6" s="135" t="s">
        <v>4136</v>
      </c>
      <c r="BSY6" s="135" t="s">
        <v>4136</v>
      </c>
      <c r="BSZ6" s="135" t="s">
        <v>4136</v>
      </c>
      <c r="BTA6" s="135" t="s">
        <v>4136</v>
      </c>
      <c r="BTB6" s="135" t="s">
        <v>4136</v>
      </c>
      <c r="BTC6" s="135" t="s">
        <v>4131</v>
      </c>
      <c r="BTD6" s="135" t="s">
        <v>4133</v>
      </c>
      <c r="BTE6" s="135" t="s">
        <v>4133</v>
      </c>
      <c r="BTF6" s="135" t="s">
        <v>4138</v>
      </c>
      <c r="BTG6" s="135" t="s">
        <v>4138</v>
      </c>
      <c r="BTH6" s="135" t="s">
        <v>4354</v>
      </c>
      <c r="BTI6" s="135" t="s">
        <v>4136</v>
      </c>
      <c r="BTJ6" s="135" t="s">
        <v>4136</v>
      </c>
      <c r="BTK6" s="135" t="s">
        <v>4136</v>
      </c>
      <c r="BTL6" s="135" t="s">
        <v>4136</v>
      </c>
      <c r="BTM6" s="135" t="s">
        <v>4136</v>
      </c>
      <c r="BTN6" s="135" t="s">
        <v>4131</v>
      </c>
      <c r="BTO6" s="135" t="s">
        <v>4133</v>
      </c>
      <c r="BTP6" s="135" t="s">
        <v>4133</v>
      </c>
      <c r="BTQ6" s="135" t="s">
        <v>4138</v>
      </c>
      <c r="BTR6" s="135" t="s">
        <v>4138</v>
      </c>
      <c r="BTS6" s="135" t="s">
        <v>4354</v>
      </c>
      <c r="BTT6" s="135" t="s">
        <v>4136</v>
      </c>
      <c r="BTU6" s="135" t="s">
        <v>4136</v>
      </c>
      <c r="BTV6" s="135" t="s">
        <v>4136</v>
      </c>
      <c r="BTW6" s="135" t="s">
        <v>4136</v>
      </c>
      <c r="BTX6" s="135" t="s">
        <v>4136</v>
      </c>
      <c r="BTY6" s="135" t="s">
        <v>4131</v>
      </c>
      <c r="BTZ6" s="135" t="s">
        <v>4133</v>
      </c>
      <c r="BUA6" s="135" t="s">
        <v>4133</v>
      </c>
      <c r="BUB6" s="135" t="s">
        <v>4138</v>
      </c>
      <c r="BUC6" s="135" t="s">
        <v>4138</v>
      </c>
      <c r="BUD6" s="135" t="s">
        <v>4354</v>
      </c>
      <c r="BUE6" s="135" t="s">
        <v>4136</v>
      </c>
      <c r="BUF6" s="135" t="s">
        <v>4136</v>
      </c>
      <c r="BUG6" s="135" t="s">
        <v>4136</v>
      </c>
      <c r="BUH6" s="135" t="s">
        <v>4136</v>
      </c>
      <c r="BUI6" s="135" t="s">
        <v>4136</v>
      </c>
      <c r="BUN6" s="135" t="s">
        <v>4109</v>
      </c>
      <c r="BUO6" s="135" t="s">
        <v>4138</v>
      </c>
      <c r="BUP6" s="135" t="s">
        <v>4138</v>
      </c>
      <c r="BUQ6" s="135" t="s">
        <v>4352</v>
      </c>
      <c r="BUR6" s="135" t="s">
        <v>4352</v>
      </c>
      <c r="BUS6" s="135" t="s">
        <v>4141</v>
      </c>
      <c r="BUW6" s="135" t="s">
        <v>4356</v>
      </c>
      <c r="BUX6" s="135" t="s">
        <v>4136</v>
      </c>
      <c r="BUY6" s="135" t="s">
        <v>4136</v>
      </c>
      <c r="BUZ6" s="135" t="s">
        <v>4136</v>
      </c>
      <c r="BVA6" s="135" t="s">
        <v>4136</v>
      </c>
      <c r="BVB6" s="135" t="s">
        <v>4136</v>
      </c>
      <c r="BVC6" s="135" t="s">
        <v>4131</v>
      </c>
      <c r="BVD6" s="135" t="s">
        <v>4133</v>
      </c>
      <c r="BVE6" s="135" t="s">
        <v>4133</v>
      </c>
      <c r="BVF6" s="135" t="s">
        <v>4138</v>
      </c>
      <c r="BVG6" s="135" t="s">
        <v>4138</v>
      </c>
      <c r="BVH6" s="135" t="s">
        <v>4354</v>
      </c>
      <c r="BVI6" s="135" t="s">
        <v>4136</v>
      </c>
      <c r="BVJ6" s="135" t="s">
        <v>4136</v>
      </c>
      <c r="BVK6" s="135" t="s">
        <v>4136</v>
      </c>
      <c r="BVL6" s="135" t="s">
        <v>4136</v>
      </c>
      <c r="BVM6" s="135" t="s">
        <v>4136</v>
      </c>
      <c r="BVN6" s="135" t="s">
        <v>4131</v>
      </c>
      <c r="BVO6" s="135" t="s">
        <v>4133</v>
      </c>
      <c r="BVP6" s="135" t="s">
        <v>4133</v>
      </c>
      <c r="BVQ6" s="135" t="s">
        <v>4138</v>
      </c>
      <c r="BVR6" s="135" t="s">
        <v>4138</v>
      </c>
      <c r="BVS6" s="135" t="s">
        <v>4354</v>
      </c>
      <c r="BVT6" s="135" t="s">
        <v>4136</v>
      </c>
      <c r="BVU6" s="135" t="s">
        <v>4136</v>
      </c>
      <c r="BVV6" s="135" t="s">
        <v>4136</v>
      </c>
      <c r="BVW6" s="135" t="s">
        <v>4136</v>
      </c>
      <c r="BVX6" s="135" t="s">
        <v>4136</v>
      </c>
      <c r="BVY6" s="135" t="s">
        <v>4131</v>
      </c>
      <c r="BVZ6" s="135" t="s">
        <v>4133</v>
      </c>
      <c r="BWA6" s="135" t="s">
        <v>4133</v>
      </c>
      <c r="BWB6" s="135" t="s">
        <v>4138</v>
      </c>
      <c r="BWC6" s="135" t="s">
        <v>4138</v>
      </c>
      <c r="BWD6" s="135" t="s">
        <v>4354</v>
      </c>
      <c r="BWE6" s="135" t="s">
        <v>4136</v>
      </c>
      <c r="BWF6" s="135" t="s">
        <v>4136</v>
      </c>
      <c r="BWG6" s="135" t="s">
        <v>4136</v>
      </c>
      <c r="BWH6" s="135" t="s">
        <v>4136</v>
      </c>
      <c r="BWI6" s="135" t="s">
        <v>4136</v>
      </c>
      <c r="BWJ6" s="135" t="s">
        <v>4131</v>
      </c>
      <c r="BWK6" s="135" t="s">
        <v>4133</v>
      </c>
      <c r="BWL6" s="135" t="s">
        <v>4133</v>
      </c>
      <c r="BWM6" s="135" t="s">
        <v>4138</v>
      </c>
      <c r="BWN6" s="135" t="s">
        <v>4138</v>
      </c>
      <c r="BWO6" s="135" t="s">
        <v>4354</v>
      </c>
      <c r="BWP6" s="135" t="s">
        <v>4136</v>
      </c>
      <c r="BWQ6" s="135" t="s">
        <v>4136</v>
      </c>
      <c r="BWR6" s="135" t="s">
        <v>4136</v>
      </c>
      <c r="BWS6" s="135" t="s">
        <v>4136</v>
      </c>
      <c r="BWT6" s="135" t="s">
        <v>4136</v>
      </c>
      <c r="BWU6" s="135" t="s">
        <v>4131</v>
      </c>
      <c r="BWV6" s="135" t="s">
        <v>4133</v>
      </c>
      <c r="BWW6" s="135" t="s">
        <v>4133</v>
      </c>
      <c r="BWX6" s="135" t="s">
        <v>4138</v>
      </c>
      <c r="BWY6" s="135" t="s">
        <v>4138</v>
      </c>
      <c r="BWZ6" s="135" t="s">
        <v>4354</v>
      </c>
      <c r="BXA6" s="135" t="s">
        <v>4136</v>
      </c>
      <c r="BXB6" s="135" t="s">
        <v>4136</v>
      </c>
      <c r="BXC6" s="135" t="s">
        <v>4136</v>
      </c>
      <c r="BXD6" s="135" t="s">
        <v>4136</v>
      </c>
      <c r="BXE6" s="135" t="s">
        <v>4136</v>
      </c>
      <c r="BXF6" s="135" t="s">
        <v>4131</v>
      </c>
      <c r="BXG6" s="135" t="s">
        <v>4133</v>
      </c>
      <c r="BXH6" s="135" t="s">
        <v>4133</v>
      </c>
      <c r="BXI6" s="135" t="s">
        <v>4138</v>
      </c>
      <c r="BXJ6" s="135" t="s">
        <v>4138</v>
      </c>
      <c r="BXK6" s="135" t="s">
        <v>4354</v>
      </c>
      <c r="BXL6" s="135" t="s">
        <v>4136</v>
      </c>
      <c r="BXM6" s="135" t="s">
        <v>4136</v>
      </c>
      <c r="BXN6" s="135" t="s">
        <v>4136</v>
      </c>
      <c r="BXO6" s="135" t="s">
        <v>4136</v>
      </c>
      <c r="BXP6" s="135" t="s">
        <v>4136</v>
      </c>
      <c r="BXQ6" s="135" t="s">
        <v>4131</v>
      </c>
      <c r="BXR6" s="135" t="s">
        <v>4133</v>
      </c>
      <c r="BXS6" s="135" t="s">
        <v>4133</v>
      </c>
      <c r="BXT6" s="135" t="s">
        <v>4138</v>
      </c>
      <c r="BXU6" s="135" t="s">
        <v>4138</v>
      </c>
      <c r="BXV6" s="135" t="s">
        <v>4354</v>
      </c>
      <c r="BXW6" s="135" t="s">
        <v>4136</v>
      </c>
      <c r="BXX6" s="135" t="s">
        <v>4136</v>
      </c>
      <c r="BXY6" s="135" t="s">
        <v>4136</v>
      </c>
      <c r="BXZ6" s="135" t="s">
        <v>4136</v>
      </c>
      <c r="BYA6" s="135" t="s">
        <v>4136</v>
      </c>
      <c r="BYB6" s="135" t="s">
        <v>4131</v>
      </c>
      <c r="BYC6" s="135" t="s">
        <v>4133</v>
      </c>
      <c r="BYD6" s="135" t="s">
        <v>4133</v>
      </c>
      <c r="BYE6" s="135" t="s">
        <v>4138</v>
      </c>
      <c r="BYF6" s="135" t="s">
        <v>4138</v>
      </c>
      <c r="BYG6" s="135" t="s">
        <v>4354</v>
      </c>
      <c r="BYH6" s="135" t="s">
        <v>4136</v>
      </c>
      <c r="BYI6" s="135" t="s">
        <v>4136</v>
      </c>
      <c r="BYJ6" s="135" t="s">
        <v>4136</v>
      </c>
      <c r="BYK6" s="135" t="s">
        <v>4136</v>
      </c>
      <c r="BYL6" s="135" t="s">
        <v>4136</v>
      </c>
      <c r="BYM6" s="135" t="s">
        <v>4131</v>
      </c>
      <c r="BYN6" s="135" t="s">
        <v>4133</v>
      </c>
      <c r="BYO6" s="135" t="s">
        <v>4133</v>
      </c>
      <c r="BYP6" s="135" t="s">
        <v>4138</v>
      </c>
      <c r="BYQ6" s="135" t="s">
        <v>4138</v>
      </c>
      <c r="BYR6" s="135" t="s">
        <v>4354</v>
      </c>
      <c r="BYS6" s="135" t="s">
        <v>4136</v>
      </c>
      <c r="BYT6" s="135" t="s">
        <v>4136</v>
      </c>
      <c r="BYU6" s="135" t="s">
        <v>4136</v>
      </c>
      <c r="BYV6" s="135" t="s">
        <v>4136</v>
      </c>
      <c r="BYW6" s="135" t="s">
        <v>4136</v>
      </c>
      <c r="BYX6" s="135" t="s">
        <v>4131</v>
      </c>
      <c r="BYY6" s="135" t="s">
        <v>4133</v>
      </c>
      <c r="BYZ6" s="135" t="s">
        <v>4133</v>
      </c>
      <c r="BZA6" s="135" t="s">
        <v>4138</v>
      </c>
      <c r="BZB6" s="135" t="s">
        <v>4138</v>
      </c>
      <c r="BZC6" s="135" t="s">
        <v>4354</v>
      </c>
      <c r="BZD6" s="135" t="s">
        <v>4136</v>
      </c>
      <c r="BZE6" s="135" t="s">
        <v>4136</v>
      </c>
      <c r="BZF6" s="135" t="s">
        <v>4136</v>
      </c>
      <c r="BZG6" s="135" t="s">
        <v>4136</v>
      </c>
      <c r="BZH6" s="135" t="s">
        <v>4136</v>
      </c>
      <c r="BZI6" s="135" t="s">
        <v>4109</v>
      </c>
      <c r="BZJ6" s="135" t="s">
        <v>4138</v>
      </c>
      <c r="BZK6" s="135" t="s">
        <v>4138</v>
      </c>
      <c r="BZL6" s="135" t="s">
        <v>4352</v>
      </c>
      <c r="BZM6" s="135" t="s">
        <v>4352</v>
      </c>
      <c r="BZN6" s="135" t="s">
        <v>4141</v>
      </c>
      <c r="BZR6" s="135" t="s">
        <v>4356</v>
      </c>
      <c r="BZS6" s="135" t="s">
        <v>4136</v>
      </c>
      <c r="BZT6" s="135" t="s">
        <v>4136</v>
      </c>
      <c r="BZU6" s="135" t="s">
        <v>4136</v>
      </c>
      <c r="BZV6" s="135" t="s">
        <v>4136</v>
      </c>
      <c r="BZW6" s="135" t="s">
        <v>4136</v>
      </c>
      <c r="BZX6" s="135" t="s">
        <v>4131</v>
      </c>
      <c r="BZY6" s="135" t="s">
        <v>4133</v>
      </c>
      <c r="BZZ6" s="135" t="s">
        <v>4133</v>
      </c>
      <c r="CAA6" s="135" t="s">
        <v>4138</v>
      </c>
      <c r="CAB6" s="135" t="s">
        <v>4138</v>
      </c>
      <c r="CAC6" s="135" t="s">
        <v>4354</v>
      </c>
      <c r="CAD6" s="135" t="s">
        <v>4136</v>
      </c>
      <c r="CAE6" s="135" t="s">
        <v>4136</v>
      </c>
      <c r="CAF6" s="135" t="s">
        <v>4136</v>
      </c>
      <c r="CAG6" s="135" t="s">
        <v>4136</v>
      </c>
      <c r="CAH6" s="135" t="s">
        <v>4136</v>
      </c>
      <c r="CAI6" s="135" t="s">
        <v>4131</v>
      </c>
      <c r="CAJ6" s="135" t="s">
        <v>4133</v>
      </c>
      <c r="CAK6" s="135" t="s">
        <v>4133</v>
      </c>
      <c r="CAL6" s="135" t="s">
        <v>4138</v>
      </c>
      <c r="CAM6" s="135" t="s">
        <v>4138</v>
      </c>
      <c r="CAN6" s="135" t="s">
        <v>4354</v>
      </c>
      <c r="CAO6" s="135" t="s">
        <v>4136</v>
      </c>
      <c r="CAP6" s="135" t="s">
        <v>4136</v>
      </c>
      <c r="CAQ6" s="135" t="s">
        <v>4136</v>
      </c>
      <c r="CAR6" s="135" t="s">
        <v>4136</v>
      </c>
      <c r="CAS6" s="135" t="s">
        <v>4136</v>
      </c>
      <c r="CAT6" s="135" t="s">
        <v>4131</v>
      </c>
      <c r="CAU6" s="135" t="s">
        <v>4133</v>
      </c>
      <c r="CAV6" s="135" t="s">
        <v>4133</v>
      </c>
      <c r="CAW6" s="135" t="s">
        <v>4138</v>
      </c>
      <c r="CAX6" s="135" t="s">
        <v>4138</v>
      </c>
      <c r="CAY6" s="135" t="s">
        <v>4354</v>
      </c>
      <c r="CAZ6" s="135" t="s">
        <v>4136</v>
      </c>
      <c r="CBA6" s="135" t="s">
        <v>4136</v>
      </c>
      <c r="CBB6" s="135" t="s">
        <v>4136</v>
      </c>
      <c r="CBC6" s="135" t="s">
        <v>4136</v>
      </c>
      <c r="CBD6" s="135" t="s">
        <v>4136</v>
      </c>
      <c r="CBE6" s="135" t="s">
        <v>4131</v>
      </c>
      <c r="CBF6" s="135" t="s">
        <v>4133</v>
      </c>
      <c r="CBG6" s="135" t="s">
        <v>4133</v>
      </c>
      <c r="CBH6" s="135" t="s">
        <v>4138</v>
      </c>
      <c r="CBI6" s="135" t="s">
        <v>4138</v>
      </c>
      <c r="CBJ6" s="135" t="s">
        <v>4354</v>
      </c>
      <c r="CBK6" s="135" t="s">
        <v>4136</v>
      </c>
      <c r="CBL6" s="135" t="s">
        <v>4136</v>
      </c>
      <c r="CBM6" s="135" t="s">
        <v>4136</v>
      </c>
      <c r="CBN6" s="135" t="s">
        <v>4136</v>
      </c>
      <c r="CBO6" s="135" t="s">
        <v>4136</v>
      </c>
      <c r="CBP6" s="135" t="s">
        <v>4131</v>
      </c>
      <c r="CBQ6" s="135" t="s">
        <v>4133</v>
      </c>
      <c r="CBR6" s="135" t="s">
        <v>4133</v>
      </c>
      <c r="CBS6" s="135" t="s">
        <v>4138</v>
      </c>
      <c r="CBT6" s="135" t="s">
        <v>4138</v>
      </c>
      <c r="CBU6" s="135" t="s">
        <v>4354</v>
      </c>
      <c r="CBV6" s="135" t="s">
        <v>4136</v>
      </c>
      <c r="CBW6" s="135" t="s">
        <v>4136</v>
      </c>
      <c r="CBX6" s="135" t="s">
        <v>4136</v>
      </c>
      <c r="CBY6" s="135" t="s">
        <v>4136</v>
      </c>
      <c r="CBZ6" s="135" t="s">
        <v>4136</v>
      </c>
      <c r="CCA6" s="135" t="s">
        <v>4131</v>
      </c>
      <c r="CCB6" s="135" t="s">
        <v>4133</v>
      </c>
      <c r="CCC6" s="135" t="s">
        <v>4133</v>
      </c>
      <c r="CCD6" s="135" t="s">
        <v>4138</v>
      </c>
      <c r="CCE6" s="135" t="s">
        <v>4138</v>
      </c>
      <c r="CCF6" s="135" t="s">
        <v>4354</v>
      </c>
      <c r="CCG6" s="135" t="s">
        <v>4136</v>
      </c>
      <c r="CCH6" s="135" t="s">
        <v>4136</v>
      </c>
      <c r="CCI6" s="135" t="s">
        <v>4136</v>
      </c>
      <c r="CCJ6" s="135" t="s">
        <v>4136</v>
      </c>
      <c r="CCK6" s="135" t="s">
        <v>4136</v>
      </c>
      <c r="CCL6" s="135" t="s">
        <v>4131</v>
      </c>
      <c r="CCM6" s="135" t="s">
        <v>4133</v>
      </c>
      <c r="CCN6" s="135" t="s">
        <v>4133</v>
      </c>
      <c r="CCO6" s="135" t="s">
        <v>4138</v>
      </c>
      <c r="CCP6" s="135" t="s">
        <v>4138</v>
      </c>
      <c r="CCQ6" s="135" t="s">
        <v>4354</v>
      </c>
      <c r="CCR6" s="135" t="s">
        <v>4136</v>
      </c>
      <c r="CCS6" s="135" t="s">
        <v>4136</v>
      </c>
      <c r="CCT6" s="135" t="s">
        <v>4136</v>
      </c>
      <c r="CCU6" s="135" t="s">
        <v>4136</v>
      </c>
      <c r="CCV6" s="135" t="s">
        <v>4136</v>
      </c>
      <c r="CCW6" s="135" t="s">
        <v>4131</v>
      </c>
      <c r="CCX6" s="135" t="s">
        <v>4133</v>
      </c>
      <c r="CCY6" s="135" t="s">
        <v>4133</v>
      </c>
      <c r="CCZ6" s="135" t="s">
        <v>4138</v>
      </c>
      <c r="CDA6" s="135" t="s">
        <v>4138</v>
      </c>
      <c r="CDB6" s="135" t="s">
        <v>4354</v>
      </c>
      <c r="CDC6" s="135" t="s">
        <v>4136</v>
      </c>
      <c r="CDD6" s="135" t="s">
        <v>4136</v>
      </c>
      <c r="CDE6" s="135" t="s">
        <v>4136</v>
      </c>
      <c r="CDF6" s="135" t="s">
        <v>4136</v>
      </c>
      <c r="CDG6" s="135" t="s">
        <v>4136</v>
      </c>
      <c r="CDH6" s="135" t="s">
        <v>4131</v>
      </c>
      <c r="CDI6" s="135" t="s">
        <v>4133</v>
      </c>
      <c r="CDJ6" s="135" t="s">
        <v>4133</v>
      </c>
      <c r="CDK6" s="135" t="s">
        <v>4138</v>
      </c>
      <c r="CDL6" s="135" t="s">
        <v>4138</v>
      </c>
      <c r="CDM6" s="135" t="s">
        <v>4354</v>
      </c>
      <c r="CDN6" s="135" t="s">
        <v>4136</v>
      </c>
      <c r="CDO6" s="135" t="s">
        <v>4136</v>
      </c>
      <c r="CDP6" s="135" t="s">
        <v>4136</v>
      </c>
      <c r="CDQ6" s="135" t="s">
        <v>4136</v>
      </c>
      <c r="CDR6" s="135" t="s">
        <v>4136</v>
      </c>
      <c r="CDS6" s="135" t="s">
        <v>4131</v>
      </c>
      <c r="CDT6" s="135" t="s">
        <v>4133</v>
      </c>
      <c r="CDU6" s="135" t="s">
        <v>4133</v>
      </c>
      <c r="CDV6" s="135" t="s">
        <v>4138</v>
      </c>
      <c r="CDW6" s="135" t="s">
        <v>4138</v>
      </c>
      <c r="CDX6" s="135" t="s">
        <v>4354</v>
      </c>
      <c r="CDY6" s="135" t="s">
        <v>4136</v>
      </c>
      <c r="CDZ6" s="135" t="s">
        <v>4136</v>
      </c>
      <c r="CEA6" s="135" t="s">
        <v>4136</v>
      </c>
      <c r="CEB6" s="135" t="s">
        <v>4136</v>
      </c>
      <c r="CEC6" s="135" t="s">
        <v>4136</v>
      </c>
      <c r="CED6" s="135" t="s">
        <v>4109</v>
      </c>
      <c r="CEE6" s="135" t="s">
        <v>4138</v>
      </c>
      <c r="CEF6" s="135" t="s">
        <v>4138</v>
      </c>
      <c r="CEG6" s="135" t="s">
        <v>4352</v>
      </c>
      <c r="CEH6" s="135" t="s">
        <v>4352</v>
      </c>
      <c r="CEI6" s="135" t="s">
        <v>4141</v>
      </c>
      <c r="CEM6" s="135" t="s">
        <v>4356</v>
      </c>
      <c r="CEN6" s="135" t="s">
        <v>4136</v>
      </c>
      <c r="CEO6" s="135" t="s">
        <v>4136</v>
      </c>
      <c r="CEP6" s="135" t="s">
        <v>4136</v>
      </c>
      <c r="CEQ6" s="135" t="s">
        <v>4136</v>
      </c>
      <c r="CER6" s="135" t="s">
        <v>4136</v>
      </c>
      <c r="CES6" s="135" t="s">
        <v>4131</v>
      </c>
      <c r="CET6" s="135" t="s">
        <v>4133</v>
      </c>
      <c r="CEU6" s="135" t="s">
        <v>4133</v>
      </c>
      <c r="CEV6" s="135" t="s">
        <v>4138</v>
      </c>
      <c r="CEW6" s="135" t="s">
        <v>4138</v>
      </c>
      <c r="CEX6" s="135" t="s">
        <v>4354</v>
      </c>
      <c r="CEY6" s="135" t="s">
        <v>4136</v>
      </c>
      <c r="CEZ6" s="135" t="s">
        <v>4136</v>
      </c>
      <c r="CFA6" s="135" t="s">
        <v>4136</v>
      </c>
      <c r="CFB6" s="135" t="s">
        <v>4136</v>
      </c>
      <c r="CFC6" s="135" t="s">
        <v>4136</v>
      </c>
      <c r="CFD6" s="135" t="s">
        <v>4131</v>
      </c>
      <c r="CFE6" s="135" t="s">
        <v>4133</v>
      </c>
      <c r="CFF6" s="135" t="s">
        <v>4133</v>
      </c>
      <c r="CFG6" s="135" t="s">
        <v>4138</v>
      </c>
      <c r="CFH6" s="135" t="s">
        <v>4138</v>
      </c>
      <c r="CFI6" s="135" t="s">
        <v>4354</v>
      </c>
      <c r="CFJ6" s="135" t="s">
        <v>4136</v>
      </c>
      <c r="CFK6" s="135" t="s">
        <v>4136</v>
      </c>
      <c r="CFL6" s="135" t="s">
        <v>4136</v>
      </c>
      <c r="CFM6" s="135" t="s">
        <v>4136</v>
      </c>
      <c r="CFN6" s="135" t="s">
        <v>4136</v>
      </c>
      <c r="CFO6" s="135" t="s">
        <v>4131</v>
      </c>
      <c r="CFP6" s="135" t="s">
        <v>4133</v>
      </c>
      <c r="CFQ6" s="135" t="s">
        <v>4133</v>
      </c>
      <c r="CFR6" s="135" t="s">
        <v>4138</v>
      </c>
      <c r="CFS6" s="135" t="s">
        <v>4138</v>
      </c>
      <c r="CFT6" s="135" t="s">
        <v>4354</v>
      </c>
      <c r="CFU6" s="135" t="s">
        <v>4136</v>
      </c>
      <c r="CFV6" s="135" t="s">
        <v>4136</v>
      </c>
      <c r="CFW6" s="135" t="s">
        <v>4136</v>
      </c>
      <c r="CFX6" s="135" t="s">
        <v>4136</v>
      </c>
      <c r="CFY6" s="135" t="s">
        <v>4136</v>
      </c>
      <c r="CFZ6" s="135" t="s">
        <v>4131</v>
      </c>
      <c r="CGA6" s="135" t="s">
        <v>4133</v>
      </c>
      <c r="CGB6" s="135" t="s">
        <v>4133</v>
      </c>
      <c r="CGC6" s="135" t="s">
        <v>4138</v>
      </c>
      <c r="CGD6" s="135" t="s">
        <v>4138</v>
      </c>
      <c r="CGE6" s="135" t="s">
        <v>4354</v>
      </c>
      <c r="CGF6" s="135" t="s">
        <v>4136</v>
      </c>
      <c r="CGG6" s="135" t="s">
        <v>4136</v>
      </c>
      <c r="CGH6" s="135" t="s">
        <v>4136</v>
      </c>
      <c r="CGI6" s="135" t="s">
        <v>4136</v>
      </c>
      <c r="CGJ6" s="135" t="s">
        <v>4136</v>
      </c>
      <c r="CGK6" s="135" t="s">
        <v>4131</v>
      </c>
      <c r="CGL6" s="135" t="s">
        <v>4133</v>
      </c>
      <c r="CGM6" s="135" t="s">
        <v>4133</v>
      </c>
      <c r="CGN6" s="135" t="s">
        <v>4138</v>
      </c>
      <c r="CGO6" s="135" t="s">
        <v>4138</v>
      </c>
      <c r="CGP6" s="135" t="s">
        <v>4354</v>
      </c>
      <c r="CGQ6" s="135" t="s">
        <v>4136</v>
      </c>
      <c r="CGR6" s="135" t="s">
        <v>4136</v>
      </c>
      <c r="CGS6" s="135" t="s">
        <v>4136</v>
      </c>
      <c r="CGT6" s="135" t="s">
        <v>4136</v>
      </c>
      <c r="CGU6" s="135" t="s">
        <v>4136</v>
      </c>
      <c r="CGV6" s="135" t="s">
        <v>4131</v>
      </c>
      <c r="CGW6" s="135" t="s">
        <v>4133</v>
      </c>
      <c r="CGX6" s="135" t="s">
        <v>4133</v>
      </c>
      <c r="CGY6" s="135" t="s">
        <v>4138</v>
      </c>
      <c r="CGZ6" s="135" t="s">
        <v>4138</v>
      </c>
      <c r="CHA6" s="135" t="s">
        <v>4354</v>
      </c>
      <c r="CHB6" s="135" t="s">
        <v>4136</v>
      </c>
      <c r="CHC6" s="135" t="s">
        <v>4136</v>
      </c>
      <c r="CHD6" s="135" t="s">
        <v>4136</v>
      </c>
      <c r="CHE6" s="135" t="s">
        <v>4136</v>
      </c>
      <c r="CHF6" s="135" t="s">
        <v>4136</v>
      </c>
      <c r="CHG6" s="135" t="s">
        <v>4131</v>
      </c>
      <c r="CHH6" s="135" t="s">
        <v>4133</v>
      </c>
      <c r="CHI6" s="135" t="s">
        <v>4133</v>
      </c>
      <c r="CHJ6" s="135" t="s">
        <v>4138</v>
      </c>
      <c r="CHK6" s="135" t="s">
        <v>4138</v>
      </c>
      <c r="CHL6" s="135" t="s">
        <v>4354</v>
      </c>
      <c r="CHM6" s="135" t="s">
        <v>4136</v>
      </c>
      <c r="CHN6" s="135" t="s">
        <v>4136</v>
      </c>
      <c r="CHO6" s="135" t="s">
        <v>4136</v>
      </c>
      <c r="CHP6" s="135" t="s">
        <v>4136</v>
      </c>
      <c r="CHQ6" s="135" t="s">
        <v>4136</v>
      </c>
      <c r="CHR6" s="135" t="s">
        <v>4131</v>
      </c>
      <c r="CHS6" s="135" t="s">
        <v>4133</v>
      </c>
      <c r="CHT6" s="135" t="s">
        <v>4133</v>
      </c>
      <c r="CHU6" s="135" t="s">
        <v>4138</v>
      </c>
      <c r="CHV6" s="135" t="s">
        <v>4138</v>
      </c>
      <c r="CHW6" s="135" t="s">
        <v>4354</v>
      </c>
      <c r="CHX6" s="135" t="s">
        <v>4136</v>
      </c>
      <c r="CHY6" s="135" t="s">
        <v>4136</v>
      </c>
      <c r="CHZ6" s="135" t="s">
        <v>4136</v>
      </c>
      <c r="CIA6" s="135" t="s">
        <v>4136</v>
      </c>
      <c r="CIB6" s="135" t="s">
        <v>4136</v>
      </c>
      <c r="CIC6" s="135" t="s">
        <v>4131</v>
      </c>
      <c r="CID6" s="135" t="s">
        <v>4133</v>
      </c>
      <c r="CIE6" s="135" t="s">
        <v>4133</v>
      </c>
      <c r="CIF6" s="135" t="s">
        <v>4138</v>
      </c>
      <c r="CIG6" s="135" t="s">
        <v>4138</v>
      </c>
      <c r="CIH6" s="135" t="s">
        <v>4354</v>
      </c>
      <c r="CII6" s="135" t="s">
        <v>4136</v>
      </c>
      <c r="CIJ6" s="135" t="s">
        <v>4136</v>
      </c>
      <c r="CIK6" s="135" t="s">
        <v>4136</v>
      </c>
      <c r="CIL6" s="135" t="s">
        <v>4136</v>
      </c>
      <c r="CIM6" s="135" t="s">
        <v>4136</v>
      </c>
      <c r="CIN6" s="135" t="s">
        <v>4131</v>
      </c>
      <c r="CIO6" s="135" t="s">
        <v>4133</v>
      </c>
      <c r="CIP6" s="135" t="s">
        <v>4133</v>
      </c>
      <c r="CIQ6" s="135" t="s">
        <v>4138</v>
      </c>
      <c r="CIR6" s="135" t="s">
        <v>4138</v>
      </c>
      <c r="CIS6" s="135" t="s">
        <v>4354</v>
      </c>
      <c r="CIT6" s="135" t="s">
        <v>4136</v>
      </c>
      <c r="CIU6" s="135" t="s">
        <v>4136</v>
      </c>
      <c r="CIV6" s="135" t="s">
        <v>4136</v>
      </c>
      <c r="CIW6" s="135" t="s">
        <v>4136</v>
      </c>
      <c r="CIX6" s="135" t="s">
        <v>4136</v>
      </c>
      <c r="CIY6" s="135" t="s">
        <v>4109</v>
      </c>
      <c r="CIZ6" s="135" t="s">
        <v>4138</v>
      </c>
      <c r="CJA6" s="135" t="s">
        <v>4138</v>
      </c>
      <c r="CJB6" s="135" t="s">
        <v>4352</v>
      </c>
      <c r="CJC6" s="135" t="s">
        <v>4352</v>
      </c>
      <c r="CJD6" s="135" t="s">
        <v>4141</v>
      </c>
      <c r="CJH6" s="135" t="s">
        <v>4356</v>
      </c>
      <c r="CJI6" s="135" t="s">
        <v>4136</v>
      </c>
      <c r="CJJ6" s="135" t="s">
        <v>4136</v>
      </c>
      <c r="CJK6" s="135" t="s">
        <v>4136</v>
      </c>
      <c r="CJL6" s="135" t="s">
        <v>4136</v>
      </c>
      <c r="CJM6" s="135" t="s">
        <v>4136</v>
      </c>
      <c r="CJN6" s="135" t="s">
        <v>4131</v>
      </c>
      <c r="CJO6" s="135" t="s">
        <v>4133</v>
      </c>
      <c r="CJP6" s="135" t="s">
        <v>4133</v>
      </c>
      <c r="CJQ6" s="135" t="s">
        <v>4138</v>
      </c>
      <c r="CJR6" s="135" t="s">
        <v>4138</v>
      </c>
      <c r="CJS6" s="135" t="s">
        <v>4354</v>
      </c>
      <c r="CJT6" s="135" t="s">
        <v>4136</v>
      </c>
      <c r="CJU6" s="135" t="s">
        <v>4136</v>
      </c>
      <c r="CJV6" s="135" t="s">
        <v>4136</v>
      </c>
      <c r="CJW6" s="135" t="s">
        <v>4136</v>
      </c>
      <c r="CJX6" s="135" t="s">
        <v>4136</v>
      </c>
      <c r="CJY6" s="135" t="s">
        <v>4131</v>
      </c>
      <c r="CJZ6" s="135" t="s">
        <v>4133</v>
      </c>
      <c r="CKA6" s="135" t="s">
        <v>4133</v>
      </c>
      <c r="CKB6" s="135" t="s">
        <v>4138</v>
      </c>
      <c r="CKC6" s="135" t="s">
        <v>4138</v>
      </c>
      <c r="CKD6" s="135" t="s">
        <v>4354</v>
      </c>
      <c r="CKE6" s="135" t="s">
        <v>4136</v>
      </c>
      <c r="CKF6" s="135" t="s">
        <v>4136</v>
      </c>
      <c r="CKG6" s="135" t="s">
        <v>4136</v>
      </c>
      <c r="CKH6" s="135" t="s">
        <v>4136</v>
      </c>
      <c r="CKI6" s="135" t="s">
        <v>4136</v>
      </c>
      <c r="CKJ6" s="135" t="s">
        <v>4131</v>
      </c>
      <c r="CKK6" s="135" t="s">
        <v>4133</v>
      </c>
      <c r="CKL6" s="135" t="s">
        <v>4133</v>
      </c>
      <c r="CKM6" s="135" t="s">
        <v>4138</v>
      </c>
      <c r="CKN6" s="135" t="s">
        <v>4138</v>
      </c>
      <c r="CKO6" s="135" t="s">
        <v>4354</v>
      </c>
      <c r="CKP6" s="135" t="s">
        <v>4136</v>
      </c>
      <c r="CKQ6" s="135" t="s">
        <v>4136</v>
      </c>
      <c r="CKR6" s="135" t="s">
        <v>4136</v>
      </c>
      <c r="CKS6" s="135" t="s">
        <v>4136</v>
      </c>
      <c r="CKT6" s="135" t="s">
        <v>4136</v>
      </c>
      <c r="CKU6" s="135" t="s">
        <v>4131</v>
      </c>
      <c r="CKV6" s="135" t="s">
        <v>4133</v>
      </c>
      <c r="CKW6" s="135" t="s">
        <v>4133</v>
      </c>
      <c r="CKX6" s="135" t="s">
        <v>4138</v>
      </c>
      <c r="CKY6" s="135" t="s">
        <v>4138</v>
      </c>
      <c r="CKZ6" s="135" t="s">
        <v>4354</v>
      </c>
      <c r="CLA6" s="135" t="s">
        <v>4136</v>
      </c>
      <c r="CLB6" s="135" t="s">
        <v>4136</v>
      </c>
      <c r="CLC6" s="135" t="s">
        <v>4136</v>
      </c>
      <c r="CLD6" s="135" t="s">
        <v>4136</v>
      </c>
      <c r="CLE6" s="135" t="s">
        <v>4136</v>
      </c>
      <c r="CLF6" s="135" t="s">
        <v>4131</v>
      </c>
      <c r="CLG6" s="135" t="s">
        <v>4133</v>
      </c>
      <c r="CLH6" s="135" t="s">
        <v>4133</v>
      </c>
      <c r="CLI6" s="135" t="s">
        <v>4138</v>
      </c>
      <c r="CLJ6" s="135" t="s">
        <v>4138</v>
      </c>
      <c r="CLK6" s="135" t="s">
        <v>4354</v>
      </c>
      <c r="CLL6" s="135" t="s">
        <v>4136</v>
      </c>
      <c r="CLM6" s="135" t="s">
        <v>4136</v>
      </c>
      <c r="CLN6" s="135" t="s">
        <v>4136</v>
      </c>
      <c r="CLO6" s="135" t="s">
        <v>4136</v>
      </c>
      <c r="CLP6" s="135" t="s">
        <v>4136</v>
      </c>
      <c r="CLQ6" s="135" t="s">
        <v>4131</v>
      </c>
      <c r="CLR6" s="135" t="s">
        <v>4133</v>
      </c>
      <c r="CLS6" s="135" t="s">
        <v>4133</v>
      </c>
      <c r="CLT6" s="135" t="s">
        <v>4138</v>
      </c>
      <c r="CLU6" s="135" t="s">
        <v>4138</v>
      </c>
      <c r="CLV6" s="135" t="s">
        <v>4354</v>
      </c>
      <c r="CLW6" s="135" t="s">
        <v>4136</v>
      </c>
      <c r="CLX6" s="135" t="s">
        <v>4136</v>
      </c>
      <c r="CLY6" s="135" t="s">
        <v>4136</v>
      </c>
      <c r="CLZ6" s="135" t="s">
        <v>4136</v>
      </c>
      <c r="CMA6" s="135" t="s">
        <v>4136</v>
      </c>
      <c r="CMB6" s="135" t="s">
        <v>4131</v>
      </c>
      <c r="CMC6" s="135" t="s">
        <v>4133</v>
      </c>
      <c r="CMD6" s="135" t="s">
        <v>4133</v>
      </c>
      <c r="CME6" s="135" t="s">
        <v>4138</v>
      </c>
      <c r="CMF6" s="135" t="s">
        <v>4138</v>
      </c>
      <c r="CMG6" s="135" t="s">
        <v>4354</v>
      </c>
      <c r="CMH6" s="135" t="s">
        <v>4136</v>
      </c>
      <c r="CMI6" s="135" t="s">
        <v>4136</v>
      </c>
      <c r="CMJ6" s="135" t="s">
        <v>4136</v>
      </c>
      <c r="CMK6" s="135" t="s">
        <v>4136</v>
      </c>
      <c r="CML6" s="135" t="s">
        <v>4136</v>
      </c>
      <c r="CMM6" s="135" t="s">
        <v>4131</v>
      </c>
      <c r="CMN6" s="135" t="s">
        <v>4133</v>
      </c>
      <c r="CMO6" s="135" t="s">
        <v>4133</v>
      </c>
      <c r="CMP6" s="135" t="s">
        <v>4138</v>
      </c>
      <c r="CMQ6" s="135" t="s">
        <v>4138</v>
      </c>
      <c r="CMR6" s="135" t="s">
        <v>4354</v>
      </c>
      <c r="CMS6" s="135" t="s">
        <v>4136</v>
      </c>
      <c r="CMT6" s="135" t="s">
        <v>4136</v>
      </c>
      <c r="CMU6" s="135" t="s">
        <v>4136</v>
      </c>
      <c r="CMV6" s="135" t="s">
        <v>4136</v>
      </c>
      <c r="CMW6" s="135" t="s">
        <v>4136</v>
      </c>
      <c r="CMX6" s="135" t="s">
        <v>4131</v>
      </c>
      <c r="CMY6" s="135" t="s">
        <v>4133</v>
      </c>
      <c r="CMZ6" s="135" t="s">
        <v>4133</v>
      </c>
      <c r="CNA6" s="135" t="s">
        <v>4138</v>
      </c>
      <c r="CNB6" s="135" t="s">
        <v>4138</v>
      </c>
      <c r="CNC6" s="135" t="s">
        <v>4354</v>
      </c>
      <c r="CND6" s="135" t="s">
        <v>4136</v>
      </c>
      <c r="CNE6" s="135" t="s">
        <v>4136</v>
      </c>
      <c r="CNF6" s="135" t="s">
        <v>4136</v>
      </c>
      <c r="CNG6" s="135" t="s">
        <v>4136</v>
      </c>
      <c r="CNH6" s="135" t="s">
        <v>4136</v>
      </c>
      <c r="CNI6" s="135" t="s">
        <v>4131</v>
      </c>
      <c r="CNJ6" s="135" t="s">
        <v>4133</v>
      </c>
      <c r="CNK6" s="135" t="s">
        <v>4133</v>
      </c>
      <c r="CNL6" s="135" t="s">
        <v>4138</v>
      </c>
      <c r="CNM6" s="135" t="s">
        <v>4138</v>
      </c>
      <c r="CNN6" s="135" t="s">
        <v>4354</v>
      </c>
      <c r="CNO6" s="135" t="s">
        <v>4136</v>
      </c>
      <c r="CNP6" s="135" t="s">
        <v>4136</v>
      </c>
      <c r="CNQ6" s="135" t="s">
        <v>4136</v>
      </c>
      <c r="CNR6" s="135" t="s">
        <v>4136</v>
      </c>
      <c r="CNS6" s="135" t="s">
        <v>4136</v>
      </c>
      <c r="CNT6" s="135" t="s">
        <v>4109</v>
      </c>
      <c r="CNU6" s="135" t="s">
        <v>4138</v>
      </c>
      <c r="CNV6" s="135" t="s">
        <v>4138</v>
      </c>
      <c r="CNW6" s="135" t="s">
        <v>4352</v>
      </c>
      <c r="CNX6" s="135" t="s">
        <v>4352</v>
      </c>
      <c r="CNY6" s="135" t="s">
        <v>4141</v>
      </c>
      <c r="COC6" s="135" t="s">
        <v>4356</v>
      </c>
      <c r="COD6" s="135" t="s">
        <v>4136</v>
      </c>
      <c r="COE6" s="135" t="s">
        <v>4136</v>
      </c>
      <c r="COF6" s="135" t="s">
        <v>4136</v>
      </c>
      <c r="COG6" s="135" t="s">
        <v>4136</v>
      </c>
      <c r="COH6" s="135" t="s">
        <v>4136</v>
      </c>
      <c r="COI6" s="135" t="s">
        <v>4131</v>
      </c>
      <c r="COJ6" s="135" t="s">
        <v>4133</v>
      </c>
      <c r="COK6" s="135" t="s">
        <v>4133</v>
      </c>
      <c r="COL6" s="135" t="s">
        <v>4138</v>
      </c>
      <c r="COM6" s="135" t="s">
        <v>4138</v>
      </c>
      <c r="CON6" s="135" t="s">
        <v>4354</v>
      </c>
      <c r="COO6" s="135" t="s">
        <v>4136</v>
      </c>
      <c r="COP6" s="135" t="s">
        <v>4136</v>
      </c>
      <c r="COQ6" s="135" t="s">
        <v>4136</v>
      </c>
      <c r="COR6" s="135" t="s">
        <v>4136</v>
      </c>
      <c r="COS6" s="135" t="s">
        <v>4136</v>
      </c>
      <c r="COT6" s="135" t="s">
        <v>4131</v>
      </c>
      <c r="COU6" s="135" t="s">
        <v>4133</v>
      </c>
      <c r="COV6" s="135" t="s">
        <v>4133</v>
      </c>
      <c r="COW6" s="135" t="s">
        <v>4138</v>
      </c>
      <c r="COX6" s="135" t="s">
        <v>4138</v>
      </c>
      <c r="COY6" s="135" t="s">
        <v>4354</v>
      </c>
      <c r="COZ6" s="135" t="s">
        <v>4136</v>
      </c>
      <c r="CPA6" s="135" t="s">
        <v>4136</v>
      </c>
      <c r="CPB6" s="135" t="s">
        <v>4136</v>
      </c>
      <c r="CPC6" s="135" t="s">
        <v>4136</v>
      </c>
      <c r="CPD6" s="135" t="s">
        <v>4136</v>
      </c>
      <c r="CPE6" s="135" t="s">
        <v>4131</v>
      </c>
      <c r="CPF6" s="135" t="s">
        <v>4133</v>
      </c>
      <c r="CPG6" s="135" t="s">
        <v>4133</v>
      </c>
      <c r="CPH6" s="135" t="s">
        <v>4138</v>
      </c>
      <c r="CPI6" s="135" t="s">
        <v>4138</v>
      </c>
      <c r="CPJ6" s="135" t="s">
        <v>4354</v>
      </c>
      <c r="CPK6" s="135" t="s">
        <v>4136</v>
      </c>
      <c r="CPL6" s="135" t="s">
        <v>4136</v>
      </c>
      <c r="CPM6" s="135" t="s">
        <v>4136</v>
      </c>
      <c r="CPN6" s="135" t="s">
        <v>4136</v>
      </c>
      <c r="CPO6" s="135" t="s">
        <v>4136</v>
      </c>
      <c r="CPP6" s="135" t="s">
        <v>4131</v>
      </c>
      <c r="CPQ6" s="135" t="s">
        <v>4133</v>
      </c>
      <c r="CPR6" s="135" t="s">
        <v>4133</v>
      </c>
      <c r="CPS6" s="135" t="s">
        <v>4138</v>
      </c>
      <c r="CPT6" s="135" t="s">
        <v>4138</v>
      </c>
      <c r="CPU6" s="135" t="s">
        <v>4354</v>
      </c>
      <c r="CPV6" s="135" t="s">
        <v>4136</v>
      </c>
      <c r="CPW6" s="135" t="s">
        <v>4136</v>
      </c>
      <c r="CPX6" s="135" t="s">
        <v>4136</v>
      </c>
      <c r="CPY6" s="135" t="s">
        <v>4136</v>
      </c>
      <c r="CPZ6" s="135" t="s">
        <v>4136</v>
      </c>
      <c r="CQA6" s="135" t="s">
        <v>4131</v>
      </c>
      <c r="CQB6" s="135" t="s">
        <v>4133</v>
      </c>
      <c r="CQC6" s="135" t="s">
        <v>4133</v>
      </c>
      <c r="CQD6" s="135" t="s">
        <v>4138</v>
      </c>
      <c r="CQE6" s="135" t="s">
        <v>4138</v>
      </c>
      <c r="CQF6" s="135" t="s">
        <v>4354</v>
      </c>
      <c r="CQG6" s="135" t="s">
        <v>4136</v>
      </c>
      <c r="CQH6" s="135" t="s">
        <v>4136</v>
      </c>
      <c r="CQI6" s="135" t="s">
        <v>4136</v>
      </c>
      <c r="CQJ6" s="135" t="s">
        <v>4136</v>
      </c>
      <c r="CQK6" s="135" t="s">
        <v>4136</v>
      </c>
      <c r="CQL6" s="135" t="s">
        <v>4131</v>
      </c>
      <c r="CQM6" s="135" t="s">
        <v>4133</v>
      </c>
      <c r="CQN6" s="135" t="s">
        <v>4133</v>
      </c>
      <c r="CQO6" s="135" t="s">
        <v>4138</v>
      </c>
      <c r="CQP6" s="135" t="s">
        <v>4138</v>
      </c>
      <c r="CQQ6" s="135" t="s">
        <v>4354</v>
      </c>
      <c r="CQR6" s="135" t="s">
        <v>4136</v>
      </c>
      <c r="CQS6" s="135" t="s">
        <v>4136</v>
      </c>
      <c r="CQT6" s="135" t="s">
        <v>4136</v>
      </c>
      <c r="CQU6" s="135" t="s">
        <v>4136</v>
      </c>
      <c r="CQV6" s="135" t="s">
        <v>4136</v>
      </c>
      <c r="CQW6" s="135" t="s">
        <v>4131</v>
      </c>
      <c r="CQX6" s="135" t="s">
        <v>4133</v>
      </c>
      <c r="CQY6" s="135" t="s">
        <v>4133</v>
      </c>
      <c r="CQZ6" s="135" t="s">
        <v>4138</v>
      </c>
      <c r="CRA6" s="135" t="s">
        <v>4138</v>
      </c>
      <c r="CRB6" s="135" t="s">
        <v>4354</v>
      </c>
      <c r="CRC6" s="135" t="s">
        <v>4136</v>
      </c>
      <c r="CRD6" s="135" t="s">
        <v>4136</v>
      </c>
      <c r="CRE6" s="135" t="s">
        <v>4136</v>
      </c>
      <c r="CRF6" s="135" t="s">
        <v>4136</v>
      </c>
      <c r="CRG6" s="135" t="s">
        <v>4136</v>
      </c>
      <c r="CRH6" s="135" t="s">
        <v>4131</v>
      </c>
      <c r="CRI6" s="135" t="s">
        <v>4133</v>
      </c>
      <c r="CRJ6" s="135" t="s">
        <v>4133</v>
      </c>
      <c r="CRK6" s="135" t="s">
        <v>4138</v>
      </c>
      <c r="CRL6" s="135" t="s">
        <v>4138</v>
      </c>
      <c r="CRM6" s="135" t="s">
        <v>4354</v>
      </c>
      <c r="CRN6" s="135" t="s">
        <v>4136</v>
      </c>
      <c r="CRO6" s="135" t="s">
        <v>4136</v>
      </c>
      <c r="CRP6" s="135" t="s">
        <v>4136</v>
      </c>
      <c r="CRQ6" s="135" t="s">
        <v>4136</v>
      </c>
      <c r="CRR6" s="135" t="s">
        <v>4136</v>
      </c>
      <c r="CRS6" s="135" t="s">
        <v>4131</v>
      </c>
      <c r="CRT6" s="135" t="s">
        <v>4133</v>
      </c>
      <c r="CRU6" s="135" t="s">
        <v>4133</v>
      </c>
      <c r="CRV6" s="135" t="s">
        <v>4138</v>
      </c>
      <c r="CRW6" s="135" t="s">
        <v>4138</v>
      </c>
      <c r="CRX6" s="135" t="s">
        <v>4354</v>
      </c>
      <c r="CRY6" s="135" t="s">
        <v>4136</v>
      </c>
      <c r="CRZ6" s="135" t="s">
        <v>4136</v>
      </c>
      <c r="CSA6" s="135" t="s">
        <v>4136</v>
      </c>
      <c r="CSB6" s="135" t="s">
        <v>4136</v>
      </c>
      <c r="CSC6" s="135" t="s">
        <v>4136</v>
      </c>
      <c r="CSD6" s="135" t="s">
        <v>4131</v>
      </c>
      <c r="CSE6" s="135" t="s">
        <v>4133</v>
      </c>
      <c r="CSF6" s="135" t="s">
        <v>4133</v>
      </c>
      <c r="CSG6" s="135" t="s">
        <v>4138</v>
      </c>
      <c r="CSH6" s="135" t="s">
        <v>4138</v>
      </c>
      <c r="CSI6" s="135" t="s">
        <v>4354</v>
      </c>
      <c r="CSJ6" s="135" t="s">
        <v>4136</v>
      </c>
      <c r="CSK6" s="135" t="s">
        <v>4136</v>
      </c>
      <c r="CSL6" s="135" t="s">
        <v>4136</v>
      </c>
      <c r="CSM6" s="135" t="s">
        <v>4136</v>
      </c>
      <c r="CSN6" s="135" t="s">
        <v>4136</v>
      </c>
      <c r="CSO6" s="135" t="s">
        <v>4109</v>
      </c>
      <c r="CSP6" s="135" t="s">
        <v>4138</v>
      </c>
      <c r="CSQ6" s="135" t="s">
        <v>4138</v>
      </c>
      <c r="CSR6" s="135" t="s">
        <v>4352</v>
      </c>
      <c r="CSS6" s="135" t="s">
        <v>4352</v>
      </c>
      <c r="CST6" s="135" t="s">
        <v>4141</v>
      </c>
      <c r="CSX6" s="135" t="s">
        <v>4356</v>
      </c>
      <c r="CSY6" s="135" t="s">
        <v>4136</v>
      </c>
      <c r="CSZ6" s="135" t="s">
        <v>4136</v>
      </c>
      <c r="CTA6" s="135" t="s">
        <v>4136</v>
      </c>
      <c r="CTB6" s="135" t="s">
        <v>4136</v>
      </c>
      <c r="CTC6" s="135" t="s">
        <v>4136</v>
      </c>
      <c r="CTD6" s="135" t="s">
        <v>4131</v>
      </c>
      <c r="CTE6" s="135" t="s">
        <v>4133</v>
      </c>
      <c r="CTF6" s="135" t="s">
        <v>4133</v>
      </c>
      <c r="CTG6" s="135" t="s">
        <v>4138</v>
      </c>
      <c r="CTH6" s="135" t="s">
        <v>4138</v>
      </c>
      <c r="CTI6" s="135" t="s">
        <v>4354</v>
      </c>
      <c r="CTJ6" s="135" t="s">
        <v>4136</v>
      </c>
      <c r="CTK6" s="135" t="s">
        <v>4136</v>
      </c>
      <c r="CTL6" s="135" t="s">
        <v>4136</v>
      </c>
      <c r="CTM6" s="135" t="s">
        <v>4136</v>
      </c>
      <c r="CTN6" s="135" t="s">
        <v>4136</v>
      </c>
      <c r="CTO6" s="135" t="s">
        <v>4131</v>
      </c>
      <c r="CTP6" s="135" t="s">
        <v>4133</v>
      </c>
      <c r="CTQ6" s="135" t="s">
        <v>4133</v>
      </c>
      <c r="CTR6" s="135" t="s">
        <v>4138</v>
      </c>
      <c r="CTS6" s="135" t="s">
        <v>4138</v>
      </c>
      <c r="CTT6" s="135" t="s">
        <v>4354</v>
      </c>
      <c r="CTU6" s="135" t="s">
        <v>4136</v>
      </c>
      <c r="CTV6" s="135" t="s">
        <v>4136</v>
      </c>
      <c r="CTW6" s="135" t="s">
        <v>4136</v>
      </c>
      <c r="CTX6" s="135" t="s">
        <v>4136</v>
      </c>
      <c r="CTY6" s="135" t="s">
        <v>4136</v>
      </c>
      <c r="CTZ6" s="135" t="s">
        <v>4131</v>
      </c>
      <c r="CUA6" s="135" t="s">
        <v>4133</v>
      </c>
      <c r="CUB6" s="135" t="s">
        <v>4133</v>
      </c>
      <c r="CUC6" s="135" t="s">
        <v>4138</v>
      </c>
      <c r="CUD6" s="135" t="s">
        <v>4138</v>
      </c>
      <c r="CUE6" s="135" t="s">
        <v>4354</v>
      </c>
      <c r="CUF6" s="135" t="s">
        <v>4136</v>
      </c>
      <c r="CUG6" s="135" t="s">
        <v>4136</v>
      </c>
      <c r="CUH6" s="135" t="s">
        <v>4136</v>
      </c>
      <c r="CUI6" s="135" t="s">
        <v>4136</v>
      </c>
      <c r="CUJ6" s="135" t="s">
        <v>4136</v>
      </c>
      <c r="CUK6" s="135" t="s">
        <v>4131</v>
      </c>
      <c r="CUL6" s="135" t="s">
        <v>4133</v>
      </c>
      <c r="CUM6" s="135" t="s">
        <v>4133</v>
      </c>
      <c r="CUN6" s="135" t="s">
        <v>4138</v>
      </c>
      <c r="CUO6" s="135" t="s">
        <v>4138</v>
      </c>
      <c r="CUP6" s="135" t="s">
        <v>4354</v>
      </c>
      <c r="CUQ6" s="135" t="s">
        <v>4136</v>
      </c>
      <c r="CUR6" s="135" t="s">
        <v>4136</v>
      </c>
      <c r="CUS6" s="135" t="s">
        <v>4136</v>
      </c>
      <c r="CUT6" s="135" t="s">
        <v>4136</v>
      </c>
      <c r="CUU6" s="135" t="s">
        <v>4136</v>
      </c>
      <c r="CUV6" s="135" t="s">
        <v>4131</v>
      </c>
      <c r="CUW6" s="135" t="s">
        <v>4133</v>
      </c>
      <c r="CUX6" s="135" t="s">
        <v>4133</v>
      </c>
      <c r="CUY6" s="135" t="s">
        <v>4138</v>
      </c>
      <c r="CUZ6" s="135" t="s">
        <v>4138</v>
      </c>
      <c r="CVA6" s="135" t="s">
        <v>4354</v>
      </c>
      <c r="CVB6" s="135" t="s">
        <v>4136</v>
      </c>
      <c r="CVC6" s="135" t="s">
        <v>4136</v>
      </c>
      <c r="CVD6" s="135" t="s">
        <v>4136</v>
      </c>
      <c r="CVE6" s="135" t="s">
        <v>4136</v>
      </c>
      <c r="CVF6" s="135" t="s">
        <v>4136</v>
      </c>
      <c r="CVG6" s="135" t="s">
        <v>4131</v>
      </c>
      <c r="CVH6" s="135" t="s">
        <v>4133</v>
      </c>
      <c r="CVI6" s="135" t="s">
        <v>4133</v>
      </c>
      <c r="CVJ6" s="135" t="s">
        <v>4138</v>
      </c>
      <c r="CVK6" s="135" t="s">
        <v>4138</v>
      </c>
      <c r="CVL6" s="135" t="s">
        <v>4354</v>
      </c>
      <c r="CVM6" s="135" t="s">
        <v>4136</v>
      </c>
      <c r="CVN6" s="135" t="s">
        <v>4136</v>
      </c>
      <c r="CVO6" s="135" t="s">
        <v>4136</v>
      </c>
      <c r="CVP6" s="135" t="s">
        <v>4136</v>
      </c>
      <c r="CVQ6" s="135" t="s">
        <v>4136</v>
      </c>
      <c r="CVR6" s="135" t="s">
        <v>4131</v>
      </c>
      <c r="CVS6" s="135" t="s">
        <v>4133</v>
      </c>
      <c r="CVT6" s="135" t="s">
        <v>4133</v>
      </c>
      <c r="CVU6" s="135" t="s">
        <v>4138</v>
      </c>
      <c r="CVV6" s="135" t="s">
        <v>4138</v>
      </c>
      <c r="CVW6" s="135" t="s">
        <v>4354</v>
      </c>
      <c r="CVX6" s="135" t="s">
        <v>4136</v>
      </c>
      <c r="CVY6" s="135" t="s">
        <v>4136</v>
      </c>
      <c r="CVZ6" s="135" t="s">
        <v>4136</v>
      </c>
      <c r="CWA6" s="135" t="s">
        <v>4136</v>
      </c>
      <c r="CWB6" s="135" t="s">
        <v>4136</v>
      </c>
      <c r="CWC6" s="135" t="s">
        <v>4131</v>
      </c>
      <c r="CWD6" s="135" t="s">
        <v>4133</v>
      </c>
      <c r="CWE6" s="135" t="s">
        <v>4133</v>
      </c>
      <c r="CWF6" s="135" t="s">
        <v>4138</v>
      </c>
      <c r="CWG6" s="135" t="s">
        <v>4138</v>
      </c>
      <c r="CWH6" s="135" t="s">
        <v>4354</v>
      </c>
      <c r="CWI6" s="135" t="s">
        <v>4136</v>
      </c>
      <c r="CWJ6" s="135" t="s">
        <v>4136</v>
      </c>
      <c r="CWK6" s="135" t="s">
        <v>4136</v>
      </c>
      <c r="CWL6" s="135" t="s">
        <v>4136</v>
      </c>
      <c r="CWM6" s="135" t="s">
        <v>4136</v>
      </c>
      <c r="CWN6" s="135" t="s">
        <v>4131</v>
      </c>
      <c r="CWO6" s="135" t="s">
        <v>4133</v>
      </c>
      <c r="CWP6" s="135" t="s">
        <v>4133</v>
      </c>
      <c r="CWQ6" s="135" t="s">
        <v>4138</v>
      </c>
      <c r="CWR6" s="135" t="s">
        <v>4138</v>
      </c>
      <c r="CWS6" s="135" t="s">
        <v>4354</v>
      </c>
      <c r="CWT6" s="135" t="s">
        <v>4136</v>
      </c>
      <c r="CWU6" s="135" t="s">
        <v>4136</v>
      </c>
      <c r="CWV6" s="135" t="s">
        <v>4136</v>
      </c>
      <c r="CWW6" s="135" t="s">
        <v>4136</v>
      </c>
      <c r="CWX6" s="135" t="s">
        <v>4136</v>
      </c>
      <c r="CWY6" s="135" t="s">
        <v>4131</v>
      </c>
      <c r="CWZ6" s="135" t="s">
        <v>4133</v>
      </c>
      <c r="CXA6" s="135" t="s">
        <v>4133</v>
      </c>
      <c r="CXB6" s="135" t="s">
        <v>4138</v>
      </c>
      <c r="CXC6" s="135" t="s">
        <v>4138</v>
      </c>
      <c r="CXD6" s="135" t="s">
        <v>4354</v>
      </c>
      <c r="CXE6" s="135" t="s">
        <v>4136</v>
      </c>
      <c r="CXF6" s="135" t="s">
        <v>4136</v>
      </c>
      <c r="CXG6" s="135" t="s">
        <v>4136</v>
      </c>
      <c r="CXH6" s="135" t="s">
        <v>4136</v>
      </c>
      <c r="CXI6" s="135" t="s">
        <v>4136</v>
      </c>
      <c r="CXJ6" s="135" t="s">
        <v>4109</v>
      </c>
      <c r="CXK6" s="135" t="s">
        <v>4138</v>
      </c>
      <c r="CXL6" s="135" t="s">
        <v>4138</v>
      </c>
      <c r="CXM6" s="135" t="s">
        <v>4352</v>
      </c>
      <c r="CXN6" s="135" t="s">
        <v>4352</v>
      </c>
      <c r="CXO6" s="135" t="s">
        <v>4141</v>
      </c>
      <c r="CXS6" s="135" t="s">
        <v>4356</v>
      </c>
      <c r="CXT6" s="135" t="s">
        <v>4136</v>
      </c>
      <c r="CXU6" s="135" t="s">
        <v>4136</v>
      </c>
      <c r="CXV6" s="135" t="s">
        <v>4136</v>
      </c>
      <c r="CXW6" s="135" t="s">
        <v>4136</v>
      </c>
      <c r="CXX6" s="135" t="s">
        <v>4136</v>
      </c>
      <c r="CXY6" s="135" t="s">
        <v>4131</v>
      </c>
      <c r="CXZ6" s="135" t="s">
        <v>4133</v>
      </c>
      <c r="CYA6" s="135" t="s">
        <v>4133</v>
      </c>
      <c r="CYB6" s="135" t="s">
        <v>4138</v>
      </c>
      <c r="CYC6" s="135" t="s">
        <v>4138</v>
      </c>
      <c r="CYD6" s="135" t="s">
        <v>4354</v>
      </c>
      <c r="CYE6" s="135" t="s">
        <v>4136</v>
      </c>
      <c r="CYF6" s="135" t="s">
        <v>4136</v>
      </c>
      <c r="CYG6" s="135" t="s">
        <v>4136</v>
      </c>
      <c r="CYH6" s="135" t="s">
        <v>4136</v>
      </c>
      <c r="CYI6" s="135" t="s">
        <v>4136</v>
      </c>
      <c r="CYJ6" s="135" t="s">
        <v>4131</v>
      </c>
      <c r="CYK6" s="135" t="s">
        <v>4133</v>
      </c>
      <c r="CYL6" s="135" t="s">
        <v>4133</v>
      </c>
      <c r="CYM6" s="135" t="s">
        <v>4138</v>
      </c>
      <c r="CYN6" s="135" t="s">
        <v>4138</v>
      </c>
      <c r="CYO6" s="135" t="s">
        <v>4354</v>
      </c>
      <c r="CYP6" s="135" t="s">
        <v>4136</v>
      </c>
      <c r="CYQ6" s="135" t="s">
        <v>4136</v>
      </c>
      <c r="CYR6" s="135" t="s">
        <v>4136</v>
      </c>
      <c r="CYS6" s="135" t="s">
        <v>4136</v>
      </c>
      <c r="CYT6" s="135" t="s">
        <v>4136</v>
      </c>
      <c r="CYU6" s="135" t="s">
        <v>4131</v>
      </c>
      <c r="CYV6" s="135" t="s">
        <v>4133</v>
      </c>
      <c r="CYW6" s="135" t="s">
        <v>4133</v>
      </c>
      <c r="CYX6" s="135" t="s">
        <v>4138</v>
      </c>
      <c r="CYY6" s="135" t="s">
        <v>4138</v>
      </c>
      <c r="CYZ6" s="135" t="s">
        <v>4354</v>
      </c>
      <c r="CZA6" s="135" t="s">
        <v>4136</v>
      </c>
      <c r="CZB6" s="135" t="s">
        <v>4136</v>
      </c>
      <c r="CZC6" s="135" t="s">
        <v>4136</v>
      </c>
      <c r="CZD6" s="135" t="s">
        <v>4136</v>
      </c>
      <c r="CZE6" s="135" t="s">
        <v>4136</v>
      </c>
      <c r="CZF6" s="135" t="s">
        <v>4131</v>
      </c>
      <c r="CZG6" s="135" t="s">
        <v>4133</v>
      </c>
      <c r="CZH6" s="135" t="s">
        <v>4133</v>
      </c>
      <c r="CZI6" s="135" t="s">
        <v>4138</v>
      </c>
      <c r="CZJ6" s="135" t="s">
        <v>4138</v>
      </c>
      <c r="CZK6" s="135" t="s">
        <v>4354</v>
      </c>
      <c r="CZL6" s="135" t="s">
        <v>4136</v>
      </c>
      <c r="CZM6" s="135" t="s">
        <v>4136</v>
      </c>
      <c r="CZN6" s="135" t="s">
        <v>4136</v>
      </c>
      <c r="CZO6" s="135" t="s">
        <v>4136</v>
      </c>
      <c r="CZP6" s="135" t="s">
        <v>4136</v>
      </c>
      <c r="CZQ6" s="135" t="s">
        <v>4131</v>
      </c>
      <c r="CZR6" s="135" t="s">
        <v>4133</v>
      </c>
      <c r="CZS6" s="135" t="s">
        <v>4133</v>
      </c>
      <c r="CZT6" s="135" t="s">
        <v>4138</v>
      </c>
      <c r="CZU6" s="135" t="s">
        <v>4138</v>
      </c>
      <c r="CZV6" s="135" t="s">
        <v>4354</v>
      </c>
      <c r="CZW6" s="135" t="s">
        <v>4136</v>
      </c>
      <c r="CZX6" s="135" t="s">
        <v>4136</v>
      </c>
      <c r="CZY6" s="135" t="s">
        <v>4136</v>
      </c>
      <c r="CZZ6" s="135" t="s">
        <v>4136</v>
      </c>
      <c r="DAA6" s="135" t="s">
        <v>4136</v>
      </c>
      <c r="DAB6" s="135" t="s">
        <v>4131</v>
      </c>
      <c r="DAC6" s="135" t="s">
        <v>4133</v>
      </c>
      <c r="DAD6" s="135" t="s">
        <v>4133</v>
      </c>
      <c r="DAE6" s="135" t="s">
        <v>4138</v>
      </c>
      <c r="DAF6" s="135" t="s">
        <v>4138</v>
      </c>
      <c r="DAG6" s="135" t="s">
        <v>4354</v>
      </c>
      <c r="DAH6" s="135" t="s">
        <v>4136</v>
      </c>
      <c r="DAI6" s="135" t="s">
        <v>4136</v>
      </c>
      <c r="DAJ6" s="135" t="s">
        <v>4136</v>
      </c>
      <c r="DAK6" s="135" t="s">
        <v>4136</v>
      </c>
      <c r="DAL6" s="135" t="s">
        <v>4136</v>
      </c>
      <c r="DAM6" s="135" t="s">
        <v>4131</v>
      </c>
      <c r="DAN6" s="135" t="s">
        <v>4133</v>
      </c>
      <c r="DAO6" s="135" t="s">
        <v>4133</v>
      </c>
      <c r="DAP6" s="135" t="s">
        <v>4138</v>
      </c>
      <c r="DAQ6" s="135" t="s">
        <v>4138</v>
      </c>
      <c r="DAR6" s="135" t="s">
        <v>4354</v>
      </c>
      <c r="DAS6" s="135" t="s">
        <v>4136</v>
      </c>
      <c r="DAT6" s="135" t="s">
        <v>4136</v>
      </c>
      <c r="DAU6" s="135" t="s">
        <v>4136</v>
      </c>
      <c r="DAV6" s="135" t="s">
        <v>4136</v>
      </c>
      <c r="DAW6" s="135" t="s">
        <v>4136</v>
      </c>
      <c r="DAX6" s="135" t="s">
        <v>4131</v>
      </c>
      <c r="DAY6" s="135" t="s">
        <v>4133</v>
      </c>
      <c r="DAZ6" s="135" t="s">
        <v>4133</v>
      </c>
      <c r="DBA6" s="135" t="s">
        <v>4138</v>
      </c>
      <c r="DBB6" s="135" t="s">
        <v>4138</v>
      </c>
      <c r="DBC6" s="135" t="s">
        <v>4354</v>
      </c>
      <c r="DBD6" s="135" t="s">
        <v>4136</v>
      </c>
      <c r="DBE6" s="135" t="s">
        <v>4136</v>
      </c>
      <c r="DBF6" s="135" t="s">
        <v>4136</v>
      </c>
      <c r="DBG6" s="135" t="s">
        <v>4136</v>
      </c>
      <c r="DBH6" s="135" t="s">
        <v>4136</v>
      </c>
      <c r="DBI6" s="135" t="s">
        <v>4131</v>
      </c>
      <c r="DBJ6" s="135" t="s">
        <v>4133</v>
      </c>
      <c r="DBK6" s="135" t="s">
        <v>4133</v>
      </c>
      <c r="DBL6" s="135" t="s">
        <v>4138</v>
      </c>
      <c r="DBM6" s="135" t="s">
        <v>4138</v>
      </c>
      <c r="DBN6" s="135" t="s">
        <v>4354</v>
      </c>
      <c r="DBO6" s="135" t="s">
        <v>4136</v>
      </c>
      <c r="DBP6" s="135" t="s">
        <v>4136</v>
      </c>
      <c r="DBQ6" s="135" t="s">
        <v>4136</v>
      </c>
      <c r="DBR6" s="135" t="s">
        <v>4136</v>
      </c>
      <c r="DBS6" s="135" t="s">
        <v>4136</v>
      </c>
      <c r="DBT6" s="135" t="s">
        <v>4131</v>
      </c>
      <c r="DBU6" s="135" t="s">
        <v>4133</v>
      </c>
      <c r="DBV6" s="135" t="s">
        <v>4133</v>
      </c>
      <c r="DBW6" s="135" t="s">
        <v>4138</v>
      </c>
      <c r="DBX6" s="135" t="s">
        <v>4138</v>
      </c>
      <c r="DBY6" s="135" t="s">
        <v>4354</v>
      </c>
      <c r="DBZ6" s="135" t="s">
        <v>4136</v>
      </c>
      <c r="DCA6" s="135" t="s">
        <v>4136</v>
      </c>
      <c r="DCB6" s="135" t="s">
        <v>4136</v>
      </c>
      <c r="DCC6" s="135" t="s">
        <v>4136</v>
      </c>
      <c r="DCD6" s="135" t="s">
        <v>4136</v>
      </c>
      <c r="DCE6" s="135" t="s">
        <v>4109</v>
      </c>
      <c r="DCF6" s="135" t="s">
        <v>4138</v>
      </c>
      <c r="DCG6" s="135" t="s">
        <v>4138</v>
      </c>
      <c r="DCH6" s="135" t="s">
        <v>4352</v>
      </c>
      <c r="DCI6" s="135" t="s">
        <v>4352</v>
      </c>
      <c r="DCJ6" s="135" t="s">
        <v>4141</v>
      </c>
      <c r="DCN6" s="135" t="s">
        <v>4356</v>
      </c>
      <c r="DCO6" s="135" t="s">
        <v>4136</v>
      </c>
      <c r="DCP6" s="135" t="s">
        <v>4136</v>
      </c>
      <c r="DCQ6" s="135" t="s">
        <v>4136</v>
      </c>
      <c r="DCR6" s="135" t="s">
        <v>4136</v>
      </c>
      <c r="DCS6" s="135" t="s">
        <v>4136</v>
      </c>
      <c r="DCT6" s="135" t="s">
        <v>4131</v>
      </c>
      <c r="DCU6" s="135" t="s">
        <v>4133</v>
      </c>
      <c r="DCV6" s="135" t="s">
        <v>4133</v>
      </c>
      <c r="DCW6" s="135" t="s">
        <v>4138</v>
      </c>
      <c r="DCX6" s="135" t="s">
        <v>4138</v>
      </c>
      <c r="DCY6" s="135" t="s">
        <v>4354</v>
      </c>
      <c r="DCZ6" s="135" t="s">
        <v>4136</v>
      </c>
      <c r="DDA6" s="135" t="s">
        <v>4136</v>
      </c>
      <c r="DDB6" s="135" t="s">
        <v>4136</v>
      </c>
      <c r="DDC6" s="135" t="s">
        <v>4136</v>
      </c>
      <c r="DDD6" s="135" t="s">
        <v>4136</v>
      </c>
      <c r="DDE6" s="135" t="s">
        <v>4131</v>
      </c>
      <c r="DDF6" s="135" t="s">
        <v>4133</v>
      </c>
      <c r="DDG6" s="135" t="s">
        <v>4133</v>
      </c>
      <c r="DDH6" s="135" t="s">
        <v>4138</v>
      </c>
      <c r="DDI6" s="135" t="s">
        <v>4138</v>
      </c>
      <c r="DDJ6" s="135" t="s">
        <v>4354</v>
      </c>
      <c r="DDK6" s="135" t="s">
        <v>4136</v>
      </c>
      <c r="DDL6" s="135" t="s">
        <v>4136</v>
      </c>
      <c r="DDM6" s="135" t="s">
        <v>4136</v>
      </c>
      <c r="DDN6" s="135" t="s">
        <v>4136</v>
      </c>
      <c r="DDO6" s="135" t="s">
        <v>4136</v>
      </c>
      <c r="DDP6" s="135" t="s">
        <v>4131</v>
      </c>
      <c r="DDQ6" s="135" t="s">
        <v>4133</v>
      </c>
      <c r="DDR6" s="135" t="s">
        <v>4133</v>
      </c>
      <c r="DDS6" s="135" t="s">
        <v>4138</v>
      </c>
      <c r="DDT6" s="135" t="s">
        <v>4138</v>
      </c>
      <c r="DDU6" s="135" t="s">
        <v>4354</v>
      </c>
      <c r="DDV6" s="135" t="s">
        <v>4136</v>
      </c>
      <c r="DDW6" s="135" t="s">
        <v>4136</v>
      </c>
      <c r="DDX6" s="135" t="s">
        <v>4136</v>
      </c>
      <c r="DDY6" s="135" t="s">
        <v>4136</v>
      </c>
      <c r="DDZ6" s="135" t="s">
        <v>4136</v>
      </c>
      <c r="DEA6" s="135" t="s">
        <v>4131</v>
      </c>
      <c r="DEB6" s="135" t="s">
        <v>4133</v>
      </c>
      <c r="DEC6" s="135" t="s">
        <v>4133</v>
      </c>
      <c r="DED6" s="135" t="s">
        <v>4138</v>
      </c>
      <c r="DEE6" s="135" t="s">
        <v>4138</v>
      </c>
      <c r="DEF6" s="135" t="s">
        <v>4354</v>
      </c>
      <c r="DEG6" s="135" t="s">
        <v>4136</v>
      </c>
      <c r="DEH6" s="135" t="s">
        <v>4136</v>
      </c>
      <c r="DEI6" s="135" t="s">
        <v>4136</v>
      </c>
      <c r="DEJ6" s="135" t="s">
        <v>4136</v>
      </c>
      <c r="DEK6" s="135" t="s">
        <v>4136</v>
      </c>
      <c r="DEL6" s="135" t="s">
        <v>4131</v>
      </c>
      <c r="DEM6" s="135" t="s">
        <v>4133</v>
      </c>
      <c r="DEN6" s="135" t="s">
        <v>4133</v>
      </c>
      <c r="DEO6" s="135" t="s">
        <v>4138</v>
      </c>
      <c r="DEP6" s="135" t="s">
        <v>4138</v>
      </c>
      <c r="DEQ6" s="135" t="s">
        <v>4354</v>
      </c>
      <c r="DER6" s="135" t="s">
        <v>4136</v>
      </c>
      <c r="DES6" s="135" t="s">
        <v>4136</v>
      </c>
      <c r="DET6" s="135" t="s">
        <v>4136</v>
      </c>
      <c r="DEU6" s="135" t="s">
        <v>4136</v>
      </c>
      <c r="DEV6" s="135" t="s">
        <v>4136</v>
      </c>
      <c r="DEW6" s="135" t="s">
        <v>4131</v>
      </c>
      <c r="DEX6" s="135" t="s">
        <v>4133</v>
      </c>
      <c r="DEY6" s="135" t="s">
        <v>4133</v>
      </c>
      <c r="DEZ6" s="135" t="s">
        <v>4138</v>
      </c>
      <c r="DFA6" s="135" t="s">
        <v>4138</v>
      </c>
      <c r="DFB6" s="135" t="s">
        <v>4354</v>
      </c>
      <c r="DFC6" s="135" t="s">
        <v>4136</v>
      </c>
      <c r="DFD6" s="135" t="s">
        <v>4136</v>
      </c>
      <c r="DFE6" s="135" t="s">
        <v>4136</v>
      </c>
      <c r="DFF6" s="135" t="s">
        <v>4136</v>
      </c>
      <c r="DFG6" s="135" t="s">
        <v>4136</v>
      </c>
      <c r="DFH6" s="135" t="s">
        <v>4131</v>
      </c>
      <c r="DFI6" s="135" t="s">
        <v>4133</v>
      </c>
      <c r="DFJ6" s="135" t="s">
        <v>4133</v>
      </c>
      <c r="DFK6" s="135" t="s">
        <v>4138</v>
      </c>
      <c r="DFL6" s="135" t="s">
        <v>4138</v>
      </c>
      <c r="DFM6" s="135" t="s">
        <v>4354</v>
      </c>
      <c r="DFN6" s="135" t="s">
        <v>4136</v>
      </c>
      <c r="DFO6" s="135" t="s">
        <v>4136</v>
      </c>
      <c r="DFP6" s="135" t="s">
        <v>4136</v>
      </c>
      <c r="DFQ6" s="135" t="s">
        <v>4136</v>
      </c>
      <c r="DFR6" s="135" t="s">
        <v>4136</v>
      </c>
      <c r="DFS6" s="135" t="s">
        <v>4131</v>
      </c>
      <c r="DFT6" s="135" t="s">
        <v>4133</v>
      </c>
      <c r="DFU6" s="135" t="s">
        <v>4133</v>
      </c>
      <c r="DFV6" s="135" t="s">
        <v>4138</v>
      </c>
      <c r="DFW6" s="135" t="s">
        <v>4138</v>
      </c>
      <c r="DFX6" s="135" t="s">
        <v>4354</v>
      </c>
      <c r="DFY6" s="135" t="s">
        <v>4136</v>
      </c>
      <c r="DFZ6" s="135" t="s">
        <v>4136</v>
      </c>
      <c r="DGA6" s="135" t="s">
        <v>4136</v>
      </c>
      <c r="DGB6" s="135" t="s">
        <v>4136</v>
      </c>
      <c r="DGC6" s="135" t="s">
        <v>4136</v>
      </c>
      <c r="DGD6" s="135" t="s">
        <v>4131</v>
      </c>
      <c r="DGE6" s="135" t="s">
        <v>4133</v>
      </c>
      <c r="DGF6" s="135" t="s">
        <v>4133</v>
      </c>
      <c r="DGG6" s="135" t="s">
        <v>4138</v>
      </c>
      <c r="DGH6" s="135" t="s">
        <v>4138</v>
      </c>
      <c r="DGI6" s="135" t="s">
        <v>4354</v>
      </c>
      <c r="DGJ6" s="135" t="s">
        <v>4136</v>
      </c>
      <c r="DGK6" s="135" t="s">
        <v>4136</v>
      </c>
      <c r="DGL6" s="135" t="s">
        <v>4136</v>
      </c>
      <c r="DGM6" s="135" t="s">
        <v>4136</v>
      </c>
      <c r="DGN6" s="135" t="s">
        <v>4136</v>
      </c>
      <c r="DGO6" s="135" t="s">
        <v>4131</v>
      </c>
      <c r="DGP6" s="135" t="s">
        <v>4133</v>
      </c>
      <c r="DGQ6" s="135" t="s">
        <v>4133</v>
      </c>
      <c r="DGR6" s="135" t="s">
        <v>4138</v>
      </c>
      <c r="DGS6" s="135" t="s">
        <v>4138</v>
      </c>
      <c r="DGT6" s="135" t="s">
        <v>4354</v>
      </c>
      <c r="DGU6" s="135" t="s">
        <v>4136</v>
      </c>
      <c r="DGV6" s="135" t="s">
        <v>4136</v>
      </c>
      <c r="DGW6" s="135" t="s">
        <v>4136</v>
      </c>
      <c r="DGX6" s="135" t="s">
        <v>4136</v>
      </c>
      <c r="DGY6" s="135" t="s">
        <v>4136</v>
      </c>
      <c r="DGZ6" s="135" t="s">
        <v>4109</v>
      </c>
      <c r="DHA6" s="135" t="s">
        <v>4138</v>
      </c>
      <c r="DHB6" s="135" t="s">
        <v>4138</v>
      </c>
      <c r="DHC6" s="135" t="s">
        <v>4352</v>
      </c>
      <c r="DHD6" s="135" t="s">
        <v>4352</v>
      </c>
      <c r="DHE6" s="135" t="s">
        <v>4141</v>
      </c>
      <c r="DHI6" s="135" t="s">
        <v>4356</v>
      </c>
      <c r="DHJ6" s="135" t="s">
        <v>4136</v>
      </c>
      <c r="DHK6" s="135" t="s">
        <v>4136</v>
      </c>
      <c r="DHL6" s="135" t="s">
        <v>4136</v>
      </c>
      <c r="DHM6" s="135" t="s">
        <v>4136</v>
      </c>
      <c r="DHN6" s="135" t="s">
        <v>4136</v>
      </c>
      <c r="DHO6" s="135" t="s">
        <v>4131</v>
      </c>
      <c r="DHP6" s="135" t="s">
        <v>4133</v>
      </c>
      <c r="DHQ6" s="135" t="s">
        <v>4133</v>
      </c>
      <c r="DHR6" s="135" t="s">
        <v>4138</v>
      </c>
      <c r="DHS6" s="135" t="s">
        <v>4138</v>
      </c>
      <c r="DHT6" s="135" t="s">
        <v>4354</v>
      </c>
      <c r="DHU6" s="135" t="s">
        <v>4136</v>
      </c>
      <c r="DHV6" s="135" t="s">
        <v>4136</v>
      </c>
      <c r="DHW6" s="135" t="s">
        <v>4136</v>
      </c>
      <c r="DHX6" s="135" t="s">
        <v>4136</v>
      </c>
      <c r="DHY6" s="135" t="s">
        <v>4136</v>
      </c>
      <c r="DHZ6" s="135" t="s">
        <v>4131</v>
      </c>
      <c r="DIA6" s="135" t="s">
        <v>4133</v>
      </c>
      <c r="DIB6" s="135" t="s">
        <v>4133</v>
      </c>
      <c r="DIC6" s="135" t="s">
        <v>4138</v>
      </c>
      <c r="DID6" s="135" t="s">
        <v>4138</v>
      </c>
      <c r="DIE6" s="135" t="s">
        <v>4354</v>
      </c>
      <c r="DIF6" s="135" t="s">
        <v>4136</v>
      </c>
      <c r="DIG6" s="135" t="s">
        <v>4136</v>
      </c>
      <c r="DIH6" s="135" t="s">
        <v>4136</v>
      </c>
      <c r="DII6" s="135" t="s">
        <v>4136</v>
      </c>
      <c r="DIJ6" s="135" t="s">
        <v>4136</v>
      </c>
      <c r="DIK6" s="135" t="s">
        <v>4131</v>
      </c>
      <c r="DIL6" s="135" t="s">
        <v>4133</v>
      </c>
      <c r="DIM6" s="135" t="s">
        <v>4133</v>
      </c>
      <c r="DIN6" s="135" t="s">
        <v>4138</v>
      </c>
      <c r="DIO6" s="135" t="s">
        <v>4138</v>
      </c>
      <c r="DIP6" s="135" t="s">
        <v>4354</v>
      </c>
      <c r="DIQ6" s="135" t="s">
        <v>4136</v>
      </c>
      <c r="DIR6" s="135" t="s">
        <v>4136</v>
      </c>
      <c r="DIS6" s="135" t="s">
        <v>4136</v>
      </c>
      <c r="DIT6" s="135" t="s">
        <v>4136</v>
      </c>
      <c r="DIU6" s="135" t="s">
        <v>4136</v>
      </c>
      <c r="DIV6" s="135" t="s">
        <v>4131</v>
      </c>
      <c r="DIW6" s="135" t="s">
        <v>4133</v>
      </c>
      <c r="DIX6" s="135" t="s">
        <v>4133</v>
      </c>
      <c r="DIY6" s="135" t="s">
        <v>4138</v>
      </c>
      <c r="DIZ6" s="135" t="s">
        <v>4138</v>
      </c>
      <c r="DJA6" s="135" t="s">
        <v>4354</v>
      </c>
      <c r="DJB6" s="135" t="s">
        <v>4136</v>
      </c>
      <c r="DJC6" s="135" t="s">
        <v>4136</v>
      </c>
      <c r="DJD6" s="135" t="s">
        <v>4136</v>
      </c>
      <c r="DJE6" s="135" t="s">
        <v>4136</v>
      </c>
      <c r="DJF6" s="135" t="s">
        <v>4136</v>
      </c>
      <c r="DJG6" s="135" t="s">
        <v>4131</v>
      </c>
      <c r="DJH6" s="135" t="s">
        <v>4133</v>
      </c>
      <c r="DJI6" s="135" t="s">
        <v>4133</v>
      </c>
      <c r="DJJ6" s="135" t="s">
        <v>4138</v>
      </c>
      <c r="DJK6" s="135" t="s">
        <v>4138</v>
      </c>
      <c r="DJL6" s="135" t="s">
        <v>4354</v>
      </c>
      <c r="DJM6" s="135" t="s">
        <v>4136</v>
      </c>
      <c r="DJN6" s="135" t="s">
        <v>4136</v>
      </c>
      <c r="DJO6" s="135" t="s">
        <v>4136</v>
      </c>
      <c r="DJP6" s="135" t="s">
        <v>4136</v>
      </c>
      <c r="DJQ6" s="135" t="s">
        <v>4136</v>
      </c>
      <c r="DJR6" s="135" t="s">
        <v>4131</v>
      </c>
      <c r="DJS6" s="135" t="s">
        <v>4133</v>
      </c>
      <c r="DJT6" s="135" t="s">
        <v>4133</v>
      </c>
      <c r="DJU6" s="135" t="s">
        <v>4138</v>
      </c>
      <c r="DJV6" s="135" t="s">
        <v>4138</v>
      </c>
      <c r="DJW6" s="135" t="s">
        <v>4354</v>
      </c>
      <c r="DJX6" s="135" t="s">
        <v>4136</v>
      </c>
      <c r="DJY6" s="135" t="s">
        <v>4136</v>
      </c>
      <c r="DJZ6" s="135" t="s">
        <v>4136</v>
      </c>
      <c r="DKA6" s="135" t="s">
        <v>4136</v>
      </c>
      <c r="DKB6" s="135" t="s">
        <v>4136</v>
      </c>
      <c r="DKC6" s="135" t="s">
        <v>4131</v>
      </c>
      <c r="DKD6" s="135" t="s">
        <v>4133</v>
      </c>
      <c r="DKE6" s="135" t="s">
        <v>4133</v>
      </c>
      <c r="DKF6" s="135" t="s">
        <v>4138</v>
      </c>
      <c r="DKG6" s="135" t="s">
        <v>4138</v>
      </c>
      <c r="DKH6" s="135" t="s">
        <v>4354</v>
      </c>
      <c r="DKI6" s="135" t="s">
        <v>4136</v>
      </c>
      <c r="DKJ6" s="135" t="s">
        <v>4136</v>
      </c>
      <c r="DKK6" s="135" t="s">
        <v>4136</v>
      </c>
      <c r="DKL6" s="135" t="s">
        <v>4136</v>
      </c>
      <c r="DKM6" s="135" t="s">
        <v>4136</v>
      </c>
      <c r="DKN6" s="135" t="s">
        <v>4131</v>
      </c>
      <c r="DKO6" s="135" t="s">
        <v>4133</v>
      </c>
      <c r="DKP6" s="135" t="s">
        <v>4133</v>
      </c>
      <c r="DKQ6" s="135" t="s">
        <v>4138</v>
      </c>
      <c r="DKR6" s="135" t="s">
        <v>4138</v>
      </c>
      <c r="DKS6" s="135" t="s">
        <v>4354</v>
      </c>
      <c r="DKT6" s="135" t="s">
        <v>4136</v>
      </c>
      <c r="DKU6" s="135" t="s">
        <v>4136</v>
      </c>
      <c r="DKV6" s="135" t="s">
        <v>4136</v>
      </c>
      <c r="DKW6" s="135" t="s">
        <v>4136</v>
      </c>
      <c r="DKX6" s="135" t="s">
        <v>4136</v>
      </c>
      <c r="DKY6" s="135" t="s">
        <v>4131</v>
      </c>
      <c r="DKZ6" s="135" t="s">
        <v>4133</v>
      </c>
      <c r="DLA6" s="135" t="s">
        <v>4133</v>
      </c>
      <c r="DLB6" s="135" t="s">
        <v>4138</v>
      </c>
      <c r="DLC6" s="135" t="s">
        <v>4138</v>
      </c>
      <c r="DLD6" s="135" t="s">
        <v>4354</v>
      </c>
      <c r="DLE6" s="135" t="s">
        <v>4136</v>
      </c>
      <c r="DLF6" s="135" t="s">
        <v>4136</v>
      </c>
      <c r="DLG6" s="135" t="s">
        <v>4136</v>
      </c>
      <c r="DLH6" s="135" t="s">
        <v>4136</v>
      </c>
      <c r="DLI6" s="135" t="s">
        <v>4136</v>
      </c>
      <c r="DLJ6" s="135" t="s">
        <v>4131</v>
      </c>
      <c r="DLK6" s="135" t="s">
        <v>4133</v>
      </c>
      <c r="DLL6" s="135" t="s">
        <v>4133</v>
      </c>
      <c r="DLM6" s="135" t="s">
        <v>4138</v>
      </c>
      <c r="DLN6" s="135" t="s">
        <v>4138</v>
      </c>
      <c r="DLO6" s="135" t="s">
        <v>4354</v>
      </c>
      <c r="DLP6" s="135" t="s">
        <v>4136</v>
      </c>
      <c r="DLQ6" s="135" t="s">
        <v>4136</v>
      </c>
      <c r="DLR6" s="135" t="s">
        <v>4136</v>
      </c>
      <c r="DLS6" s="135" t="s">
        <v>4136</v>
      </c>
      <c r="DLT6" s="135" t="s">
        <v>4136</v>
      </c>
      <c r="DLU6" s="135" t="s">
        <v>4109</v>
      </c>
      <c r="DLV6" s="135" t="s">
        <v>4138</v>
      </c>
      <c r="DLW6" s="135" t="s">
        <v>4138</v>
      </c>
      <c r="DLX6" s="135" t="s">
        <v>4352</v>
      </c>
      <c r="DLY6" s="135" t="s">
        <v>4352</v>
      </c>
      <c r="DLZ6" s="135" t="s">
        <v>4141</v>
      </c>
      <c r="DMD6" s="135" t="s">
        <v>4356</v>
      </c>
      <c r="DME6" s="135" t="s">
        <v>4136</v>
      </c>
      <c r="DMF6" s="135" t="s">
        <v>4136</v>
      </c>
      <c r="DMG6" s="135" t="s">
        <v>4136</v>
      </c>
      <c r="DMH6" s="135" t="s">
        <v>4136</v>
      </c>
      <c r="DMI6" s="135" t="s">
        <v>4136</v>
      </c>
      <c r="DMJ6" s="135" t="s">
        <v>4131</v>
      </c>
      <c r="DMK6" s="135" t="s">
        <v>4133</v>
      </c>
      <c r="DML6" s="135" t="s">
        <v>4133</v>
      </c>
      <c r="DMM6" s="135" t="s">
        <v>4138</v>
      </c>
      <c r="DMN6" s="135" t="s">
        <v>4138</v>
      </c>
      <c r="DMO6" s="135" t="s">
        <v>4354</v>
      </c>
      <c r="DMP6" s="135" t="s">
        <v>4136</v>
      </c>
      <c r="DMQ6" s="135" t="s">
        <v>4136</v>
      </c>
      <c r="DMR6" s="135" t="s">
        <v>4136</v>
      </c>
      <c r="DMS6" s="135" t="s">
        <v>4136</v>
      </c>
      <c r="DMT6" s="135" t="s">
        <v>4136</v>
      </c>
      <c r="DMU6" s="135" t="s">
        <v>4131</v>
      </c>
      <c r="DMV6" s="135" t="s">
        <v>4133</v>
      </c>
      <c r="DMW6" s="135" t="s">
        <v>4133</v>
      </c>
      <c r="DMX6" s="135" t="s">
        <v>4138</v>
      </c>
      <c r="DMY6" s="135" t="s">
        <v>4138</v>
      </c>
      <c r="DMZ6" s="135" t="s">
        <v>4354</v>
      </c>
      <c r="DNA6" s="135" t="s">
        <v>4136</v>
      </c>
      <c r="DNB6" s="135" t="s">
        <v>4136</v>
      </c>
      <c r="DNC6" s="135" t="s">
        <v>4136</v>
      </c>
      <c r="DND6" s="135" t="s">
        <v>4136</v>
      </c>
      <c r="DNE6" s="135" t="s">
        <v>4136</v>
      </c>
      <c r="DNF6" s="135" t="s">
        <v>4131</v>
      </c>
      <c r="DNG6" s="135" t="s">
        <v>4133</v>
      </c>
      <c r="DNH6" s="135" t="s">
        <v>4133</v>
      </c>
      <c r="DNI6" s="135" t="s">
        <v>4138</v>
      </c>
      <c r="DNJ6" s="135" t="s">
        <v>4138</v>
      </c>
      <c r="DNK6" s="135" t="s">
        <v>4354</v>
      </c>
      <c r="DNL6" s="135" t="s">
        <v>4136</v>
      </c>
      <c r="DNM6" s="135" t="s">
        <v>4136</v>
      </c>
      <c r="DNN6" s="135" t="s">
        <v>4136</v>
      </c>
      <c r="DNO6" s="135" t="s">
        <v>4136</v>
      </c>
      <c r="DNP6" s="135" t="s">
        <v>4136</v>
      </c>
      <c r="DNQ6" s="135" t="s">
        <v>4131</v>
      </c>
      <c r="DNR6" s="135" t="s">
        <v>4133</v>
      </c>
      <c r="DNS6" s="135" t="s">
        <v>4133</v>
      </c>
      <c r="DNT6" s="135" t="s">
        <v>4138</v>
      </c>
      <c r="DNU6" s="135" t="s">
        <v>4138</v>
      </c>
      <c r="DNV6" s="135" t="s">
        <v>4354</v>
      </c>
      <c r="DNW6" s="135" t="s">
        <v>4136</v>
      </c>
      <c r="DNX6" s="135" t="s">
        <v>4136</v>
      </c>
      <c r="DNY6" s="135" t="s">
        <v>4136</v>
      </c>
      <c r="DNZ6" s="135" t="s">
        <v>4136</v>
      </c>
      <c r="DOA6" s="135" t="s">
        <v>4136</v>
      </c>
      <c r="DOB6" s="135" t="s">
        <v>4131</v>
      </c>
      <c r="DOC6" s="135" t="s">
        <v>4133</v>
      </c>
      <c r="DOD6" s="135" t="s">
        <v>4133</v>
      </c>
      <c r="DOE6" s="135" t="s">
        <v>4138</v>
      </c>
      <c r="DOF6" s="135" t="s">
        <v>4138</v>
      </c>
      <c r="DOG6" s="135" t="s">
        <v>4354</v>
      </c>
      <c r="DOH6" s="135" t="s">
        <v>4136</v>
      </c>
      <c r="DOI6" s="135" t="s">
        <v>4136</v>
      </c>
      <c r="DOJ6" s="135" t="s">
        <v>4136</v>
      </c>
      <c r="DOK6" s="135" t="s">
        <v>4136</v>
      </c>
      <c r="DOL6" s="135" t="s">
        <v>4136</v>
      </c>
      <c r="DOM6" s="135" t="s">
        <v>4131</v>
      </c>
      <c r="DON6" s="135" t="s">
        <v>4133</v>
      </c>
      <c r="DOO6" s="135" t="s">
        <v>4133</v>
      </c>
      <c r="DOP6" s="135" t="s">
        <v>4138</v>
      </c>
      <c r="DOQ6" s="135" t="s">
        <v>4138</v>
      </c>
      <c r="DOR6" s="135" t="s">
        <v>4354</v>
      </c>
      <c r="DOS6" s="135" t="s">
        <v>4136</v>
      </c>
      <c r="DOT6" s="135" t="s">
        <v>4136</v>
      </c>
      <c r="DOU6" s="135" t="s">
        <v>4136</v>
      </c>
      <c r="DOV6" s="135" t="s">
        <v>4136</v>
      </c>
      <c r="DOW6" s="135" t="s">
        <v>4136</v>
      </c>
      <c r="DOX6" s="135" t="s">
        <v>4131</v>
      </c>
      <c r="DOY6" s="135" t="s">
        <v>4133</v>
      </c>
      <c r="DOZ6" s="135" t="s">
        <v>4133</v>
      </c>
      <c r="DPA6" s="135" t="s">
        <v>4138</v>
      </c>
      <c r="DPB6" s="135" t="s">
        <v>4138</v>
      </c>
      <c r="DPC6" s="135" t="s">
        <v>4354</v>
      </c>
      <c r="DPD6" s="135" t="s">
        <v>4136</v>
      </c>
      <c r="DPE6" s="135" t="s">
        <v>4136</v>
      </c>
      <c r="DPF6" s="135" t="s">
        <v>4136</v>
      </c>
      <c r="DPG6" s="135" t="s">
        <v>4136</v>
      </c>
      <c r="DPH6" s="135" t="s">
        <v>4136</v>
      </c>
      <c r="DPI6" s="135" t="s">
        <v>4131</v>
      </c>
      <c r="DPJ6" s="135" t="s">
        <v>4133</v>
      </c>
      <c r="DPK6" s="135" t="s">
        <v>4133</v>
      </c>
      <c r="DPL6" s="135" t="s">
        <v>4138</v>
      </c>
      <c r="DPM6" s="135" t="s">
        <v>4138</v>
      </c>
      <c r="DPN6" s="135" t="s">
        <v>4354</v>
      </c>
      <c r="DPO6" s="135" t="s">
        <v>4136</v>
      </c>
      <c r="DPP6" s="135" t="s">
        <v>4136</v>
      </c>
      <c r="DPQ6" s="135" t="s">
        <v>4136</v>
      </c>
      <c r="DPR6" s="135" t="s">
        <v>4136</v>
      </c>
      <c r="DPS6" s="135" t="s">
        <v>4136</v>
      </c>
      <c r="DPT6" s="135" t="s">
        <v>4131</v>
      </c>
      <c r="DPU6" s="135" t="s">
        <v>4133</v>
      </c>
      <c r="DPV6" s="135" t="s">
        <v>4133</v>
      </c>
      <c r="DPW6" s="135" t="s">
        <v>4138</v>
      </c>
      <c r="DPX6" s="135" t="s">
        <v>4138</v>
      </c>
      <c r="DPY6" s="135" t="s">
        <v>4354</v>
      </c>
      <c r="DPZ6" s="135" t="s">
        <v>4136</v>
      </c>
      <c r="DQA6" s="135" t="s">
        <v>4136</v>
      </c>
      <c r="DQB6" s="135" t="s">
        <v>4136</v>
      </c>
      <c r="DQC6" s="135" t="s">
        <v>4136</v>
      </c>
      <c r="DQD6" s="135" t="s">
        <v>4136</v>
      </c>
      <c r="DQE6" s="135" t="s">
        <v>4131</v>
      </c>
      <c r="DQF6" s="135" t="s">
        <v>4133</v>
      </c>
      <c r="DQG6" s="135" t="s">
        <v>4133</v>
      </c>
      <c r="DQH6" s="135" t="s">
        <v>4138</v>
      </c>
      <c r="DQI6" s="135" t="s">
        <v>4138</v>
      </c>
      <c r="DQJ6" s="135" t="s">
        <v>4354</v>
      </c>
      <c r="DQK6" s="135" t="s">
        <v>4136</v>
      </c>
      <c r="DQL6" s="135" t="s">
        <v>4136</v>
      </c>
      <c r="DQM6" s="135" t="s">
        <v>4136</v>
      </c>
      <c r="DQN6" s="135" t="s">
        <v>4136</v>
      </c>
      <c r="DQO6" s="135" t="s">
        <v>4136</v>
      </c>
    </row>
    <row r="7" spans="1:3313" s="135" customFormat="1" ht="13" x14ac:dyDescent="0.3">
      <c r="XV7" s="136"/>
      <c r="XW7" s="136"/>
      <c r="XX7" s="136"/>
      <c r="XY7" s="136"/>
      <c r="XZ7" s="136"/>
      <c r="YA7" s="136"/>
      <c r="YB7" s="136"/>
      <c r="YH7" s="135" t="s">
        <v>4108</v>
      </c>
      <c r="YI7" s="135" t="s">
        <v>4108</v>
      </c>
      <c r="YJ7" s="135" t="s">
        <v>4139</v>
      </c>
      <c r="YK7" s="135" t="s">
        <v>4108</v>
      </c>
      <c r="YL7" s="135" t="s">
        <v>4139</v>
      </c>
      <c r="YM7" s="135" t="s">
        <v>4108</v>
      </c>
      <c r="YQ7" s="135" t="s">
        <v>4108</v>
      </c>
      <c r="YR7" s="135" t="s">
        <v>4136</v>
      </c>
      <c r="YS7" s="135" t="s">
        <v>4136</v>
      </c>
      <c r="YT7" s="135" t="s">
        <v>4136</v>
      </c>
      <c r="YU7" s="135" t="s">
        <v>4136</v>
      </c>
      <c r="YV7" s="135" t="s">
        <v>4136</v>
      </c>
      <c r="YW7" s="135" t="s">
        <v>4108</v>
      </c>
      <c r="YX7" s="135" t="s">
        <v>4108</v>
      </c>
      <c r="YY7" s="135" t="s">
        <v>4108</v>
      </c>
      <c r="YZ7" s="135" t="s">
        <v>4108</v>
      </c>
      <c r="ZA7" s="135" t="s">
        <v>4139</v>
      </c>
      <c r="ZB7" s="135" t="s">
        <v>4108</v>
      </c>
      <c r="ZC7" s="135" t="s">
        <v>4136</v>
      </c>
      <c r="ZD7" s="135" t="s">
        <v>4136</v>
      </c>
      <c r="ZE7" s="135" t="s">
        <v>4136</v>
      </c>
      <c r="ZF7" s="135" t="s">
        <v>4136</v>
      </c>
      <c r="ZG7" s="135" t="s">
        <v>4136</v>
      </c>
      <c r="ZH7" s="135" t="s">
        <v>4108</v>
      </c>
      <c r="ZI7" s="135" t="s">
        <v>4108</v>
      </c>
      <c r="ZJ7" s="135" t="s">
        <v>4108</v>
      </c>
      <c r="ZK7" s="135" t="s">
        <v>4108</v>
      </c>
      <c r="ZL7" s="135" t="s">
        <v>4139</v>
      </c>
      <c r="ZM7" s="135" t="s">
        <v>4108</v>
      </c>
      <c r="ZN7" s="135" t="s">
        <v>4136</v>
      </c>
      <c r="ZO7" s="135" t="s">
        <v>4136</v>
      </c>
      <c r="ZP7" s="135" t="s">
        <v>4136</v>
      </c>
      <c r="ZQ7" s="135" t="s">
        <v>4136</v>
      </c>
      <c r="ZR7" s="135" t="s">
        <v>4136</v>
      </c>
      <c r="ZS7" s="135" t="s">
        <v>4108</v>
      </c>
      <c r="ZT7" s="135" t="s">
        <v>4108</v>
      </c>
      <c r="ZU7" s="135" t="s">
        <v>4108</v>
      </c>
      <c r="ZV7" s="135" t="s">
        <v>4108</v>
      </c>
      <c r="ZW7" s="135" t="s">
        <v>4139</v>
      </c>
      <c r="ZX7" s="135" t="s">
        <v>4108</v>
      </c>
      <c r="ZY7" s="135" t="s">
        <v>4136</v>
      </c>
      <c r="ZZ7" s="135" t="s">
        <v>4136</v>
      </c>
      <c r="AAA7" s="135" t="s">
        <v>4136</v>
      </c>
      <c r="AAB7" s="135" t="s">
        <v>4136</v>
      </c>
      <c r="AAC7" s="135" t="s">
        <v>4136</v>
      </c>
      <c r="AAD7" s="135" t="s">
        <v>4108</v>
      </c>
      <c r="AAE7" s="135" t="s">
        <v>4108</v>
      </c>
      <c r="AAF7" s="135" t="s">
        <v>4108</v>
      </c>
      <c r="AAG7" s="135" t="s">
        <v>4108</v>
      </c>
      <c r="AAH7" s="135" t="s">
        <v>4139</v>
      </c>
      <c r="AAI7" s="135" t="s">
        <v>4108</v>
      </c>
      <c r="AAJ7" s="135" t="s">
        <v>4136</v>
      </c>
      <c r="AAK7" s="135" t="s">
        <v>4136</v>
      </c>
      <c r="AAL7" s="135" t="s">
        <v>4136</v>
      </c>
      <c r="AAM7" s="135" t="s">
        <v>4136</v>
      </c>
      <c r="AAN7" s="135" t="s">
        <v>4136</v>
      </c>
      <c r="AAO7" s="135" t="s">
        <v>4108</v>
      </c>
      <c r="AAP7" s="135" t="s">
        <v>4108</v>
      </c>
      <c r="AAQ7" s="135" t="s">
        <v>4108</v>
      </c>
      <c r="AAR7" s="135" t="s">
        <v>4108</v>
      </c>
      <c r="AAS7" s="135" t="s">
        <v>4139</v>
      </c>
      <c r="AAT7" s="135" t="s">
        <v>4108</v>
      </c>
      <c r="AAU7" s="135" t="s">
        <v>4136</v>
      </c>
      <c r="AAV7" s="135" t="s">
        <v>4136</v>
      </c>
      <c r="AAW7" s="135" t="s">
        <v>4136</v>
      </c>
      <c r="AAX7" s="135" t="s">
        <v>4136</v>
      </c>
      <c r="AAY7" s="135" t="s">
        <v>4136</v>
      </c>
      <c r="AAZ7" s="135" t="s">
        <v>4108</v>
      </c>
      <c r="ABA7" s="135" t="s">
        <v>4108</v>
      </c>
      <c r="ABB7" s="135" t="s">
        <v>4108</v>
      </c>
      <c r="ABC7" s="135" t="s">
        <v>4108</v>
      </c>
      <c r="ABD7" s="135" t="s">
        <v>4139</v>
      </c>
      <c r="ABE7" s="135" t="s">
        <v>4108</v>
      </c>
      <c r="ABF7" s="135" t="s">
        <v>4136</v>
      </c>
      <c r="ABG7" s="135" t="s">
        <v>4136</v>
      </c>
      <c r="ABH7" s="135" t="s">
        <v>4136</v>
      </c>
      <c r="ABI7" s="135" t="s">
        <v>4136</v>
      </c>
      <c r="ABJ7" s="135" t="s">
        <v>4136</v>
      </c>
      <c r="ABK7" s="135" t="s">
        <v>4108</v>
      </c>
      <c r="ABL7" s="135" t="s">
        <v>4108</v>
      </c>
      <c r="ABM7" s="135" t="s">
        <v>4108</v>
      </c>
      <c r="ABN7" s="135" t="s">
        <v>4108</v>
      </c>
      <c r="ABO7" s="135" t="s">
        <v>4139</v>
      </c>
      <c r="ABP7" s="135" t="s">
        <v>4108</v>
      </c>
      <c r="ABQ7" s="135" t="s">
        <v>4136</v>
      </c>
      <c r="ABR7" s="135" t="s">
        <v>4136</v>
      </c>
      <c r="ABS7" s="135" t="s">
        <v>4136</v>
      </c>
      <c r="ABT7" s="135" t="s">
        <v>4136</v>
      </c>
      <c r="ABU7" s="135" t="s">
        <v>4136</v>
      </c>
      <c r="ABV7" s="135" t="s">
        <v>4108</v>
      </c>
      <c r="ABW7" s="135" t="s">
        <v>4108</v>
      </c>
      <c r="ABX7" s="135" t="s">
        <v>4108</v>
      </c>
      <c r="ABY7" s="135" t="s">
        <v>4108</v>
      </c>
      <c r="ABZ7" s="135" t="s">
        <v>4139</v>
      </c>
      <c r="ACA7" s="135" t="s">
        <v>4108</v>
      </c>
      <c r="ACB7" s="135" t="s">
        <v>4136</v>
      </c>
      <c r="ACC7" s="135" t="s">
        <v>4136</v>
      </c>
      <c r="ACD7" s="135" t="s">
        <v>4136</v>
      </c>
      <c r="ACE7" s="135" t="s">
        <v>4136</v>
      </c>
      <c r="ACF7" s="135" t="s">
        <v>4136</v>
      </c>
      <c r="ACG7" s="135" t="s">
        <v>4108</v>
      </c>
      <c r="ACH7" s="135" t="s">
        <v>4108</v>
      </c>
      <c r="ACI7" s="135" t="s">
        <v>4108</v>
      </c>
      <c r="ACJ7" s="135" t="s">
        <v>4108</v>
      </c>
      <c r="ACK7" s="135" t="s">
        <v>4139</v>
      </c>
      <c r="ACL7" s="135" t="s">
        <v>4108</v>
      </c>
      <c r="ACM7" s="135" t="s">
        <v>4136</v>
      </c>
      <c r="ACN7" s="135" t="s">
        <v>4136</v>
      </c>
      <c r="ACO7" s="135" t="s">
        <v>4136</v>
      </c>
      <c r="ACP7" s="135" t="s">
        <v>4136</v>
      </c>
      <c r="ACQ7" s="135" t="s">
        <v>4136</v>
      </c>
      <c r="ACR7" s="135" t="s">
        <v>4108</v>
      </c>
      <c r="ACS7" s="135" t="s">
        <v>4108</v>
      </c>
      <c r="ACT7" s="135" t="s">
        <v>4108</v>
      </c>
      <c r="ACU7" s="135" t="s">
        <v>4108</v>
      </c>
      <c r="ACV7" s="135" t="s">
        <v>4139</v>
      </c>
      <c r="ACW7" s="135" t="s">
        <v>4108</v>
      </c>
      <c r="ACX7" s="135" t="s">
        <v>4136</v>
      </c>
      <c r="ACY7" s="135" t="s">
        <v>4136</v>
      </c>
      <c r="ACZ7" s="135" t="s">
        <v>4136</v>
      </c>
      <c r="ADA7" s="135" t="s">
        <v>4136</v>
      </c>
      <c r="ADB7" s="135" t="s">
        <v>4136</v>
      </c>
      <c r="ADC7" s="135" t="s">
        <v>4108</v>
      </c>
      <c r="ADD7" s="135" t="s">
        <v>4108</v>
      </c>
      <c r="ADE7" s="135" t="s">
        <v>4139</v>
      </c>
      <c r="ADF7" s="135" t="s">
        <v>4108</v>
      </c>
      <c r="ADG7" s="135" t="s">
        <v>4139</v>
      </c>
      <c r="ADH7" s="135" t="s">
        <v>4108</v>
      </c>
      <c r="ADL7" s="135" t="s">
        <v>4108</v>
      </c>
      <c r="ADM7" s="135" t="s">
        <v>4136</v>
      </c>
      <c r="ADN7" s="135" t="s">
        <v>4136</v>
      </c>
      <c r="ADO7" s="135" t="s">
        <v>4136</v>
      </c>
      <c r="ADP7" s="135" t="s">
        <v>4136</v>
      </c>
      <c r="ADQ7" s="135" t="s">
        <v>4136</v>
      </c>
      <c r="ADR7" s="135" t="s">
        <v>4108</v>
      </c>
      <c r="ADS7" s="135" t="s">
        <v>4108</v>
      </c>
      <c r="ADT7" s="135" t="s">
        <v>4108</v>
      </c>
      <c r="ADU7" s="135" t="s">
        <v>4108</v>
      </c>
      <c r="ADV7" s="135" t="s">
        <v>4139</v>
      </c>
      <c r="ADW7" s="135" t="s">
        <v>4108</v>
      </c>
      <c r="ADX7" s="135" t="s">
        <v>4136</v>
      </c>
      <c r="ADY7" s="135" t="s">
        <v>4136</v>
      </c>
      <c r="ADZ7" s="135" t="s">
        <v>4136</v>
      </c>
      <c r="AEA7" s="135" t="s">
        <v>4136</v>
      </c>
      <c r="AEB7" s="135" t="s">
        <v>4136</v>
      </c>
      <c r="AEC7" s="135" t="s">
        <v>4108</v>
      </c>
      <c r="AED7" s="135" t="s">
        <v>4108</v>
      </c>
      <c r="AEE7" s="135" t="s">
        <v>4108</v>
      </c>
      <c r="AEF7" s="135" t="s">
        <v>4108</v>
      </c>
      <c r="AEG7" s="135" t="s">
        <v>4139</v>
      </c>
      <c r="AEH7" s="135" t="s">
        <v>4108</v>
      </c>
      <c r="AEI7" s="135" t="s">
        <v>4136</v>
      </c>
      <c r="AEJ7" s="135" t="s">
        <v>4136</v>
      </c>
      <c r="AEK7" s="135" t="s">
        <v>4136</v>
      </c>
      <c r="AEL7" s="135" t="s">
        <v>4136</v>
      </c>
      <c r="AEM7" s="135" t="s">
        <v>4136</v>
      </c>
      <c r="AEN7" s="135" t="s">
        <v>4108</v>
      </c>
      <c r="AEO7" s="135" t="s">
        <v>4108</v>
      </c>
      <c r="AEP7" s="135" t="s">
        <v>4108</v>
      </c>
      <c r="AEQ7" s="135" t="s">
        <v>4108</v>
      </c>
      <c r="AER7" s="135" t="s">
        <v>4139</v>
      </c>
      <c r="AES7" s="135" t="s">
        <v>4108</v>
      </c>
      <c r="AET7" s="135" t="s">
        <v>4136</v>
      </c>
      <c r="AEU7" s="135" t="s">
        <v>4136</v>
      </c>
      <c r="AEV7" s="135" t="s">
        <v>4136</v>
      </c>
      <c r="AEW7" s="135" t="s">
        <v>4136</v>
      </c>
      <c r="AEX7" s="135" t="s">
        <v>4136</v>
      </c>
      <c r="AEY7" s="135" t="s">
        <v>4108</v>
      </c>
      <c r="AEZ7" s="135" t="s">
        <v>4108</v>
      </c>
      <c r="AFA7" s="135" t="s">
        <v>4108</v>
      </c>
      <c r="AFB7" s="135" t="s">
        <v>4108</v>
      </c>
      <c r="AFC7" s="135" t="s">
        <v>4139</v>
      </c>
      <c r="AFD7" s="135" t="s">
        <v>4108</v>
      </c>
      <c r="AFE7" s="135" t="s">
        <v>4136</v>
      </c>
      <c r="AFF7" s="135" t="s">
        <v>4136</v>
      </c>
      <c r="AFG7" s="135" t="s">
        <v>4136</v>
      </c>
      <c r="AFH7" s="135" t="s">
        <v>4136</v>
      </c>
      <c r="AFI7" s="135" t="s">
        <v>4136</v>
      </c>
      <c r="AFJ7" s="135" t="s">
        <v>4108</v>
      </c>
      <c r="AFK7" s="135" t="s">
        <v>4108</v>
      </c>
      <c r="AFL7" s="135" t="s">
        <v>4108</v>
      </c>
      <c r="AFM7" s="135" t="s">
        <v>4108</v>
      </c>
      <c r="AFN7" s="135" t="s">
        <v>4139</v>
      </c>
      <c r="AFO7" s="135" t="s">
        <v>4108</v>
      </c>
      <c r="AFP7" s="135" t="s">
        <v>4136</v>
      </c>
      <c r="AFQ7" s="135" t="s">
        <v>4136</v>
      </c>
      <c r="AFR7" s="135" t="s">
        <v>4136</v>
      </c>
      <c r="AFS7" s="135" t="s">
        <v>4136</v>
      </c>
      <c r="AFT7" s="135" t="s">
        <v>4136</v>
      </c>
      <c r="AFU7" s="135" t="s">
        <v>4108</v>
      </c>
      <c r="AFV7" s="135" t="s">
        <v>4108</v>
      </c>
      <c r="AFW7" s="135" t="s">
        <v>4108</v>
      </c>
      <c r="AFX7" s="135" t="s">
        <v>4108</v>
      </c>
      <c r="AFY7" s="135" t="s">
        <v>4139</v>
      </c>
      <c r="AFZ7" s="135" t="s">
        <v>4108</v>
      </c>
      <c r="AGA7" s="135" t="s">
        <v>4136</v>
      </c>
      <c r="AGB7" s="135" t="s">
        <v>4136</v>
      </c>
      <c r="AGC7" s="135" t="s">
        <v>4136</v>
      </c>
      <c r="AGD7" s="135" t="s">
        <v>4136</v>
      </c>
      <c r="AGE7" s="135" t="s">
        <v>4136</v>
      </c>
      <c r="AGF7" s="135" t="s">
        <v>4108</v>
      </c>
      <c r="AGG7" s="135" t="s">
        <v>4108</v>
      </c>
      <c r="AGH7" s="135" t="s">
        <v>4108</v>
      </c>
      <c r="AGI7" s="135" t="s">
        <v>4108</v>
      </c>
      <c r="AGJ7" s="135" t="s">
        <v>4139</v>
      </c>
      <c r="AGK7" s="135" t="s">
        <v>4108</v>
      </c>
      <c r="AGL7" s="135" t="s">
        <v>4136</v>
      </c>
      <c r="AGM7" s="135" t="s">
        <v>4136</v>
      </c>
      <c r="AGN7" s="135" t="s">
        <v>4136</v>
      </c>
      <c r="AGO7" s="135" t="s">
        <v>4136</v>
      </c>
      <c r="AGP7" s="135" t="s">
        <v>4136</v>
      </c>
      <c r="AGQ7" s="135" t="s">
        <v>4108</v>
      </c>
      <c r="AGR7" s="135" t="s">
        <v>4108</v>
      </c>
      <c r="AGS7" s="135" t="s">
        <v>4108</v>
      </c>
      <c r="AGT7" s="135" t="s">
        <v>4108</v>
      </c>
      <c r="AGU7" s="135" t="s">
        <v>4139</v>
      </c>
      <c r="AGV7" s="135" t="s">
        <v>4108</v>
      </c>
      <c r="AGW7" s="135" t="s">
        <v>4136</v>
      </c>
      <c r="AGX7" s="135" t="s">
        <v>4136</v>
      </c>
      <c r="AGY7" s="135" t="s">
        <v>4136</v>
      </c>
      <c r="AGZ7" s="135" t="s">
        <v>4136</v>
      </c>
      <c r="AHA7" s="135" t="s">
        <v>4136</v>
      </c>
      <c r="AHB7" s="135" t="s">
        <v>4108</v>
      </c>
      <c r="AHC7" s="135" t="s">
        <v>4108</v>
      </c>
      <c r="AHD7" s="135" t="s">
        <v>4108</v>
      </c>
      <c r="AHE7" s="135" t="s">
        <v>4108</v>
      </c>
      <c r="AHF7" s="135" t="s">
        <v>4139</v>
      </c>
      <c r="AHG7" s="135" t="s">
        <v>4108</v>
      </c>
      <c r="AHH7" s="135" t="s">
        <v>4136</v>
      </c>
      <c r="AHI7" s="135" t="s">
        <v>4136</v>
      </c>
      <c r="AHJ7" s="135" t="s">
        <v>4136</v>
      </c>
      <c r="AHK7" s="135" t="s">
        <v>4136</v>
      </c>
      <c r="AHL7" s="135" t="s">
        <v>4136</v>
      </c>
      <c r="AHM7" s="135" t="s">
        <v>4108</v>
      </c>
      <c r="AHN7" s="135" t="s">
        <v>4108</v>
      </c>
      <c r="AHO7" s="135" t="s">
        <v>4108</v>
      </c>
      <c r="AHP7" s="135" t="s">
        <v>4108</v>
      </c>
      <c r="AHQ7" s="135" t="s">
        <v>4139</v>
      </c>
      <c r="AHR7" s="135" t="s">
        <v>4108</v>
      </c>
      <c r="AHS7" s="135" t="s">
        <v>4136</v>
      </c>
      <c r="AHT7" s="135" t="s">
        <v>4136</v>
      </c>
      <c r="AHU7" s="135" t="s">
        <v>4136</v>
      </c>
      <c r="AHV7" s="135" t="s">
        <v>4136</v>
      </c>
      <c r="AHW7" s="135" t="s">
        <v>4136</v>
      </c>
      <c r="AHX7" s="135" t="s">
        <v>4108</v>
      </c>
      <c r="AHY7" s="135" t="s">
        <v>4108</v>
      </c>
      <c r="AHZ7" s="135" t="s">
        <v>4139</v>
      </c>
      <c r="AIA7" s="135" t="s">
        <v>4108</v>
      </c>
      <c r="AIB7" s="135" t="s">
        <v>4139</v>
      </c>
      <c r="AIC7" s="135" t="s">
        <v>4108</v>
      </c>
      <c r="AIG7" s="135" t="s">
        <v>4108</v>
      </c>
      <c r="AIH7" s="135" t="s">
        <v>4136</v>
      </c>
      <c r="AII7" s="135" t="s">
        <v>4136</v>
      </c>
      <c r="AIJ7" s="135" t="s">
        <v>4136</v>
      </c>
      <c r="AIK7" s="135" t="s">
        <v>4136</v>
      </c>
      <c r="AIL7" s="135" t="s">
        <v>4136</v>
      </c>
      <c r="AIM7" s="135" t="s">
        <v>4108</v>
      </c>
      <c r="AIN7" s="135" t="s">
        <v>4108</v>
      </c>
      <c r="AIO7" s="135" t="s">
        <v>4108</v>
      </c>
      <c r="AIP7" s="135" t="s">
        <v>4108</v>
      </c>
      <c r="AIQ7" s="135" t="s">
        <v>4139</v>
      </c>
      <c r="AIR7" s="135" t="s">
        <v>4108</v>
      </c>
      <c r="AIS7" s="135" t="s">
        <v>4136</v>
      </c>
      <c r="AIT7" s="135" t="s">
        <v>4136</v>
      </c>
      <c r="AIU7" s="135" t="s">
        <v>4136</v>
      </c>
      <c r="AIV7" s="135" t="s">
        <v>4136</v>
      </c>
      <c r="AIW7" s="135" t="s">
        <v>4136</v>
      </c>
      <c r="AIX7" s="135" t="s">
        <v>4108</v>
      </c>
      <c r="AIY7" s="135" t="s">
        <v>4108</v>
      </c>
      <c r="AIZ7" s="135" t="s">
        <v>4108</v>
      </c>
      <c r="AJA7" s="135" t="s">
        <v>4108</v>
      </c>
      <c r="AJB7" s="135" t="s">
        <v>4139</v>
      </c>
      <c r="AJC7" s="135" t="s">
        <v>4108</v>
      </c>
      <c r="AJD7" s="135" t="s">
        <v>4136</v>
      </c>
      <c r="AJE7" s="135" t="s">
        <v>4136</v>
      </c>
      <c r="AJF7" s="135" t="s">
        <v>4136</v>
      </c>
      <c r="AJG7" s="135" t="s">
        <v>4136</v>
      </c>
      <c r="AJH7" s="135" t="s">
        <v>4136</v>
      </c>
      <c r="AJI7" s="135" t="s">
        <v>4108</v>
      </c>
      <c r="AJJ7" s="135" t="s">
        <v>4108</v>
      </c>
      <c r="AJK7" s="135" t="s">
        <v>4108</v>
      </c>
      <c r="AJL7" s="135" t="s">
        <v>4108</v>
      </c>
      <c r="AJM7" s="135" t="s">
        <v>4139</v>
      </c>
      <c r="AJN7" s="135" t="s">
        <v>4108</v>
      </c>
      <c r="AJO7" s="135" t="s">
        <v>4136</v>
      </c>
      <c r="AJP7" s="135" t="s">
        <v>4136</v>
      </c>
      <c r="AJQ7" s="135" t="s">
        <v>4136</v>
      </c>
      <c r="AJR7" s="135" t="s">
        <v>4136</v>
      </c>
      <c r="AJS7" s="135" t="s">
        <v>4136</v>
      </c>
      <c r="AJT7" s="135" t="s">
        <v>4108</v>
      </c>
      <c r="AJU7" s="135" t="s">
        <v>4108</v>
      </c>
      <c r="AJV7" s="135" t="s">
        <v>4108</v>
      </c>
      <c r="AJW7" s="135" t="s">
        <v>4108</v>
      </c>
      <c r="AJX7" s="135" t="s">
        <v>4139</v>
      </c>
      <c r="AJY7" s="135" t="s">
        <v>4108</v>
      </c>
      <c r="AJZ7" s="135" t="s">
        <v>4136</v>
      </c>
      <c r="AKA7" s="135" t="s">
        <v>4136</v>
      </c>
      <c r="AKB7" s="135" t="s">
        <v>4136</v>
      </c>
      <c r="AKC7" s="135" t="s">
        <v>4136</v>
      </c>
      <c r="AKD7" s="135" t="s">
        <v>4136</v>
      </c>
      <c r="AKE7" s="135" t="s">
        <v>4108</v>
      </c>
      <c r="AKF7" s="135" t="s">
        <v>4108</v>
      </c>
      <c r="AKG7" s="135" t="s">
        <v>4108</v>
      </c>
      <c r="AKH7" s="135" t="s">
        <v>4108</v>
      </c>
      <c r="AKI7" s="135" t="s">
        <v>4139</v>
      </c>
      <c r="AKJ7" s="135" t="s">
        <v>4108</v>
      </c>
      <c r="AKK7" s="135" t="s">
        <v>4136</v>
      </c>
      <c r="AKL7" s="135" t="s">
        <v>4136</v>
      </c>
      <c r="AKM7" s="135" t="s">
        <v>4136</v>
      </c>
      <c r="AKN7" s="135" t="s">
        <v>4136</v>
      </c>
      <c r="AKO7" s="135" t="s">
        <v>4136</v>
      </c>
      <c r="AKP7" s="135" t="s">
        <v>4108</v>
      </c>
      <c r="AKQ7" s="135" t="s">
        <v>4108</v>
      </c>
      <c r="AKR7" s="135" t="s">
        <v>4108</v>
      </c>
      <c r="AKS7" s="135" t="s">
        <v>4108</v>
      </c>
      <c r="AKT7" s="135" t="s">
        <v>4139</v>
      </c>
      <c r="AKU7" s="135" t="s">
        <v>4108</v>
      </c>
      <c r="AKV7" s="135" t="s">
        <v>4136</v>
      </c>
      <c r="AKW7" s="135" t="s">
        <v>4136</v>
      </c>
      <c r="AKX7" s="135" t="s">
        <v>4136</v>
      </c>
      <c r="AKY7" s="135" t="s">
        <v>4136</v>
      </c>
      <c r="AKZ7" s="135" t="s">
        <v>4136</v>
      </c>
      <c r="ALA7" s="135" t="s">
        <v>4108</v>
      </c>
      <c r="ALB7" s="135" t="s">
        <v>4108</v>
      </c>
      <c r="ALC7" s="135" t="s">
        <v>4108</v>
      </c>
      <c r="ALD7" s="135" t="s">
        <v>4108</v>
      </c>
      <c r="ALE7" s="135" t="s">
        <v>4139</v>
      </c>
      <c r="ALF7" s="135" t="s">
        <v>4108</v>
      </c>
      <c r="ALG7" s="135" t="s">
        <v>4136</v>
      </c>
      <c r="ALH7" s="135" t="s">
        <v>4136</v>
      </c>
      <c r="ALI7" s="135" t="s">
        <v>4136</v>
      </c>
      <c r="ALJ7" s="135" t="s">
        <v>4136</v>
      </c>
      <c r="ALK7" s="135" t="s">
        <v>4136</v>
      </c>
      <c r="ALL7" s="135" t="s">
        <v>4108</v>
      </c>
      <c r="ALM7" s="135" t="s">
        <v>4108</v>
      </c>
      <c r="ALN7" s="135" t="s">
        <v>4108</v>
      </c>
      <c r="ALO7" s="135" t="s">
        <v>4108</v>
      </c>
      <c r="ALP7" s="135" t="s">
        <v>4139</v>
      </c>
      <c r="ALQ7" s="135" t="s">
        <v>4108</v>
      </c>
      <c r="ALR7" s="135" t="s">
        <v>4136</v>
      </c>
      <c r="ALS7" s="135" t="s">
        <v>4136</v>
      </c>
      <c r="ALT7" s="135" t="s">
        <v>4136</v>
      </c>
      <c r="ALU7" s="135" t="s">
        <v>4136</v>
      </c>
      <c r="ALV7" s="135" t="s">
        <v>4136</v>
      </c>
      <c r="ALW7" s="135" t="s">
        <v>4108</v>
      </c>
      <c r="ALX7" s="135" t="s">
        <v>4108</v>
      </c>
      <c r="ALY7" s="135" t="s">
        <v>4108</v>
      </c>
      <c r="ALZ7" s="135" t="s">
        <v>4108</v>
      </c>
      <c r="AMA7" s="135" t="s">
        <v>4139</v>
      </c>
      <c r="AMB7" s="135" t="s">
        <v>4108</v>
      </c>
      <c r="AMC7" s="135" t="s">
        <v>4136</v>
      </c>
      <c r="AMD7" s="135" t="s">
        <v>4136</v>
      </c>
      <c r="AME7" s="135" t="s">
        <v>4136</v>
      </c>
      <c r="AMF7" s="135" t="s">
        <v>4136</v>
      </c>
      <c r="AMG7" s="135" t="s">
        <v>4136</v>
      </c>
      <c r="AMH7" s="135" t="s">
        <v>4108</v>
      </c>
      <c r="AMI7" s="135" t="s">
        <v>4108</v>
      </c>
      <c r="AMJ7" s="135" t="s">
        <v>4108</v>
      </c>
      <c r="AMK7" s="135" t="s">
        <v>4108</v>
      </c>
      <c r="AML7" s="135" t="s">
        <v>4139</v>
      </c>
      <c r="AMM7" s="135" t="s">
        <v>4108</v>
      </c>
      <c r="AMN7" s="135" t="s">
        <v>4136</v>
      </c>
      <c r="AMO7" s="135" t="s">
        <v>4136</v>
      </c>
      <c r="AMP7" s="135" t="s">
        <v>4136</v>
      </c>
      <c r="AMQ7" s="135" t="s">
        <v>4136</v>
      </c>
      <c r="AMR7" s="135" t="s">
        <v>4136</v>
      </c>
      <c r="AMS7" s="135" t="s">
        <v>4108</v>
      </c>
      <c r="AMT7" s="135" t="s">
        <v>4108</v>
      </c>
      <c r="AMU7" s="135" t="s">
        <v>4139</v>
      </c>
      <c r="AMV7" s="135" t="s">
        <v>4108</v>
      </c>
      <c r="AMW7" s="135" t="s">
        <v>4139</v>
      </c>
      <c r="AMX7" s="135" t="s">
        <v>4108</v>
      </c>
      <c r="ANB7" s="135" t="s">
        <v>4108</v>
      </c>
      <c r="ANC7" s="135" t="s">
        <v>4136</v>
      </c>
      <c r="AND7" s="135" t="s">
        <v>4136</v>
      </c>
      <c r="ANE7" s="135" t="s">
        <v>4136</v>
      </c>
      <c r="ANF7" s="135" t="s">
        <v>4136</v>
      </c>
      <c r="ANG7" s="135" t="s">
        <v>4136</v>
      </c>
      <c r="ANH7" s="135" t="s">
        <v>4108</v>
      </c>
      <c r="ANI7" s="135" t="s">
        <v>4108</v>
      </c>
      <c r="ANJ7" s="135" t="s">
        <v>4108</v>
      </c>
      <c r="ANK7" s="135" t="s">
        <v>4108</v>
      </c>
      <c r="ANL7" s="135" t="s">
        <v>4139</v>
      </c>
      <c r="ANM7" s="135" t="s">
        <v>4108</v>
      </c>
      <c r="ANN7" s="135" t="s">
        <v>4136</v>
      </c>
      <c r="ANO7" s="135" t="s">
        <v>4136</v>
      </c>
      <c r="ANP7" s="135" t="s">
        <v>4136</v>
      </c>
      <c r="ANQ7" s="135" t="s">
        <v>4136</v>
      </c>
      <c r="ANR7" s="135" t="s">
        <v>4136</v>
      </c>
      <c r="ANS7" s="135" t="s">
        <v>4108</v>
      </c>
      <c r="ANT7" s="135" t="s">
        <v>4108</v>
      </c>
      <c r="ANU7" s="135" t="s">
        <v>4108</v>
      </c>
      <c r="ANV7" s="135" t="s">
        <v>4108</v>
      </c>
      <c r="ANW7" s="135" t="s">
        <v>4139</v>
      </c>
      <c r="ANX7" s="135" t="s">
        <v>4108</v>
      </c>
      <c r="ANY7" s="135" t="s">
        <v>4136</v>
      </c>
      <c r="ANZ7" s="135" t="s">
        <v>4136</v>
      </c>
      <c r="AOA7" s="135" t="s">
        <v>4136</v>
      </c>
      <c r="AOB7" s="135" t="s">
        <v>4136</v>
      </c>
      <c r="AOC7" s="135" t="s">
        <v>4136</v>
      </c>
      <c r="AOD7" s="135" t="s">
        <v>4108</v>
      </c>
      <c r="AOE7" s="135" t="s">
        <v>4108</v>
      </c>
      <c r="AOF7" s="135" t="s">
        <v>4108</v>
      </c>
      <c r="AOG7" s="135" t="s">
        <v>4108</v>
      </c>
      <c r="AOH7" s="135" t="s">
        <v>4139</v>
      </c>
      <c r="AOI7" s="135" t="s">
        <v>4108</v>
      </c>
      <c r="AOJ7" s="135" t="s">
        <v>4136</v>
      </c>
      <c r="AOK7" s="135" t="s">
        <v>4136</v>
      </c>
      <c r="AOL7" s="135" t="s">
        <v>4136</v>
      </c>
      <c r="AOM7" s="135" t="s">
        <v>4136</v>
      </c>
      <c r="AON7" s="135" t="s">
        <v>4136</v>
      </c>
      <c r="AOO7" s="135" t="s">
        <v>4108</v>
      </c>
      <c r="AOP7" s="135" t="s">
        <v>4108</v>
      </c>
      <c r="AOQ7" s="135" t="s">
        <v>4108</v>
      </c>
      <c r="AOR7" s="135" t="s">
        <v>4108</v>
      </c>
      <c r="AOS7" s="135" t="s">
        <v>4139</v>
      </c>
      <c r="AOT7" s="135" t="s">
        <v>4108</v>
      </c>
      <c r="AOU7" s="135" t="s">
        <v>4136</v>
      </c>
      <c r="AOV7" s="135" t="s">
        <v>4136</v>
      </c>
      <c r="AOW7" s="135" t="s">
        <v>4136</v>
      </c>
      <c r="AOX7" s="135" t="s">
        <v>4136</v>
      </c>
      <c r="AOY7" s="135" t="s">
        <v>4136</v>
      </c>
      <c r="AOZ7" s="135" t="s">
        <v>4108</v>
      </c>
      <c r="APA7" s="135" t="s">
        <v>4108</v>
      </c>
      <c r="APB7" s="135" t="s">
        <v>4108</v>
      </c>
      <c r="APC7" s="135" t="s">
        <v>4108</v>
      </c>
      <c r="APD7" s="135" t="s">
        <v>4139</v>
      </c>
      <c r="APE7" s="135" t="s">
        <v>4108</v>
      </c>
      <c r="APF7" s="135" t="s">
        <v>4136</v>
      </c>
      <c r="APG7" s="135" t="s">
        <v>4136</v>
      </c>
      <c r="APH7" s="135" t="s">
        <v>4136</v>
      </c>
      <c r="API7" s="135" t="s">
        <v>4136</v>
      </c>
      <c r="APJ7" s="135" t="s">
        <v>4136</v>
      </c>
      <c r="APK7" s="135" t="s">
        <v>4108</v>
      </c>
      <c r="APL7" s="135" t="s">
        <v>4108</v>
      </c>
      <c r="APM7" s="135" t="s">
        <v>4108</v>
      </c>
      <c r="APN7" s="135" t="s">
        <v>4108</v>
      </c>
      <c r="APO7" s="135" t="s">
        <v>4139</v>
      </c>
      <c r="APP7" s="135" t="s">
        <v>4108</v>
      </c>
      <c r="APQ7" s="135" t="s">
        <v>4136</v>
      </c>
      <c r="APR7" s="135" t="s">
        <v>4136</v>
      </c>
      <c r="APS7" s="135" t="s">
        <v>4136</v>
      </c>
      <c r="APT7" s="135" t="s">
        <v>4136</v>
      </c>
      <c r="APU7" s="135" t="s">
        <v>4136</v>
      </c>
      <c r="APV7" s="135" t="s">
        <v>4108</v>
      </c>
      <c r="APW7" s="135" t="s">
        <v>4108</v>
      </c>
      <c r="APX7" s="135" t="s">
        <v>4108</v>
      </c>
      <c r="APY7" s="135" t="s">
        <v>4108</v>
      </c>
      <c r="APZ7" s="135" t="s">
        <v>4139</v>
      </c>
      <c r="AQA7" s="135" t="s">
        <v>4108</v>
      </c>
      <c r="AQB7" s="135" t="s">
        <v>4136</v>
      </c>
      <c r="AQC7" s="135" t="s">
        <v>4136</v>
      </c>
      <c r="AQD7" s="135" t="s">
        <v>4136</v>
      </c>
      <c r="AQE7" s="135" t="s">
        <v>4136</v>
      </c>
      <c r="AQF7" s="135" t="s">
        <v>4136</v>
      </c>
      <c r="AQG7" s="135" t="s">
        <v>4108</v>
      </c>
      <c r="AQH7" s="135" t="s">
        <v>4108</v>
      </c>
      <c r="AQI7" s="135" t="s">
        <v>4108</v>
      </c>
      <c r="AQJ7" s="135" t="s">
        <v>4108</v>
      </c>
      <c r="AQK7" s="135" t="s">
        <v>4139</v>
      </c>
      <c r="AQL7" s="135" t="s">
        <v>4108</v>
      </c>
      <c r="AQM7" s="135" t="s">
        <v>4136</v>
      </c>
      <c r="AQN7" s="135" t="s">
        <v>4136</v>
      </c>
      <c r="AQO7" s="135" t="s">
        <v>4136</v>
      </c>
      <c r="AQP7" s="135" t="s">
        <v>4136</v>
      </c>
      <c r="AQQ7" s="135" t="s">
        <v>4136</v>
      </c>
      <c r="AQR7" s="135" t="s">
        <v>4108</v>
      </c>
      <c r="AQS7" s="135" t="s">
        <v>4108</v>
      </c>
      <c r="AQT7" s="135" t="s">
        <v>4108</v>
      </c>
      <c r="AQU7" s="135" t="s">
        <v>4108</v>
      </c>
      <c r="AQV7" s="135" t="s">
        <v>4139</v>
      </c>
      <c r="AQW7" s="135" t="s">
        <v>4108</v>
      </c>
      <c r="AQX7" s="135" t="s">
        <v>4136</v>
      </c>
      <c r="AQY7" s="135" t="s">
        <v>4136</v>
      </c>
      <c r="AQZ7" s="135" t="s">
        <v>4136</v>
      </c>
      <c r="ARA7" s="135" t="s">
        <v>4136</v>
      </c>
      <c r="ARB7" s="135" t="s">
        <v>4136</v>
      </c>
      <c r="ARC7" s="135" t="s">
        <v>4108</v>
      </c>
      <c r="ARD7" s="135" t="s">
        <v>4108</v>
      </c>
      <c r="ARE7" s="135" t="s">
        <v>4108</v>
      </c>
      <c r="ARF7" s="135" t="s">
        <v>4108</v>
      </c>
      <c r="ARG7" s="135" t="s">
        <v>4139</v>
      </c>
      <c r="ARH7" s="135" t="s">
        <v>4108</v>
      </c>
      <c r="ARI7" s="135" t="s">
        <v>4136</v>
      </c>
      <c r="ARJ7" s="135" t="s">
        <v>4136</v>
      </c>
      <c r="ARK7" s="135" t="s">
        <v>4136</v>
      </c>
      <c r="ARL7" s="135" t="s">
        <v>4136</v>
      </c>
      <c r="ARM7" s="135" t="s">
        <v>4136</v>
      </c>
      <c r="ARN7" s="135" t="s">
        <v>4108</v>
      </c>
      <c r="ARO7" s="135" t="s">
        <v>4108</v>
      </c>
      <c r="ARP7" s="135" t="s">
        <v>4139</v>
      </c>
      <c r="ARQ7" s="135" t="s">
        <v>4108</v>
      </c>
      <c r="ARR7" s="135" t="s">
        <v>4139</v>
      </c>
      <c r="ARS7" s="135" t="s">
        <v>4108</v>
      </c>
      <c r="ARW7" s="135" t="s">
        <v>4108</v>
      </c>
      <c r="ARX7" s="135" t="s">
        <v>4136</v>
      </c>
      <c r="ARY7" s="135" t="s">
        <v>4136</v>
      </c>
      <c r="ARZ7" s="135" t="s">
        <v>4136</v>
      </c>
      <c r="ASA7" s="135" t="s">
        <v>4136</v>
      </c>
      <c r="ASB7" s="135" t="s">
        <v>4136</v>
      </c>
      <c r="ASC7" s="135" t="s">
        <v>4108</v>
      </c>
      <c r="ASD7" s="135" t="s">
        <v>4108</v>
      </c>
      <c r="ASE7" s="135" t="s">
        <v>4108</v>
      </c>
      <c r="ASF7" s="135" t="s">
        <v>4108</v>
      </c>
      <c r="ASG7" s="135" t="s">
        <v>4139</v>
      </c>
      <c r="ASH7" s="135" t="s">
        <v>4108</v>
      </c>
      <c r="ASI7" s="135" t="s">
        <v>4136</v>
      </c>
      <c r="ASJ7" s="135" t="s">
        <v>4136</v>
      </c>
      <c r="ASK7" s="135" t="s">
        <v>4136</v>
      </c>
      <c r="ASL7" s="135" t="s">
        <v>4136</v>
      </c>
      <c r="ASM7" s="135" t="s">
        <v>4136</v>
      </c>
      <c r="ASN7" s="135" t="s">
        <v>4108</v>
      </c>
      <c r="ASO7" s="135" t="s">
        <v>4108</v>
      </c>
      <c r="ASP7" s="135" t="s">
        <v>4108</v>
      </c>
      <c r="ASQ7" s="135" t="s">
        <v>4108</v>
      </c>
      <c r="ASR7" s="135" t="s">
        <v>4139</v>
      </c>
      <c r="ASS7" s="135" t="s">
        <v>4108</v>
      </c>
      <c r="AST7" s="135" t="s">
        <v>4136</v>
      </c>
      <c r="ASU7" s="135" t="s">
        <v>4136</v>
      </c>
      <c r="ASV7" s="135" t="s">
        <v>4136</v>
      </c>
      <c r="ASW7" s="135" t="s">
        <v>4136</v>
      </c>
      <c r="ASX7" s="135" t="s">
        <v>4136</v>
      </c>
      <c r="ASY7" s="135" t="s">
        <v>4108</v>
      </c>
      <c r="ASZ7" s="135" t="s">
        <v>4108</v>
      </c>
      <c r="ATA7" s="135" t="s">
        <v>4108</v>
      </c>
      <c r="ATB7" s="135" t="s">
        <v>4108</v>
      </c>
      <c r="ATC7" s="135" t="s">
        <v>4139</v>
      </c>
      <c r="ATD7" s="135" t="s">
        <v>4108</v>
      </c>
      <c r="ATE7" s="135" t="s">
        <v>4136</v>
      </c>
      <c r="ATF7" s="135" t="s">
        <v>4136</v>
      </c>
      <c r="ATG7" s="135" t="s">
        <v>4136</v>
      </c>
      <c r="ATH7" s="135" t="s">
        <v>4136</v>
      </c>
      <c r="ATI7" s="135" t="s">
        <v>4136</v>
      </c>
      <c r="ATJ7" s="135" t="s">
        <v>4108</v>
      </c>
      <c r="ATK7" s="135" t="s">
        <v>4108</v>
      </c>
      <c r="ATL7" s="135" t="s">
        <v>4108</v>
      </c>
      <c r="ATM7" s="135" t="s">
        <v>4108</v>
      </c>
      <c r="ATN7" s="135" t="s">
        <v>4139</v>
      </c>
      <c r="ATO7" s="135" t="s">
        <v>4108</v>
      </c>
      <c r="ATP7" s="135" t="s">
        <v>4136</v>
      </c>
      <c r="ATQ7" s="135" t="s">
        <v>4136</v>
      </c>
      <c r="ATR7" s="135" t="s">
        <v>4136</v>
      </c>
      <c r="ATS7" s="135" t="s">
        <v>4136</v>
      </c>
      <c r="ATT7" s="135" t="s">
        <v>4136</v>
      </c>
      <c r="ATU7" s="135" t="s">
        <v>4108</v>
      </c>
      <c r="ATV7" s="135" t="s">
        <v>4108</v>
      </c>
      <c r="ATW7" s="135" t="s">
        <v>4108</v>
      </c>
      <c r="ATX7" s="135" t="s">
        <v>4108</v>
      </c>
      <c r="ATY7" s="135" t="s">
        <v>4139</v>
      </c>
      <c r="ATZ7" s="135" t="s">
        <v>4108</v>
      </c>
      <c r="AUA7" s="135" t="s">
        <v>4136</v>
      </c>
      <c r="AUB7" s="135" t="s">
        <v>4136</v>
      </c>
      <c r="AUC7" s="135" t="s">
        <v>4136</v>
      </c>
      <c r="AUD7" s="135" t="s">
        <v>4136</v>
      </c>
      <c r="AUE7" s="135" t="s">
        <v>4136</v>
      </c>
      <c r="AUF7" s="135" t="s">
        <v>4108</v>
      </c>
      <c r="AUG7" s="135" t="s">
        <v>4108</v>
      </c>
      <c r="AUH7" s="135" t="s">
        <v>4108</v>
      </c>
      <c r="AUI7" s="135" t="s">
        <v>4108</v>
      </c>
      <c r="AUJ7" s="135" t="s">
        <v>4139</v>
      </c>
      <c r="AUK7" s="135" t="s">
        <v>4108</v>
      </c>
      <c r="AUL7" s="135" t="s">
        <v>4136</v>
      </c>
      <c r="AUM7" s="135" t="s">
        <v>4136</v>
      </c>
      <c r="AUN7" s="135" t="s">
        <v>4136</v>
      </c>
      <c r="AUO7" s="135" t="s">
        <v>4136</v>
      </c>
      <c r="AUP7" s="135" t="s">
        <v>4136</v>
      </c>
      <c r="AUQ7" s="135" t="s">
        <v>4108</v>
      </c>
      <c r="AUR7" s="135" t="s">
        <v>4108</v>
      </c>
      <c r="AUS7" s="135" t="s">
        <v>4108</v>
      </c>
      <c r="AUT7" s="135" t="s">
        <v>4108</v>
      </c>
      <c r="AUU7" s="135" t="s">
        <v>4139</v>
      </c>
      <c r="AUV7" s="135" t="s">
        <v>4108</v>
      </c>
      <c r="AUW7" s="135" t="s">
        <v>4136</v>
      </c>
      <c r="AUX7" s="135" t="s">
        <v>4136</v>
      </c>
      <c r="AUY7" s="135" t="s">
        <v>4136</v>
      </c>
      <c r="AUZ7" s="135" t="s">
        <v>4136</v>
      </c>
      <c r="AVA7" s="135" t="s">
        <v>4136</v>
      </c>
      <c r="AVB7" s="135" t="s">
        <v>4108</v>
      </c>
      <c r="AVC7" s="135" t="s">
        <v>4108</v>
      </c>
      <c r="AVD7" s="135" t="s">
        <v>4108</v>
      </c>
      <c r="AVE7" s="135" t="s">
        <v>4108</v>
      </c>
      <c r="AVF7" s="135" t="s">
        <v>4139</v>
      </c>
      <c r="AVG7" s="135" t="s">
        <v>4108</v>
      </c>
      <c r="AVH7" s="135" t="s">
        <v>4136</v>
      </c>
      <c r="AVI7" s="135" t="s">
        <v>4136</v>
      </c>
      <c r="AVJ7" s="135" t="s">
        <v>4136</v>
      </c>
      <c r="AVK7" s="135" t="s">
        <v>4136</v>
      </c>
      <c r="AVL7" s="135" t="s">
        <v>4136</v>
      </c>
      <c r="AVM7" s="135" t="s">
        <v>4108</v>
      </c>
      <c r="AVN7" s="135" t="s">
        <v>4108</v>
      </c>
      <c r="AVO7" s="135" t="s">
        <v>4108</v>
      </c>
      <c r="AVP7" s="135" t="s">
        <v>4108</v>
      </c>
      <c r="AVQ7" s="135" t="s">
        <v>4139</v>
      </c>
      <c r="AVR7" s="135" t="s">
        <v>4108</v>
      </c>
      <c r="AVS7" s="135" t="s">
        <v>4136</v>
      </c>
      <c r="AVT7" s="135" t="s">
        <v>4136</v>
      </c>
      <c r="AVU7" s="135" t="s">
        <v>4136</v>
      </c>
      <c r="AVV7" s="135" t="s">
        <v>4136</v>
      </c>
      <c r="AVW7" s="135" t="s">
        <v>4136</v>
      </c>
      <c r="AVX7" s="135" t="s">
        <v>4108</v>
      </c>
      <c r="AVY7" s="135" t="s">
        <v>4108</v>
      </c>
      <c r="AVZ7" s="135" t="s">
        <v>4108</v>
      </c>
      <c r="AWA7" s="135" t="s">
        <v>4108</v>
      </c>
      <c r="AWB7" s="135" t="s">
        <v>4139</v>
      </c>
      <c r="AWC7" s="135" t="s">
        <v>4108</v>
      </c>
      <c r="AWD7" s="135" t="s">
        <v>4136</v>
      </c>
      <c r="AWE7" s="135" t="s">
        <v>4136</v>
      </c>
      <c r="AWF7" s="135" t="s">
        <v>4136</v>
      </c>
      <c r="AWG7" s="135" t="s">
        <v>4136</v>
      </c>
      <c r="AWH7" s="135" t="s">
        <v>4136</v>
      </c>
      <c r="AWI7" s="135" t="s">
        <v>4108</v>
      </c>
      <c r="AWJ7" s="135" t="s">
        <v>4108</v>
      </c>
      <c r="AWK7" s="135" t="s">
        <v>4139</v>
      </c>
      <c r="AWL7" s="135" t="s">
        <v>4108</v>
      </c>
      <c r="AWM7" s="135" t="s">
        <v>4139</v>
      </c>
      <c r="AWN7" s="135" t="s">
        <v>4108</v>
      </c>
      <c r="AWR7" s="135" t="s">
        <v>4108</v>
      </c>
      <c r="AWS7" s="135" t="s">
        <v>4136</v>
      </c>
      <c r="AWT7" s="135" t="s">
        <v>4136</v>
      </c>
      <c r="AWU7" s="135" t="s">
        <v>4136</v>
      </c>
      <c r="AWV7" s="135" t="s">
        <v>4136</v>
      </c>
      <c r="AWW7" s="135" t="s">
        <v>4136</v>
      </c>
      <c r="AWX7" s="135" t="s">
        <v>4108</v>
      </c>
      <c r="AWY7" s="135" t="s">
        <v>4108</v>
      </c>
      <c r="AWZ7" s="135" t="s">
        <v>4108</v>
      </c>
      <c r="AXA7" s="135" t="s">
        <v>4108</v>
      </c>
      <c r="AXB7" s="135" t="s">
        <v>4139</v>
      </c>
      <c r="AXC7" s="135" t="s">
        <v>4108</v>
      </c>
      <c r="AXD7" s="135" t="s">
        <v>4136</v>
      </c>
      <c r="AXE7" s="135" t="s">
        <v>4136</v>
      </c>
      <c r="AXF7" s="135" t="s">
        <v>4136</v>
      </c>
      <c r="AXG7" s="135" t="s">
        <v>4136</v>
      </c>
      <c r="AXH7" s="135" t="s">
        <v>4136</v>
      </c>
      <c r="AXI7" s="135" t="s">
        <v>4108</v>
      </c>
      <c r="AXJ7" s="135" t="s">
        <v>4108</v>
      </c>
      <c r="AXK7" s="135" t="s">
        <v>4108</v>
      </c>
      <c r="AXL7" s="135" t="s">
        <v>4108</v>
      </c>
      <c r="AXM7" s="135" t="s">
        <v>4139</v>
      </c>
      <c r="AXN7" s="135" t="s">
        <v>4108</v>
      </c>
      <c r="AXO7" s="135" t="s">
        <v>4136</v>
      </c>
      <c r="AXP7" s="135" t="s">
        <v>4136</v>
      </c>
      <c r="AXQ7" s="135" t="s">
        <v>4136</v>
      </c>
      <c r="AXR7" s="135" t="s">
        <v>4136</v>
      </c>
      <c r="AXS7" s="135" t="s">
        <v>4136</v>
      </c>
      <c r="AXT7" s="135" t="s">
        <v>4108</v>
      </c>
      <c r="AXU7" s="135" t="s">
        <v>4108</v>
      </c>
      <c r="AXV7" s="135" t="s">
        <v>4108</v>
      </c>
      <c r="AXW7" s="135" t="s">
        <v>4108</v>
      </c>
      <c r="AXX7" s="135" t="s">
        <v>4139</v>
      </c>
      <c r="AXY7" s="135" t="s">
        <v>4108</v>
      </c>
      <c r="AXZ7" s="135" t="s">
        <v>4136</v>
      </c>
      <c r="AYA7" s="135" t="s">
        <v>4136</v>
      </c>
      <c r="AYB7" s="135" t="s">
        <v>4136</v>
      </c>
      <c r="AYC7" s="135" t="s">
        <v>4136</v>
      </c>
      <c r="AYD7" s="135" t="s">
        <v>4136</v>
      </c>
      <c r="AYE7" s="135" t="s">
        <v>4108</v>
      </c>
      <c r="AYF7" s="135" t="s">
        <v>4108</v>
      </c>
      <c r="AYG7" s="135" t="s">
        <v>4108</v>
      </c>
      <c r="AYH7" s="135" t="s">
        <v>4108</v>
      </c>
      <c r="AYI7" s="135" t="s">
        <v>4139</v>
      </c>
      <c r="AYJ7" s="135" t="s">
        <v>4108</v>
      </c>
      <c r="AYK7" s="135" t="s">
        <v>4136</v>
      </c>
      <c r="AYL7" s="135" t="s">
        <v>4136</v>
      </c>
      <c r="AYM7" s="135" t="s">
        <v>4136</v>
      </c>
      <c r="AYN7" s="135" t="s">
        <v>4136</v>
      </c>
      <c r="AYO7" s="135" t="s">
        <v>4136</v>
      </c>
      <c r="AYP7" s="135" t="s">
        <v>4108</v>
      </c>
      <c r="AYQ7" s="135" t="s">
        <v>4108</v>
      </c>
      <c r="AYR7" s="135" t="s">
        <v>4108</v>
      </c>
      <c r="AYS7" s="135" t="s">
        <v>4108</v>
      </c>
      <c r="AYT7" s="135" t="s">
        <v>4139</v>
      </c>
      <c r="AYU7" s="135" t="s">
        <v>4108</v>
      </c>
      <c r="AYV7" s="135" t="s">
        <v>4136</v>
      </c>
      <c r="AYW7" s="135" t="s">
        <v>4136</v>
      </c>
      <c r="AYX7" s="135" t="s">
        <v>4136</v>
      </c>
      <c r="AYY7" s="135" t="s">
        <v>4136</v>
      </c>
      <c r="AYZ7" s="135" t="s">
        <v>4136</v>
      </c>
      <c r="AZA7" s="135" t="s">
        <v>4108</v>
      </c>
      <c r="AZB7" s="135" t="s">
        <v>4108</v>
      </c>
      <c r="AZC7" s="135" t="s">
        <v>4108</v>
      </c>
      <c r="AZD7" s="135" t="s">
        <v>4108</v>
      </c>
      <c r="AZE7" s="135" t="s">
        <v>4139</v>
      </c>
      <c r="AZF7" s="135" t="s">
        <v>4108</v>
      </c>
      <c r="AZG7" s="135" t="s">
        <v>4136</v>
      </c>
      <c r="AZH7" s="135" t="s">
        <v>4136</v>
      </c>
      <c r="AZI7" s="135" t="s">
        <v>4136</v>
      </c>
      <c r="AZJ7" s="135" t="s">
        <v>4136</v>
      </c>
      <c r="AZK7" s="135" t="s">
        <v>4136</v>
      </c>
      <c r="AZL7" s="135" t="s">
        <v>4108</v>
      </c>
      <c r="AZM7" s="135" t="s">
        <v>4108</v>
      </c>
      <c r="AZN7" s="135" t="s">
        <v>4108</v>
      </c>
      <c r="AZO7" s="135" t="s">
        <v>4108</v>
      </c>
      <c r="AZP7" s="135" t="s">
        <v>4139</v>
      </c>
      <c r="AZQ7" s="135" t="s">
        <v>4108</v>
      </c>
      <c r="AZR7" s="135" t="s">
        <v>4136</v>
      </c>
      <c r="AZS7" s="135" t="s">
        <v>4136</v>
      </c>
      <c r="AZT7" s="135" t="s">
        <v>4136</v>
      </c>
      <c r="AZU7" s="135" t="s">
        <v>4136</v>
      </c>
      <c r="AZV7" s="135" t="s">
        <v>4136</v>
      </c>
      <c r="AZW7" s="135" t="s">
        <v>4108</v>
      </c>
      <c r="AZX7" s="135" t="s">
        <v>4108</v>
      </c>
      <c r="AZY7" s="135" t="s">
        <v>4108</v>
      </c>
      <c r="AZZ7" s="135" t="s">
        <v>4108</v>
      </c>
      <c r="BAA7" s="135" t="s">
        <v>4139</v>
      </c>
      <c r="BAB7" s="135" t="s">
        <v>4108</v>
      </c>
      <c r="BAC7" s="135" t="s">
        <v>4136</v>
      </c>
      <c r="BAD7" s="135" t="s">
        <v>4136</v>
      </c>
      <c r="BAE7" s="135" t="s">
        <v>4136</v>
      </c>
      <c r="BAF7" s="135" t="s">
        <v>4136</v>
      </c>
      <c r="BAG7" s="135" t="s">
        <v>4136</v>
      </c>
      <c r="BAH7" s="135" t="s">
        <v>4108</v>
      </c>
      <c r="BAI7" s="135" t="s">
        <v>4108</v>
      </c>
      <c r="BAJ7" s="135" t="s">
        <v>4108</v>
      </c>
      <c r="BAK7" s="135" t="s">
        <v>4108</v>
      </c>
      <c r="BAL7" s="135" t="s">
        <v>4139</v>
      </c>
      <c r="BAM7" s="135" t="s">
        <v>4108</v>
      </c>
      <c r="BAN7" s="135" t="s">
        <v>4136</v>
      </c>
      <c r="BAO7" s="135" t="s">
        <v>4136</v>
      </c>
      <c r="BAP7" s="135" t="s">
        <v>4136</v>
      </c>
      <c r="BAQ7" s="135" t="s">
        <v>4136</v>
      </c>
      <c r="BAR7" s="135" t="s">
        <v>4136</v>
      </c>
      <c r="BAS7" s="135" t="s">
        <v>4108</v>
      </c>
      <c r="BAT7" s="135" t="s">
        <v>4108</v>
      </c>
      <c r="BAU7" s="135" t="s">
        <v>4108</v>
      </c>
      <c r="BAV7" s="135" t="s">
        <v>4108</v>
      </c>
      <c r="BAW7" s="135" t="s">
        <v>4139</v>
      </c>
      <c r="BAX7" s="135" t="s">
        <v>4108</v>
      </c>
      <c r="BAY7" s="135" t="s">
        <v>4136</v>
      </c>
      <c r="BAZ7" s="135" t="s">
        <v>4136</v>
      </c>
      <c r="BBA7" s="135" t="s">
        <v>4136</v>
      </c>
      <c r="BBB7" s="135" t="s">
        <v>4136</v>
      </c>
      <c r="BBC7" s="135" t="s">
        <v>4136</v>
      </c>
      <c r="BBD7" s="135" t="s">
        <v>4108</v>
      </c>
      <c r="BBE7" s="135" t="s">
        <v>4108</v>
      </c>
      <c r="BBF7" s="135" t="s">
        <v>4139</v>
      </c>
      <c r="BBG7" s="135" t="s">
        <v>4108</v>
      </c>
      <c r="BBH7" s="135" t="s">
        <v>4139</v>
      </c>
      <c r="BBI7" s="135" t="s">
        <v>4108</v>
      </c>
      <c r="BBM7" s="135" t="s">
        <v>4108</v>
      </c>
      <c r="BBN7" s="135" t="s">
        <v>4136</v>
      </c>
      <c r="BBO7" s="135" t="s">
        <v>4136</v>
      </c>
      <c r="BBP7" s="135" t="s">
        <v>4136</v>
      </c>
      <c r="BBQ7" s="135" t="s">
        <v>4136</v>
      </c>
      <c r="BBR7" s="135" t="s">
        <v>4136</v>
      </c>
      <c r="BBS7" s="135" t="s">
        <v>4108</v>
      </c>
      <c r="BBT7" s="135" t="s">
        <v>4108</v>
      </c>
      <c r="BBU7" s="135" t="s">
        <v>4108</v>
      </c>
      <c r="BBV7" s="135" t="s">
        <v>4108</v>
      </c>
      <c r="BBW7" s="135" t="s">
        <v>4139</v>
      </c>
      <c r="BBX7" s="135" t="s">
        <v>4108</v>
      </c>
      <c r="BBY7" s="135" t="s">
        <v>4136</v>
      </c>
      <c r="BBZ7" s="135" t="s">
        <v>4136</v>
      </c>
      <c r="BCA7" s="135" t="s">
        <v>4136</v>
      </c>
      <c r="BCB7" s="135" t="s">
        <v>4136</v>
      </c>
      <c r="BCC7" s="135" t="s">
        <v>4136</v>
      </c>
      <c r="BCD7" s="135" t="s">
        <v>4108</v>
      </c>
      <c r="BCE7" s="135" t="s">
        <v>4108</v>
      </c>
      <c r="BCF7" s="135" t="s">
        <v>4108</v>
      </c>
      <c r="BCG7" s="135" t="s">
        <v>4108</v>
      </c>
      <c r="BCH7" s="135" t="s">
        <v>4139</v>
      </c>
      <c r="BCI7" s="135" t="s">
        <v>4108</v>
      </c>
      <c r="BCJ7" s="135" t="s">
        <v>4136</v>
      </c>
      <c r="BCK7" s="135" t="s">
        <v>4136</v>
      </c>
      <c r="BCL7" s="135" t="s">
        <v>4136</v>
      </c>
      <c r="BCM7" s="135" t="s">
        <v>4136</v>
      </c>
      <c r="BCN7" s="135" t="s">
        <v>4136</v>
      </c>
      <c r="BCO7" s="135" t="s">
        <v>4108</v>
      </c>
      <c r="BCP7" s="135" t="s">
        <v>4108</v>
      </c>
      <c r="BCQ7" s="135" t="s">
        <v>4108</v>
      </c>
      <c r="BCR7" s="135" t="s">
        <v>4108</v>
      </c>
      <c r="BCS7" s="135" t="s">
        <v>4139</v>
      </c>
      <c r="BCT7" s="135" t="s">
        <v>4108</v>
      </c>
      <c r="BCU7" s="135" t="s">
        <v>4136</v>
      </c>
      <c r="BCV7" s="135" t="s">
        <v>4136</v>
      </c>
      <c r="BCW7" s="135" t="s">
        <v>4136</v>
      </c>
      <c r="BCX7" s="135" t="s">
        <v>4136</v>
      </c>
      <c r="BCY7" s="135" t="s">
        <v>4136</v>
      </c>
      <c r="BCZ7" s="135" t="s">
        <v>4108</v>
      </c>
      <c r="BDA7" s="135" t="s">
        <v>4108</v>
      </c>
      <c r="BDB7" s="135" t="s">
        <v>4108</v>
      </c>
      <c r="BDC7" s="135" t="s">
        <v>4108</v>
      </c>
      <c r="BDD7" s="135" t="s">
        <v>4139</v>
      </c>
      <c r="BDE7" s="135" t="s">
        <v>4108</v>
      </c>
      <c r="BDF7" s="135" t="s">
        <v>4136</v>
      </c>
      <c r="BDG7" s="135" t="s">
        <v>4136</v>
      </c>
      <c r="BDH7" s="135" t="s">
        <v>4136</v>
      </c>
      <c r="BDI7" s="135" t="s">
        <v>4136</v>
      </c>
      <c r="BDJ7" s="135" t="s">
        <v>4136</v>
      </c>
      <c r="BDK7" s="135" t="s">
        <v>4108</v>
      </c>
      <c r="BDL7" s="135" t="s">
        <v>4108</v>
      </c>
      <c r="BDM7" s="135" t="s">
        <v>4108</v>
      </c>
      <c r="BDN7" s="135" t="s">
        <v>4108</v>
      </c>
      <c r="BDO7" s="135" t="s">
        <v>4139</v>
      </c>
      <c r="BDP7" s="135" t="s">
        <v>4108</v>
      </c>
      <c r="BDQ7" s="135" t="s">
        <v>4136</v>
      </c>
      <c r="BDR7" s="135" t="s">
        <v>4136</v>
      </c>
      <c r="BDS7" s="135" t="s">
        <v>4136</v>
      </c>
      <c r="BDT7" s="135" t="s">
        <v>4136</v>
      </c>
      <c r="BDU7" s="135" t="s">
        <v>4136</v>
      </c>
      <c r="BDV7" s="135" t="s">
        <v>4108</v>
      </c>
      <c r="BDW7" s="135" t="s">
        <v>4108</v>
      </c>
      <c r="BDX7" s="135" t="s">
        <v>4108</v>
      </c>
      <c r="BDY7" s="135" t="s">
        <v>4108</v>
      </c>
      <c r="BDZ7" s="135" t="s">
        <v>4139</v>
      </c>
      <c r="BEA7" s="135" t="s">
        <v>4108</v>
      </c>
      <c r="BEB7" s="135" t="s">
        <v>4136</v>
      </c>
      <c r="BEC7" s="135" t="s">
        <v>4136</v>
      </c>
      <c r="BED7" s="135" t="s">
        <v>4136</v>
      </c>
      <c r="BEE7" s="135" t="s">
        <v>4136</v>
      </c>
      <c r="BEF7" s="135" t="s">
        <v>4136</v>
      </c>
      <c r="BEG7" s="135" t="s">
        <v>4108</v>
      </c>
      <c r="BEH7" s="135" t="s">
        <v>4108</v>
      </c>
      <c r="BEI7" s="135" t="s">
        <v>4108</v>
      </c>
      <c r="BEJ7" s="135" t="s">
        <v>4108</v>
      </c>
      <c r="BEK7" s="135" t="s">
        <v>4139</v>
      </c>
      <c r="BEL7" s="135" t="s">
        <v>4108</v>
      </c>
      <c r="BEM7" s="135" t="s">
        <v>4136</v>
      </c>
      <c r="BEN7" s="135" t="s">
        <v>4136</v>
      </c>
      <c r="BEO7" s="135" t="s">
        <v>4136</v>
      </c>
      <c r="BEP7" s="135" t="s">
        <v>4136</v>
      </c>
      <c r="BEQ7" s="135" t="s">
        <v>4136</v>
      </c>
      <c r="BER7" s="135" t="s">
        <v>4108</v>
      </c>
      <c r="BES7" s="135" t="s">
        <v>4108</v>
      </c>
      <c r="BET7" s="135" t="s">
        <v>4108</v>
      </c>
      <c r="BEU7" s="135" t="s">
        <v>4108</v>
      </c>
      <c r="BEV7" s="135" t="s">
        <v>4139</v>
      </c>
      <c r="BEW7" s="135" t="s">
        <v>4108</v>
      </c>
      <c r="BEX7" s="135" t="s">
        <v>4136</v>
      </c>
      <c r="BEY7" s="135" t="s">
        <v>4136</v>
      </c>
      <c r="BEZ7" s="135" t="s">
        <v>4136</v>
      </c>
      <c r="BFA7" s="135" t="s">
        <v>4136</v>
      </c>
      <c r="BFB7" s="135" t="s">
        <v>4136</v>
      </c>
      <c r="BFC7" s="135" t="s">
        <v>4108</v>
      </c>
      <c r="BFD7" s="135" t="s">
        <v>4108</v>
      </c>
      <c r="BFE7" s="135" t="s">
        <v>4108</v>
      </c>
      <c r="BFF7" s="135" t="s">
        <v>4108</v>
      </c>
      <c r="BFG7" s="135" t="s">
        <v>4139</v>
      </c>
      <c r="BFH7" s="135" t="s">
        <v>4108</v>
      </c>
      <c r="BFI7" s="135" t="s">
        <v>4136</v>
      </c>
      <c r="BFJ7" s="135" t="s">
        <v>4136</v>
      </c>
      <c r="BFK7" s="135" t="s">
        <v>4136</v>
      </c>
      <c r="BFL7" s="135" t="s">
        <v>4136</v>
      </c>
      <c r="BFM7" s="135" t="s">
        <v>4136</v>
      </c>
      <c r="BFN7" s="135" t="s">
        <v>4108</v>
      </c>
      <c r="BFO7" s="135" t="s">
        <v>4108</v>
      </c>
      <c r="BFP7" s="135" t="s">
        <v>4108</v>
      </c>
      <c r="BFQ7" s="135" t="s">
        <v>4108</v>
      </c>
      <c r="BFR7" s="135" t="s">
        <v>4139</v>
      </c>
      <c r="BFS7" s="135" t="s">
        <v>4108</v>
      </c>
      <c r="BFT7" s="135" t="s">
        <v>4136</v>
      </c>
      <c r="BFU7" s="135" t="s">
        <v>4136</v>
      </c>
      <c r="BFV7" s="135" t="s">
        <v>4136</v>
      </c>
      <c r="BFW7" s="135" t="s">
        <v>4136</v>
      </c>
      <c r="BFX7" s="135" t="s">
        <v>4136</v>
      </c>
      <c r="BFY7" s="135" t="s">
        <v>4108</v>
      </c>
      <c r="BFZ7" s="135" t="s">
        <v>4108</v>
      </c>
      <c r="BGA7" s="135" t="s">
        <v>4139</v>
      </c>
      <c r="BGB7" s="135" t="s">
        <v>4108</v>
      </c>
      <c r="BGC7" s="135" t="s">
        <v>4139</v>
      </c>
      <c r="BGD7" s="135" t="s">
        <v>4108</v>
      </c>
      <c r="BGH7" s="135" t="s">
        <v>4108</v>
      </c>
      <c r="BGI7" s="135" t="s">
        <v>4136</v>
      </c>
      <c r="BGJ7" s="135" t="s">
        <v>4136</v>
      </c>
      <c r="BGK7" s="135" t="s">
        <v>4136</v>
      </c>
      <c r="BGL7" s="135" t="s">
        <v>4136</v>
      </c>
      <c r="BGM7" s="135" t="s">
        <v>4136</v>
      </c>
      <c r="BGN7" s="135" t="s">
        <v>4108</v>
      </c>
      <c r="BGO7" s="135" t="s">
        <v>4108</v>
      </c>
      <c r="BGP7" s="135" t="s">
        <v>4108</v>
      </c>
      <c r="BGQ7" s="135" t="s">
        <v>4108</v>
      </c>
      <c r="BGR7" s="135" t="s">
        <v>4139</v>
      </c>
      <c r="BGS7" s="135" t="s">
        <v>4108</v>
      </c>
      <c r="BGT7" s="135" t="s">
        <v>4136</v>
      </c>
      <c r="BGU7" s="135" t="s">
        <v>4136</v>
      </c>
      <c r="BGV7" s="135" t="s">
        <v>4136</v>
      </c>
      <c r="BGW7" s="135" t="s">
        <v>4136</v>
      </c>
      <c r="BGX7" s="135" t="s">
        <v>4136</v>
      </c>
      <c r="BGY7" s="135" t="s">
        <v>4108</v>
      </c>
      <c r="BGZ7" s="135" t="s">
        <v>4108</v>
      </c>
      <c r="BHA7" s="135" t="s">
        <v>4108</v>
      </c>
      <c r="BHB7" s="135" t="s">
        <v>4108</v>
      </c>
      <c r="BHC7" s="135" t="s">
        <v>4139</v>
      </c>
      <c r="BHD7" s="135" t="s">
        <v>4108</v>
      </c>
      <c r="BHE7" s="135" t="s">
        <v>4136</v>
      </c>
      <c r="BHF7" s="135" t="s">
        <v>4136</v>
      </c>
      <c r="BHG7" s="135" t="s">
        <v>4136</v>
      </c>
      <c r="BHH7" s="135" t="s">
        <v>4136</v>
      </c>
      <c r="BHI7" s="135" t="s">
        <v>4136</v>
      </c>
      <c r="BHJ7" s="135" t="s">
        <v>4108</v>
      </c>
      <c r="BHK7" s="135" t="s">
        <v>4108</v>
      </c>
      <c r="BHL7" s="135" t="s">
        <v>4108</v>
      </c>
      <c r="BHM7" s="135" t="s">
        <v>4108</v>
      </c>
      <c r="BHN7" s="135" t="s">
        <v>4139</v>
      </c>
      <c r="BHO7" s="135" t="s">
        <v>4108</v>
      </c>
      <c r="BHP7" s="135" t="s">
        <v>4136</v>
      </c>
      <c r="BHQ7" s="135" t="s">
        <v>4136</v>
      </c>
      <c r="BHR7" s="135" t="s">
        <v>4136</v>
      </c>
      <c r="BHS7" s="135" t="s">
        <v>4136</v>
      </c>
      <c r="BHT7" s="135" t="s">
        <v>4136</v>
      </c>
      <c r="BHU7" s="135" t="s">
        <v>4108</v>
      </c>
      <c r="BHV7" s="135" t="s">
        <v>4108</v>
      </c>
      <c r="BHW7" s="135" t="s">
        <v>4108</v>
      </c>
      <c r="BHX7" s="135" t="s">
        <v>4108</v>
      </c>
      <c r="BHY7" s="135" t="s">
        <v>4139</v>
      </c>
      <c r="BHZ7" s="135" t="s">
        <v>4108</v>
      </c>
      <c r="BIA7" s="135" t="s">
        <v>4136</v>
      </c>
      <c r="BIB7" s="135" t="s">
        <v>4136</v>
      </c>
      <c r="BIC7" s="135" t="s">
        <v>4136</v>
      </c>
      <c r="BID7" s="135" t="s">
        <v>4136</v>
      </c>
      <c r="BIE7" s="135" t="s">
        <v>4136</v>
      </c>
      <c r="BIF7" s="135" t="s">
        <v>4108</v>
      </c>
      <c r="BIG7" s="135" t="s">
        <v>4108</v>
      </c>
      <c r="BIH7" s="135" t="s">
        <v>4108</v>
      </c>
      <c r="BII7" s="135" t="s">
        <v>4108</v>
      </c>
      <c r="BIJ7" s="135" t="s">
        <v>4139</v>
      </c>
      <c r="BIK7" s="135" t="s">
        <v>4108</v>
      </c>
      <c r="BIL7" s="135" t="s">
        <v>4136</v>
      </c>
      <c r="BIM7" s="135" t="s">
        <v>4136</v>
      </c>
      <c r="BIN7" s="135" t="s">
        <v>4136</v>
      </c>
      <c r="BIO7" s="135" t="s">
        <v>4136</v>
      </c>
      <c r="BIP7" s="135" t="s">
        <v>4136</v>
      </c>
      <c r="BIQ7" s="135" t="s">
        <v>4108</v>
      </c>
      <c r="BIR7" s="135" t="s">
        <v>4108</v>
      </c>
      <c r="BIS7" s="135" t="s">
        <v>4108</v>
      </c>
      <c r="BIT7" s="135" t="s">
        <v>4108</v>
      </c>
      <c r="BIU7" s="135" t="s">
        <v>4139</v>
      </c>
      <c r="BIV7" s="135" t="s">
        <v>4108</v>
      </c>
      <c r="BIW7" s="135" t="s">
        <v>4136</v>
      </c>
      <c r="BIX7" s="135" t="s">
        <v>4136</v>
      </c>
      <c r="BIY7" s="135" t="s">
        <v>4136</v>
      </c>
      <c r="BIZ7" s="135" t="s">
        <v>4136</v>
      </c>
      <c r="BJA7" s="135" t="s">
        <v>4136</v>
      </c>
      <c r="BJB7" s="135" t="s">
        <v>4108</v>
      </c>
      <c r="BJC7" s="135" t="s">
        <v>4108</v>
      </c>
      <c r="BJD7" s="135" t="s">
        <v>4108</v>
      </c>
      <c r="BJE7" s="135" t="s">
        <v>4108</v>
      </c>
      <c r="BJF7" s="135" t="s">
        <v>4139</v>
      </c>
      <c r="BJG7" s="135" t="s">
        <v>4108</v>
      </c>
      <c r="BJH7" s="135" t="s">
        <v>4136</v>
      </c>
      <c r="BJI7" s="135" t="s">
        <v>4136</v>
      </c>
      <c r="BJJ7" s="135" t="s">
        <v>4136</v>
      </c>
      <c r="BJK7" s="135" t="s">
        <v>4136</v>
      </c>
      <c r="BJL7" s="135" t="s">
        <v>4136</v>
      </c>
      <c r="BJM7" s="135" t="s">
        <v>4108</v>
      </c>
      <c r="BJN7" s="135" t="s">
        <v>4108</v>
      </c>
      <c r="BJO7" s="135" t="s">
        <v>4108</v>
      </c>
      <c r="BJP7" s="135" t="s">
        <v>4108</v>
      </c>
      <c r="BJQ7" s="135" t="s">
        <v>4139</v>
      </c>
      <c r="BJR7" s="135" t="s">
        <v>4108</v>
      </c>
      <c r="BJS7" s="135" t="s">
        <v>4136</v>
      </c>
      <c r="BJT7" s="135" t="s">
        <v>4136</v>
      </c>
      <c r="BJU7" s="135" t="s">
        <v>4136</v>
      </c>
      <c r="BJV7" s="135" t="s">
        <v>4136</v>
      </c>
      <c r="BJW7" s="135" t="s">
        <v>4136</v>
      </c>
      <c r="BJX7" s="135" t="s">
        <v>4108</v>
      </c>
      <c r="BJY7" s="135" t="s">
        <v>4108</v>
      </c>
      <c r="BJZ7" s="135" t="s">
        <v>4108</v>
      </c>
      <c r="BKA7" s="135" t="s">
        <v>4108</v>
      </c>
      <c r="BKB7" s="135" t="s">
        <v>4139</v>
      </c>
      <c r="BKC7" s="135" t="s">
        <v>4108</v>
      </c>
      <c r="BKD7" s="135" t="s">
        <v>4136</v>
      </c>
      <c r="BKE7" s="135" t="s">
        <v>4136</v>
      </c>
      <c r="BKF7" s="135" t="s">
        <v>4136</v>
      </c>
      <c r="BKG7" s="135" t="s">
        <v>4136</v>
      </c>
      <c r="BKH7" s="135" t="s">
        <v>4136</v>
      </c>
      <c r="BKI7" s="135" t="s">
        <v>4108</v>
      </c>
      <c r="BKJ7" s="135" t="s">
        <v>4108</v>
      </c>
      <c r="BKK7" s="135" t="s">
        <v>4108</v>
      </c>
      <c r="BKL7" s="135" t="s">
        <v>4108</v>
      </c>
      <c r="BKM7" s="135" t="s">
        <v>4139</v>
      </c>
      <c r="BKN7" s="135" t="s">
        <v>4108</v>
      </c>
      <c r="BKO7" s="135" t="s">
        <v>4136</v>
      </c>
      <c r="BKP7" s="135" t="s">
        <v>4136</v>
      </c>
      <c r="BKQ7" s="135" t="s">
        <v>4136</v>
      </c>
      <c r="BKR7" s="135" t="s">
        <v>4136</v>
      </c>
      <c r="BKS7" s="135" t="s">
        <v>4136</v>
      </c>
      <c r="BKT7" s="135" t="s">
        <v>4108</v>
      </c>
      <c r="BKU7" s="135" t="s">
        <v>4108</v>
      </c>
      <c r="BKV7" s="135" t="s">
        <v>4139</v>
      </c>
      <c r="BKW7" s="135" t="s">
        <v>4108</v>
      </c>
      <c r="BKX7" s="135" t="s">
        <v>4139</v>
      </c>
      <c r="BKY7" s="135" t="s">
        <v>4108</v>
      </c>
      <c r="BLC7" s="135" t="s">
        <v>4108</v>
      </c>
      <c r="BLD7" s="135" t="s">
        <v>4136</v>
      </c>
      <c r="BLE7" s="135" t="s">
        <v>4136</v>
      </c>
      <c r="BLF7" s="135" t="s">
        <v>4136</v>
      </c>
      <c r="BLG7" s="135" t="s">
        <v>4136</v>
      </c>
      <c r="BLH7" s="135" t="s">
        <v>4136</v>
      </c>
      <c r="BLI7" s="135" t="s">
        <v>4108</v>
      </c>
      <c r="BLJ7" s="135" t="s">
        <v>4108</v>
      </c>
      <c r="BLK7" s="135" t="s">
        <v>4108</v>
      </c>
      <c r="BLL7" s="135" t="s">
        <v>4108</v>
      </c>
      <c r="BLM7" s="135" t="s">
        <v>4139</v>
      </c>
      <c r="BLN7" s="135" t="s">
        <v>4108</v>
      </c>
      <c r="BLO7" s="135" t="s">
        <v>4136</v>
      </c>
      <c r="BLP7" s="135" t="s">
        <v>4136</v>
      </c>
      <c r="BLQ7" s="135" t="s">
        <v>4136</v>
      </c>
      <c r="BLR7" s="135" t="s">
        <v>4136</v>
      </c>
      <c r="BLS7" s="135" t="s">
        <v>4136</v>
      </c>
      <c r="BLT7" s="135" t="s">
        <v>4108</v>
      </c>
      <c r="BLU7" s="135" t="s">
        <v>4108</v>
      </c>
      <c r="BLV7" s="135" t="s">
        <v>4108</v>
      </c>
      <c r="BLW7" s="135" t="s">
        <v>4108</v>
      </c>
      <c r="BLX7" s="135" t="s">
        <v>4139</v>
      </c>
      <c r="BLY7" s="135" t="s">
        <v>4108</v>
      </c>
      <c r="BLZ7" s="135" t="s">
        <v>4136</v>
      </c>
      <c r="BMA7" s="135" t="s">
        <v>4136</v>
      </c>
      <c r="BMB7" s="135" t="s">
        <v>4136</v>
      </c>
      <c r="BMC7" s="135" t="s">
        <v>4136</v>
      </c>
      <c r="BMD7" s="135" t="s">
        <v>4136</v>
      </c>
      <c r="BME7" s="135" t="s">
        <v>4108</v>
      </c>
      <c r="BMF7" s="135" t="s">
        <v>4108</v>
      </c>
      <c r="BMG7" s="135" t="s">
        <v>4108</v>
      </c>
      <c r="BMH7" s="135" t="s">
        <v>4108</v>
      </c>
      <c r="BMI7" s="135" t="s">
        <v>4139</v>
      </c>
      <c r="BMJ7" s="135" t="s">
        <v>4108</v>
      </c>
      <c r="BMK7" s="135" t="s">
        <v>4136</v>
      </c>
      <c r="BML7" s="135" t="s">
        <v>4136</v>
      </c>
      <c r="BMM7" s="135" t="s">
        <v>4136</v>
      </c>
      <c r="BMN7" s="135" t="s">
        <v>4136</v>
      </c>
      <c r="BMO7" s="135" t="s">
        <v>4136</v>
      </c>
      <c r="BMP7" s="135" t="s">
        <v>4108</v>
      </c>
      <c r="BMQ7" s="135" t="s">
        <v>4108</v>
      </c>
      <c r="BMR7" s="135" t="s">
        <v>4108</v>
      </c>
      <c r="BMS7" s="135" t="s">
        <v>4108</v>
      </c>
      <c r="BMT7" s="135" t="s">
        <v>4139</v>
      </c>
      <c r="BMU7" s="135" t="s">
        <v>4108</v>
      </c>
      <c r="BMV7" s="135" t="s">
        <v>4136</v>
      </c>
      <c r="BMW7" s="135" t="s">
        <v>4136</v>
      </c>
      <c r="BMX7" s="135" t="s">
        <v>4136</v>
      </c>
      <c r="BMY7" s="135" t="s">
        <v>4136</v>
      </c>
      <c r="BMZ7" s="135" t="s">
        <v>4136</v>
      </c>
      <c r="BNA7" s="135" t="s">
        <v>4108</v>
      </c>
      <c r="BNB7" s="135" t="s">
        <v>4108</v>
      </c>
      <c r="BNC7" s="135" t="s">
        <v>4108</v>
      </c>
      <c r="BND7" s="135" t="s">
        <v>4108</v>
      </c>
      <c r="BNE7" s="135" t="s">
        <v>4139</v>
      </c>
      <c r="BNF7" s="135" t="s">
        <v>4108</v>
      </c>
      <c r="BNG7" s="135" t="s">
        <v>4136</v>
      </c>
      <c r="BNH7" s="135" t="s">
        <v>4136</v>
      </c>
      <c r="BNI7" s="135" t="s">
        <v>4136</v>
      </c>
      <c r="BNJ7" s="135" t="s">
        <v>4136</v>
      </c>
      <c r="BNK7" s="135" t="s">
        <v>4136</v>
      </c>
      <c r="BNL7" s="135" t="s">
        <v>4108</v>
      </c>
      <c r="BNM7" s="135" t="s">
        <v>4108</v>
      </c>
      <c r="BNN7" s="135" t="s">
        <v>4108</v>
      </c>
      <c r="BNO7" s="135" t="s">
        <v>4108</v>
      </c>
      <c r="BNP7" s="135" t="s">
        <v>4139</v>
      </c>
      <c r="BNQ7" s="135" t="s">
        <v>4108</v>
      </c>
      <c r="BNR7" s="135" t="s">
        <v>4136</v>
      </c>
      <c r="BNS7" s="135" t="s">
        <v>4136</v>
      </c>
      <c r="BNT7" s="135" t="s">
        <v>4136</v>
      </c>
      <c r="BNU7" s="135" t="s">
        <v>4136</v>
      </c>
      <c r="BNV7" s="135" t="s">
        <v>4136</v>
      </c>
      <c r="BNW7" s="135" t="s">
        <v>4108</v>
      </c>
      <c r="BNX7" s="135" t="s">
        <v>4108</v>
      </c>
      <c r="BNY7" s="135" t="s">
        <v>4108</v>
      </c>
      <c r="BNZ7" s="135" t="s">
        <v>4108</v>
      </c>
      <c r="BOA7" s="135" t="s">
        <v>4139</v>
      </c>
      <c r="BOB7" s="135" t="s">
        <v>4108</v>
      </c>
      <c r="BOC7" s="135" t="s">
        <v>4136</v>
      </c>
      <c r="BOD7" s="135" t="s">
        <v>4136</v>
      </c>
      <c r="BOE7" s="135" t="s">
        <v>4136</v>
      </c>
      <c r="BOF7" s="135" t="s">
        <v>4136</v>
      </c>
      <c r="BOG7" s="135" t="s">
        <v>4136</v>
      </c>
      <c r="BOH7" s="135" t="s">
        <v>4108</v>
      </c>
      <c r="BOI7" s="135" t="s">
        <v>4108</v>
      </c>
      <c r="BOJ7" s="135" t="s">
        <v>4108</v>
      </c>
      <c r="BOK7" s="135" t="s">
        <v>4108</v>
      </c>
      <c r="BOL7" s="135" t="s">
        <v>4139</v>
      </c>
      <c r="BOM7" s="135" t="s">
        <v>4108</v>
      </c>
      <c r="BON7" s="135" t="s">
        <v>4136</v>
      </c>
      <c r="BOO7" s="135" t="s">
        <v>4136</v>
      </c>
      <c r="BOP7" s="135" t="s">
        <v>4136</v>
      </c>
      <c r="BOQ7" s="135" t="s">
        <v>4136</v>
      </c>
      <c r="BOR7" s="135" t="s">
        <v>4136</v>
      </c>
      <c r="BOS7" s="135" t="s">
        <v>4108</v>
      </c>
      <c r="BOT7" s="135" t="s">
        <v>4108</v>
      </c>
      <c r="BOU7" s="135" t="s">
        <v>4108</v>
      </c>
      <c r="BOV7" s="135" t="s">
        <v>4108</v>
      </c>
      <c r="BOW7" s="135" t="s">
        <v>4139</v>
      </c>
      <c r="BOX7" s="135" t="s">
        <v>4108</v>
      </c>
      <c r="BOY7" s="135" t="s">
        <v>4136</v>
      </c>
      <c r="BOZ7" s="135" t="s">
        <v>4136</v>
      </c>
      <c r="BPA7" s="135" t="s">
        <v>4136</v>
      </c>
      <c r="BPB7" s="135" t="s">
        <v>4136</v>
      </c>
      <c r="BPC7" s="135" t="s">
        <v>4136</v>
      </c>
      <c r="BPD7" s="135" t="s">
        <v>4108</v>
      </c>
      <c r="BPE7" s="135" t="s">
        <v>4108</v>
      </c>
      <c r="BPF7" s="135" t="s">
        <v>4108</v>
      </c>
      <c r="BPG7" s="135" t="s">
        <v>4108</v>
      </c>
      <c r="BPH7" s="135" t="s">
        <v>4139</v>
      </c>
      <c r="BPI7" s="135" t="s">
        <v>4108</v>
      </c>
      <c r="BPJ7" s="135" t="s">
        <v>4136</v>
      </c>
      <c r="BPK7" s="135" t="s">
        <v>4136</v>
      </c>
      <c r="BPL7" s="135" t="s">
        <v>4136</v>
      </c>
      <c r="BPM7" s="135" t="s">
        <v>4136</v>
      </c>
      <c r="BPN7" s="135" t="s">
        <v>4136</v>
      </c>
      <c r="BPO7" s="135" t="s">
        <v>4108</v>
      </c>
      <c r="BPP7" s="135" t="s">
        <v>4108</v>
      </c>
      <c r="BPQ7" s="135" t="s">
        <v>4139</v>
      </c>
      <c r="BPR7" s="135" t="s">
        <v>4108</v>
      </c>
      <c r="BPS7" s="135" t="s">
        <v>4139</v>
      </c>
      <c r="BPT7" s="135" t="s">
        <v>4108</v>
      </c>
      <c r="BPX7" s="135" t="s">
        <v>4108</v>
      </c>
      <c r="BPY7" s="135" t="s">
        <v>4136</v>
      </c>
      <c r="BPZ7" s="135" t="s">
        <v>4136</v>
      </c>
      <c r="BQA7" s="135" t="s">
        <v>4136</v>
      </c>
      <c r="BQB7" s="135" t="s">
        <v>4136</v>
      </c>
      <c r="BQC7" s="135" t="s">
        <v>4136</v>
      </c>
      <c r="BQD7" s="135" t="s">
        <v>4108</v>
      </c>
      <c r="BQE7" s="135" t="s">
        <v>4108</v>
      </c>
      <c r="BQF7" s="135" t="s">
        <v>4108</v>
      </c>
      <c r="BQG7" s="135" t="s">
        <v>4108</v>
      </c>
      <c r="BQH7" s="135" t="s">
        <v>4139</v>
      </c>
      <c r="BQI7" s="135" t="s">
        <v>4108</v>
      </c>
      <c r="BQJ7" s="135" t="s">
        <v>4136</v>
      </c>
      <c r="BQK7" s="135" t="s">
        <v>4136</v>
      </c>
      <c r="BQL7" s="135" t="s">
        <v>4136</v>
      </c>
      <c r="BQM7" s="135" t="s">
        <v>4136</v>
      </c>
      <c r="BQN7" s="135" t="s">
        <v>4136</v>
      </c>
      <c r="BQO7" s="135" t="s">
        <v>4108</v>
      </c>
      <c r="BQP7" s="135" t="s">
        <v>4108</v>
      </c>
      <c r="BQQ7" s="135" t="s">
        <v>4108</v>
      </c>
      <c r="BQR7" s="135" t="s">
        <v>4108</v>
      </c>
      <c r="BQS7" s="135" t="s">
        <v>4139</v>
      </c>
      <c r="BQT7" s="135" t="s">
        <v>4108</v>
      </c>
      <c r="BQU7" s="135" t="s">
        <v>4136</v>
      </c>
      <c r="BQV7" s="135" t="s">
        <v>4136</v>
      </c>
      <c r="BQW7" s="135" t="s">
        <v>4136</v>
      </c>
      <c r="BQX7" s="135" t="s">
        <v>4136</v>
      </c>
      <c r="BQY7" s="135" t="s">
        <v>4136</v>
      </c>
      <c r="BQZ7" s="135" t="s">
        <v>4108</v>
      </c>
      <c r="BRA7" s="135" t="s">
        <v>4108</v>
      </c>
      <c r="BRB7" s="135" t="s">
        <v>4108</v>
      </c>
      <c r="BRC7" s="135" t="s">
        <v>4108</v>
      </c>
      <c r="BRD7" s="135" t="s">
        <v>4139</v>
      </c>
      <c r="BRE7" s="135" t="s">
        <v>4108</v>
      </c>
      <c r="BRF7" s="135" t="s">
        <v>4136</v>
      </c>
      <c r="BRG7" s="135" t="s">
        <v>4136</v>
      </c>
      <c r="BRH7" s="135" t="s">
        <v>4136</v>
      </c>
      <c r="BRI7" s="135" t="s">
        <v>4136</v>
      </c>
      <c r="BRJ7" s="135" t="s">
        <v>4136</v>
      </c>
      <c r="BRK7" s="135" t="s">
        <v>4108</v>
      </c>
      <c r="BRL7" s="135" t="s">
        <v>4108</v>
      </c>
      <c r="BRM7" s="135" t="s">
        <v>4108</v>
      </c>
      <c r="BRN7" s="135" t="s">
        <v>4108</v>
      </c>
      <c r="BRO7" s="135" t="s">
        <v>4139</v>
      </c>
      <c r="BRP7" s="135" t="s">
        <v>4108</v>
      </c>
      <c r="BRQ7" s="135" t="s">
        <v>4136</v>
      </c>
      <c r="BRR7" s="135" t="s">
        <v>4136</v>
      </c>
      <c r="BRS7" s="135" t="s">
        <v>4136</v>
      </c>
      <c r="BRT7" s="135" t="s">
        <v>4136</v>
      </c>
      <c r="BRU7" s="135" t="s">
        <v>4136</v>
      </c>
      <c r="BRV7" s="135" t="s">
        <v>4108</v>
      </c>
      <c r="BRW7" s="135" t="s">
        <v>4108</v>
      </c>
      <c r="BRX7" s="135" t="s">
        <v>4108</v>
      </c>
      <c r="BRY7" s="135" t="s">
        <v>4108</v>
      </c>
      <c r="BRZ7" s="135" t="s">
        <v>4139</v>
      </c>
      <c r="BSA7" s="135" t="s">
        <v>4108</v>
      </c>
      <c r="BSB7" s="135" t="s">
        <v>4136</v>
      </c>
      <c r="BSC7" s="135" t="s">
        <v>4136</v>
      </c>
      <c r="BSD7" s="135" t="s">
        <v>4136</v>
      </c>
      <c r="BSE7" s="135" t="s">
        <v>4136</v>
      </c>
      <c r="BSF7" s="135" t="s">
        <v>4136</v>
      </c>
      <c r="BSG7" s="135" t="s">
        <v>4108</v>
      </c>
      <c r="BSH7" s="135" t="s">
        <v>4108</v>
      </c>
      <c r="BSI7" s="135" t="s">
        <v>4108</v>
      </c>
      <c r="BSJ7" s="135" t="s">
        <v>4108</v>
      </c>
      <c r="BSK7" s="135" t="s">
        <v>4139</v>
      </c>
      <c r="BSL7" s="135" t="s">
        <v>4108</v>
      </c>
      <c r="BSM7" s="135" t="s">
        <v>4136</v>
      </c>
      <c r="BSN7" s="135" t="s">
        <v>4136</v>
      </c>
      <c r="BSO7" s="135" t="s">
        <v>4136</v>
      </c>
      <c r="BSP7" s="135" t="s">
        <v>4136</v>
      </c>
      <c r="BSQ7" s="135" t="s">
        <v>4136</v>
      </c>
      <c r="BSR7" s="135" t="s">
        <v>4108</v>
      </c>
      <c r="BSS7" s="135" t="s">
        <v>4108</v>
      </c>
      <c r="BST7" s="135" t="s">
        <v>4108</v>
      </c>
      <c r="BSU7" s="135" t="s">
        <v>4108</v>
      </c>
      <c r="BSV7" s="135" t="s">
        <v>4139</v>
      </c>
      <c r="BSW7" s="135" t="s">
        <v>4108</v>
      </c>
      <c r="BSX7" s="135" t="s">
        <v>4136</v>
      </c>
      <c r="BSY7" s="135" t="s">
        <v>4136</v>
      </c>
      <c r="BSZ7" s="135" t="s">
        <v>4136</v>
      </c>
      <c r="BTA7" s="135" t="s">
        <v>4136</v>
      </c>
      <c r="BTB7" s="135" t="s">
        <v>4136</v>
      </c>
      <c r="BTC7" s="135" t="s">
        <v>4108</v>
      </c>
      <c r="BTD7" s="135" t="s">
        <v>4108</v>
      </c>
      <c r="BTE7" s="135" t="s">
        <v>4108</v>
      </c>
      <c r="BTF7" s="135" t="s">
        <v>4108</v>
      </c>
      <c r="BTG7" s="135" t="s">
        <v>4139</v>
      </c>
      <c r="BTH7" s="135" t="s">
        <v>4108</v>
      </c>
      <c r="BTI7" s="135" t="s">
        <v>4136</v>
      </c>
      <c r="BTJ7" s="135" t="s">
        <v>4136</v>
      </c>
      <c r="BTK7" s="135" t="s">
        <v>4136</v>
      </c>
      <c r="BTL7" s="135" t="s">
        <v>4136</v>
      </c>
      <c r="BTM7" s="135" t="s">
        <v>4136</v>
      </c>
      <c r="BTN7" s="135" t="s">
        <v>4108</v>
      </c>
      <c r="BTO7" s="135" t="s">
        <v>4108</v>
      </c>
      <c r="BTP7" s="135" t="s">
        <v>4108</v>
      </c>
      <c r="BTQ7" s="135" t="s">
        <v>4108</v>
      </c>
      <c r="BTR7" s="135" t="s">
        <v>4139</v>
      </c>
      <c r="BTS7" s="135" t="s">
        <v>4108</v>
      </c>
      <c r="BTT7" s="135" t="s">
        <v>4136</v>
      </c>
      <c r="BTU7" s="135" t="s">
        <v>4136</v>
      </c>
      <c r="BTV7" s="135" t="s">
        <v>4136</v>
      </c>
      <c r="BTW7" s="135" t="s">
        <v>4136</v>
      </c>
      <c r="BTX7" s="135" t="s">
        <v>4136</v>
      </c>
      <c r="BTY7" s="135" t="s">
        <v>4108</v>
      </c>
      <c r="BTZ7" s="135" t="s">
        <v>4108</v>
      </c>
      <c r="BUA7" s="135" t="s">
        <v>4108</v>
      </c>
      <c r="BUB7" s="135" t="s">
        <v>4108</v>
      </c>
      <c r="BUC7" s="135" t="s">
        <v>4139</v>
      </c>
      <c r="BUD7" s="135" t="s">
        <v>4108</v>
      </c>
      <c r="BUE7" s="135" t="s">
        <v>4136</v>
      </c>
      <c r="BUF7" s="135" t="s">
        <v>4136</v>
      </c>
      <c r="BUG7" s="135" t="s">
        <v>4136</v>
      </c>
      <c r="BUH7" s="135" t="s">
        <v>4136</v>
      </c>
      <c r="BUI7" s="135" t="s">
        <v>4136</v>
      </c>
      <c r="BUN7" s="135" t="s">
        <v>4108</v>
      </c>
      <c r="BUO7" s="135" t="s">
        <v>4108</v>
      </c>
      <c r="BUP7" s="135" t="s">
        <v>4139</v>
      </c>
      <c r="BUQ7" s="135" t="s">
        <v>4108</v>
      </c>
      <c r="BUR7" s="135" t="s">
        <v>4139</v>
      </c>
      <c r="BUS7" s="135" t="s">
        <v>4108</v>
      </c>
      <c r="BUW7" s="135" t="s">
        <v>4108</v>
      </c>
      <c r="BUX7" s="135" t="s">
        <v>4136</v>
      </c>
      <c r="BUY7" s="135" t="s">
        <v>4136</v>
      </c>
      <c r="BUZ7" s="135" t="s">
        <v>4136</v>
      </c>
      <c r="BVA7" s="135" t="s">
        <v>4136</v>
      </c>
      <c r="BVB7" s="135" t="s">
        <v>4136</v>
      </c>
      <c r="BVC7" s="135" t="s">
        <v>4108</v>
      </c>
      <c r="BVD7" s="135" t="s">
        <v>4108</v>
      </c>
      <c r="BVE7" s="135" t="s">
        <v>4108</v>
      </c>
      <c r="BVF7" s="135" t="s">
        <v>4108</v>
      </c>
      <c r="BVG7" s="135" t="s">
        <v>4139</v>
      </c>
      <c r="BVH7" s="135" t="s">
        <v>4108</v>
      </c>
      <c r="BVI7" s="135" t="s">
        <v>4136</v>
      </c>
      <c r="BVJ7" s="135" t="s">
        <v>4136</v>
      </c>
      <c r="BVK7" s="135" t="s">
        <v>4136</v>
      </c>
      <c r="BVL7" s="135" t="s">
        <v>4136</v>
      </c>
      <c r="BVM7" s="135" t="s">
        <v>4136</v>
      </c>
      <c r="BVN7" s="135" t="s">
        <v>4108</v>
      </c>
      <c r="BVO7" s="135" t="s">
        <v>4108</v>
      </c>
      <c r="BVP7" s="135" t="s">
        <v>4108</v>
      </c>
      <c r="BVQ7" s="135" t="s">
        <v>4108</v>
      </c>
      <c r="BVR7" s="135" t="s">
        <v>4139</v>
      </c>
      <c r="BVS7" s="135" t="s">
        <v>4108</v>
      </c>
      <c r="BVT7" s="135" t="s">
        <v>4136</v>
      </c>
      <c r="BVU7" s="135" t="s">
        <v>4136</v>
      </c>
      <c r="BVV7" s="135" t="s">
        <v>4136</v>
      </c>
      <c r="BVW7" s="135" t="s">
        <v>4136</v>
      </c>
      <c r="BVX7" s="135" t="s">
        <v>4136</v>
      </c>
      <c r="BVY7" s="135" t="s">
        <v>4108</v>
      </c>
      <c r="BVZ7" s="135" t="s">
        <v>4108</v>
      </c>
      <c r="BWA7" s="135" t="s">
        <v>4108</v>
      </c>
      <c r="BWB7" s="135" t="s">
        <v>4108</v>
      </c>
      <c r="BWC7" s="135" t="s">
        <v>4139</v>
      </c>
      <c r="BWD7" s="135" t="s">
        <v>4108</v>
      </c>
      <c r="BWE7" s="135" t="s">
        <v>4136</v>
      </c>
      <c r="BWF7" s="135" t="s">
        <v>4136</v>
      </c>
      <c r="BWG7" s="135" t="s">
        <v>4136</v>
      </c>
      <c r="BWH7" s="135" t="s">
        <v>4136</v>
      </c>
      <c r="BWI7" s="135" t="s">
        <v>4136</v>
      </c>
      <c r="BWJ7" s="135" t="s">
        <v>4108</v>
      </c>
      <c r="BWK7" s="135" t="s">
        <v>4108</v>
      </c>
      <c r="BWL7" s="135" t="s">
        <v>4108</v>
      </c>
      <c r="BWM7" s="135" t="s">
        <v>4108</v>
      </c>
      <c r="BWN7" s="135" t="s">
        <v>4139</v>
      </c>
      <c r="BWO7" s="135" t="s">
        <v>4108</v>
      </c>
      <c r="BWP7" s="135" t="s">
        <v>4136</v>
      </c>
      <c r="BWQ7" s="135" t="s">
        <v>4136</v>
      </c>
      <c r="BWR7" s="135" t="s">
        <v>4136</v>
      </c>
      <c r="BWS7" s="135" t="s">
        <v>4136</v>
      </c>
      <c r="BWT7" s="135" t="s">
        <v>4136</v>
      </c>
      <c r="BWU7" s="135" t="s">
        <v>4108</v>
      </c>
      <c r="BWV7" s="135" t="s">
        <v>4108</v>
      </c>
      <c r="BWW7" s="135" t="s">
        <v>4108</v>
      </c>
      <c r="BWX7" s="135" t="s">
        <v>4108</v>
      </c>
      <c r="BWY7" s="135" t="s">
        <v>4139</v>
      </c>
      <c r="BWZ7" s="135" t="s">
        <v>4108</v>
      </c>
      <c r="BXA7" s="135" t="s">
        <v>4136</v>
      </c>
      <c r="BXB7" s="135" t="s">
        <v>4136</v>
      </c>
      <c r="BXC7" s="135" t="s">
        <v>4136</v>
      </c>
      <c r="BXD7" s="135" t="s">
        <v>4136</v>
      </c>
      <c r="BXE7" s="135" t="s">
        <v>4136</v>
      </c>
      <c r="BXF7" s="135" t="s">
        <v>4108</v>
      </c>
      <c r="BXG7" s="135" t="s">
        <v>4108</v>
      </c>
      <c r="BXH7" s="135" t="s">
        <v>4108</v>
      </c>
      <c r="BXI7" s="135" t="s">
        <v>4108</v>
      </c>
      <c r="BXJ7" s="135" t="s">
        <v>4139</v>
      </c>
      <c r="BXK7" s="135" t="s">
        <v>4108</v>
      </c>
      <c r="BXL7" s="135" t="s">
        <v>4136</v>
      </c>
      <c r="BXM7" s="135" t="s">
        <v>4136</v>
      </c>
      <c r="BXN7" s="135" t="s">
        <v>4136</v>
      </c>
      <c r="BXO7" s="135" t="s">
        <v>4136</v>
      </c>
      <c r="BXP7" s="135" t="s">
        <v>4136</v>
      </c>
      <c r="BXQ7" s="135" t="s">
        <v>4108</v>
      </c>
      <c r="BXR7" s="135" t="s">
        <v>4108</v>
      </c>
      <c r="BXS7" s="135" t="s">
        <v>4108</v>
      </c>
      <c r="BXT7" s="135" t="s">
        <v>4108</v>
      </c>
      <c r="BXU7" s="135" t="s">
        <v>4139</v>
      </c>
      <c r="BXV7" s="135" t="s">
        <v>4108</v>
      </c>
      <c r="BXW7" s="135" t="s">
        <v>4136</v>
      </c>
      <c r="BXX7" s="135" t="s">
        <v>4136</v>
      </c>
      <c r="BXY7" s="135" t="s">
        <v>4136</v>
      </c>
      <c r="BXZ7" s="135" t="s">
        <v>4136</v>
      </c>
      <c r="BYA7" s="135" t="s">
        <v>4136</v>
      </c>
      <c r="BYB7" s="135" t="s">
        <v>4108</v>
      </c>
      <c r="BYC7" s="135" t="s">
        <v>4108</v>
      </c>
      <c r="BYD7" s="135" t="s">
        <v>4108</v>
      </c>
      <c r="BYE7" s="135" t="s">
        <v>4108</v>
      </c>
      <c r="BYF7" s="135" t="s">
        <v>4139</v>
      </c>
      <c r="BYG7" s="135" t="s">
        <v>4108</v>
      </c>
      <c r="BYH7" s="135" t="s">
        <v>4136</v>
      </c>
      <c r="BYI7" s="135" t="s">
        <v>4136</v>
      </c>
      <c r="BYJ7" s="135" t="s">
        <v>4136</v>
      </c>
      <c r="BYK7" s="135" t="s">
        <v>4136</v>
      </c>
      <c r="BYL7" s="135" t="s">
        <v>4136</v>
      </c>
      <c r="BYM7" s="135" t="s">
        <v>4108</v>
      </c>
      <c r="BYN7" s="135" t="s">
        <v>4108</v>
      </c>
      <c r="BYO7" s="135" t="s">
        <v>4108</v>
      </c>
      <c r="BYP7" s="135" t="s">
        <v>4108</v>
      </c>
      <c r="BYQ7" s="135" t="s">
        <v>4139</v>
      </c>
      <c r="BYR7" s="135" t="s">
        <v>4108</v>
      </c>
      <c r="BYS7" s="135" t="s">
        <v>4136</v>
      </c>
      <c r="BYT7" s="135" t="s">
        <v>4136</v>
      </c>
      <c r="BYU7" s="135" t="s">
        <v>4136</v>
      </c>
      <c r="BYV7" s="135" t="s">
        <v>4136</v>
      </c>
      <c r="BYW7" s="135" t="s">
        <v>4136</v>
      </c>
      <c r="BYX7" s="135" t="s">
        <v>4108</v>
      </c>
      <c r="BYY7" s="135" t="s">
        <v>4108</v>
      </c>
      <c r="BYZ7" s="135" t="s">
        <v>4108</v>
      </c>
      <c r="BZA7" s="135" t="s">
        <v>4108</v>
      </c>
      <c r="BZB7" s="135" t="s">
        <v>4139</v>
      </c>
      <c r="BZC7" s="135" t="s">
        <v>4108</v>
      </c>
      <c r="BZD7" s="135" t="s">
        <v>4136</v>
      </c>
      <c r="BZE7" s="135" t="s">
        <v>4136</v>
      </c>
      <c r="BZF7" s="135" t="s">
        <v>4136</v>
      </c>
      <c r="BZG7" s="135" t="s">
        <v>4136</v>
      </c>
      <c r="BZH7" s="135" t="s">
        <v>4136</v>
      </c>
      <c r="BZI7" s="135" t="s">
        <v>4108</v>
      </c>
      <c r="BZJ7" s="135" t="s">
        <v>4108</v>
      </c>
      <c r="BZK7" s="135" t="s">
        <v>4139</v>
      </c>
      <c r="BZL7" s="135" t="s">
        <v>4108</v>
      </c>
      <c r="BZM7" s="135" t="s">
        <v>4139</v>
      </c>
      <c r="BZN7" s="135" t="s">
        <v>4108</v>
      </c>
      <c r="BZR7" s="135" t="s">
        <v>4108</v>
      </c>
      <c r="BZS7" s="135" t="s">
        <v>4136</v>
      </c>
      <c r="BZT7" s="135" t="s">
        <v>4136</v>
      </c>
      <c r="BZU7" s="135" t="s">
        <v>4136</v>
      </c>
      <c r="BZV7" s="135" t="s">
        <v>4136</v>
      </c>
      <c r="BZW7" s="135" t="s">
        <v>4136</v>
      </c>
      <c r="BZX7" s="135" t="s">
        <v>4108</v>
      </c>
      <c r="BZY7" s="135" t="s">
        <v>4108</v>
      </c>
      <c r="BZZ7" s="135" t="s">
        <v>4108</v>
      </c>
      <c r="CAA7" s="135" t="s">
        <v>4108</v>
      </c>
      <c r="CAB7" s="135" t="s">
        <v>4139</v>
      </c>
      <c r="CAC7" s="135" t="s">
        <v>4108</v>
      </c>
      <c r="CAD7" s="135" t="s">
        <v>4136</v>
      </c>
      <c r="CAE7" s="135" t="s">
        <v>4136</v>
      </c>
      <c r="CAF7" s="135" t="s">
        <v>4136</v>
      </c>
      <c r="CAG7" s="135" t="s">
        <v>4136</v>
      </c>
      <c r="CAH7" s="135" t="s">
        <v>4136</v>
      </c>
      <c r="CAI7" s="135" t="s">
        <v>4108</v>
      </c>
      <c r="CAJ7" s="135" t="s">
        <v>4108</v>
      </c>
      <c r="CAK7" s="135" t="s">
        <v>4108</v>
      </c>
      <c r="CAL7" s="135" t="s">
        <v>4108</v>
      </c>
      <c r="CAM7" s="135" t="s">
        <v>4139</v>
      </c>
      <c r="CAN7" s="135" t="s">
        <v>4108</v>
      </c>
      <c r="CAO7" s="135" t="s">
        <v>4136</v>
      </c>
      <c r="CAP7" s="135" t="s">
        <v>4136</v>
      </c>
      <c r="CAQ7" s="135" t="s">
        <v>4136</v>
      </c>
      <c r="CAR7" s="135" t="s">
        <v>4136</v>
      </c>
      <c r="CAS7" s="135" t="s">
        <v>4136</v>
      </c>
      <c r="CAT7" s="135" t="s">
        <v>4108</v>
      </c>
      <c r="CAU7" s="135" t="s">
        <v>4108</v>
      </c>
      <c r="CAV7" s="135" t="s">
        <v>4108</v>
      </c>
      <c r="CAW7" s="135" t="s">
        <v>4108</v>
      </c>
      <c r="CAX7" s="135" t="s">
        <v>4139</v>
      </c>
      <c r="CAY7" s="135" t="s">
        <v>4108</v>
      </c>
      <c r="CAZ7" s="135" t="s">
        <v>4136</v>
      </c>
      <c r="CBA7" s="135" t="s">
        <v>4136</v>
      </c>
      <c r="CBB7" s="135" t="s">
        <v>4136</v>
      </c>
      <c r="CBC7" s="135" t="s">
        <v>4136</v>
      </c>
      <c r="CBD7" s="135" t="s">
        <v>4136</v>
      </c>
      <c r="CBE7" s="135" t="s">
        <v>4108</v>
      </c>
      <c r="CBF7" s="135" t="s">
        <v>4108</v>
      </c>
      <c r="CBG7" s="135" t="s">
        <v>4108</v>
      </c>
      <c r="CBH7" s="135" t="s">
        <v>4108</v>
      </c>
      <c r="CBI7" s="135" t="s">
        <v>4139</v>
      </c>
      <c r="CBJ7" s="135" t="s">
        <v>4108</v>
      </c>
      <c r="CBK7" s="135" t="s">
        <v>4136</v>
      </c>
      <c r="CBL7" s="135" t="s">
        <v>4136</v>
      </c>
      <c r="CBM7" s="135" t="s">
        <v>4136</v>
      </c>
      <c r="CBN7" s="135" t="s">
        <v>4136</v>
      </c>
      <c r="CBO7" s="135" t="s">
        <v>4136</v>
      </c>
      <c r="CBP7" s="135" t="s">
        <v>4108</v>
      </c>
      <c r="CBQ7" s="135" t="s">
        <v>4108</v>
      </c>
      <c r="CBR7" s="135" t="s">
        <v>4108</v>
      </c>
      <c r="CBS7" s="135" t="s">
        <v>4108</v>
      </c>
      <c r="CBT7" s="135" t="s">
        <v>4139</v>
      </c>
      <c r="CBU7" s="135" t="s">
        <v>4108</v>
      </c>
      <c r="CBV7" s="135" t="s">
        <v>4136</v>
      </c>
      <c r="CBW7" s="135" t="s">
        <v>4136</v>
      </c>
      <c r="CBX7" s="135" t="s">
        <v>4136</v>
      </c>
      <c r="CBY7" s="135" t="s">
        <v>4136</v>
      </c>
      <c r="CBZ7" s="135" t="s">
        <v>4136</v>
      </c>
      <c r="CCA7" s="135" t="s">
        <v>4108</v>
      </c>
      <c r="CCB7" s="135" t="s">
        <v>4108</v>
      </c>
      <c r="CCC7" s="135" t="s">
        <v>4108</v>
      </c>
      <c r="CCD7" s="135" t="s">
        <v>4108</v>
      </c>
      <c r="CCE7" s="135" t="s">
        <v>4139</v>
      </c>
      <c r="CCF7" s="135" t="s">
        <v>4108</v>
      </c>
      <c r="CCG7" s="135" t="s">
        <v>4136</v>
      </c>
      <c r="CCH7" s="135" t="s">
        <v>4136</v>
      </c>
      <c r="CCI7" s="135" t="s">
        <v>4136</v>
      </c>
      <c r="CCJ7" s="135" t="s">
        <v>4136</v>
      </c>
      <c r="CCK7" s="135" t="s">
        <v>4136</v>
      </c>
      <c r="CCL7" s="135" t="s">
        <v>4108</v>
      </c>
      <c r="CCM7" s="135" t="s">
        <v>4108</v>
      </c>
      <c r="CCN7" s="135" t="s">
        <v>4108</v>
      </c>
      <c r="CCO7" s="135" t="s">
        <v>4108</v>
      </c>
      <c r="CCP7" s="135" t="s">
        <v>4139</v>
      </c>
      <c r="CCQ7" s="135" t="s">
        <v>4108</v>
      </c>
      <c r="CCR7" s="135" t="s">
        <v>4136</v>
      </c>
      <c r="CCS7" s="135" t="s">
        <v>4136</v>
      </c>
      <c r="CCT7" s="135" t="s">
        <v>4136</v>
      </c>
      <c r="CCU7" s="135" t="s">
        <v>4136</v>
      </c>
      <c r="CCV7" s="135" t="s">
        <v>4136</v>
      </c>
      <c r="CCW7" s="135" t="s">
        <v>4108</v>
      </c>
      <c r="CCX7" s="135" t="s">
        <v>4108</v>
      </c>
      <c r="CCY7" s="135" t="s">
        <v>4108</v>
      </c>
      <c r="CCZ7" s="135" t="s">
        <v>4108</v>
      </c>
      <c r="CDA7" s="135" t="s">
        <v>4139</v>
      </c>
      <c r="CDB7" s="135" t="s">
        <v>4108</v>
      </c>
      <c r="CDC7" s="135" t="s">
        <v>4136</v>
      </c>
      <c r="CDD7" s="135" t="s">
        <v>4136</v>
      </c>
      <c r="CDE7" s="135" t="s">
        <v>4136</v>
      </c>
      <c r="CDF7" s="135" t="s">
        <v>4136</v>
      </c>
      <c r="CDG7" s="135" t="s">
        <v>4136</v>
      </c>
      <c r="CDH7" s="135" t="s">
        <v>4108</v>
      </c>
      <c r="CDI7" s="135" t="s">
        <v>4108</v>
      </c>
      <c r="CDJ7" s="135" t="s">
        <v>4108</v>
      </c>
      <c r="CDK7" s="135" t="s">
        <v>4108</v>
      </c>
      <c r="CDL7" s="135" t="s">
        <v>4139</v>
      </c>
      <c r="CDM7" s="135" t="s">
        <v>4108</v>
      </c>
      <c r="CDN7" s="135" t="s">
        <v>4136</v>
      </c>
      <c r="CDO7" s="135" t="s">
        <v>4136</v>
      </c>
      <c r="CDP7" s="135" t="s">
        <v>4136</v>
      </c>
      <c r="CDQ7" s="135" t="s">
        <v>4136</v>
      </c>
      <c r="CDR7" s="135" t="s">
        <v>4136</v>
      </c>
      <c r="CDS7" s="135" t="s">
        <v>4108</v>
      </c>
      <c r="CDT7" s="135" t="s">
        <v>4108</v>
      </c>
      <c r="CDU7" s="135" t="s">
        <v>4108</v>
      </c>
      <c r="CDV7" s="135" t="s">
        <v>4108</v>
      </c>
      <c r="CDW7" s="135" t="s">
        <v>4139</v>
      </c>
      <c r="CDX7" s="135" t="s">
        <v>4108</v>
      </c>
      <c r="CDY7" s="135" t="s">
        <v>4136</v>
      </c>
      <c r="CDZ7" s="135" t="s">
        <v>4136</v>
      </c>
      <c r="CEA7" s="135" t="s">
        <v>4136</v>
      </c>
      <c r="CEB7" s="135" t="s">
        <v>4136</v>
      </c>
      <c r="CEC7" s="135" t="s">
        <v>4136</v>
      </c>
      <c r="CED7" s="135" t="s">
        <v>4108</v>
      </c>
      <c r="CEE7" s="135" t="s">
        <v>4108</v>
      </c>
      <c r="CEF7" s="135" t="s">
        <v>4139</v>
      </c>
      <c r="CEG7" s="135" t="s">
        <v>4108</v>
      </c>
      <c r="CEH7" s="135" t="s">
        <v>4139</v>
      </c>
      <c r="CEI7" s="135" t="s">
        <v>4108</v>
      </c>
      <c r="CEM7" s="135" t="s">
        <v>4108</v>
      </c>
      <c r="CEN7" s="135" t="s">
        <v>4136</v>
      </c>
      <c r="CEO7" s="135" t="s">
        <v>4136</v>
      </c>
      <c r="CEP7" s="135" t="s">
        <v>4136</v>
      </c>
      <c r="CEQ7" s="135" t="s">
        <v>4136</v>
      </c>
      <c r="CER7" s="135" t="s">
        <v>4136</v>
      </c>
      <c r="CES7" s="135" t="s">
        <v>4108</v>
      </c>
      <c r="CET7" s="135" t="s">
        <v>4108</v>
      </c>
      <c r="CEU7" s="135" t="s">
        <v>4108</v>
      </c>
      <c r="CEV7" s="135" t="s">
        <v>4108</v>
      </c>
      <c r="CEW7" s="135" t="s">
        <v>4139</v>
      </c>
      <c r="CEX7" s="135" t="s">
        <v>4108</v>
      </c>
      <c r="CEY7" s="135" t="s">
        <v>4136</v>
      </c>
      <c r="CEZ7" s="135" t="s">
        <v>4136</v>
      </c>
      <c r="CFA7" s="135" t="s">
        <v>4136</v>
      </c>
      <c r="CFB7" s="135" t="s">
        <v>4136</v>
      </c>
      <c r="CFC7" s="135" t="s">
        <v>4136</v>
      </c>
      <c r="CFD7" s="135" t="s">
        <v>4108</v>
      </c>
      <c r="CFE7" s="135" t="s">
        <v>4108</v>
      </c>
      <c r="CFF7" s="135" t="s">
        <v>4108</v>
      </c>
      <c r="CFG7" s="135" t="s">
        <v>4108</v>
      </c>
      <c r="CFH7" s="135" t="s">
        <v>4139</v>
      </c>
      <c r="CFI7" s="135" t="s">
        <v>4108</v>
      </c>
      <c r="CFJ7" s="135" t="s">
        <v>4136</v>
      </c>
      <c r="CFK7" s="135" t="s">
        <v>4136</v>
      </c>
      <c r="CFL7" s="135" t="s">
        <v>4136</v>
      </c>
      <c r="CFM7" s="135" t="s">
        <v>4136</v>
      </c>
      <c r="CFN7" s="135" t="s">
        <v>4136</v>
      </c>
      <c r="CFO7" s="135" t="s">
        <v>4108</v>
      </c>
      <c r="CFP7" s="135" t="s">
        <v>4108</v>
      </c>
      <c r="CFQ7" s="135" t="s">
        <v>4108</v>
      </c>
      <c r="CFR7" s="135" t="s">
        <v>4108</v>
      </c>
      <c r="CFS7" s="135" t="s">
        <v>4139</v>
      </c>
      <c r="CFT7" s="135" t="s">
        <v>4108</v>
      </c>
      <c r="CFU7" s="135" t="s">
        <v>4136</v>
      </c>
      <c r="CFV7" s="135" t="s">
        <v>4136</v>
      </c>
      <c r="CFW7" s="135" t="s">
        <v>4136</v>
      </c>
      <c r="CFX7" s="135" t="s">
        <v>4136</v>
      </c>
      <c r="CFY7" s="135" t="s">
        <v>4136</v>
      </c>
      <c r="CFZ7" s="135" t="s">
        <v>4108</v>
      </c>
      <c r="CGA7" s="135" t="s">
        <v>4108</v>
      </c>
      <c r="CGB7" s="135" t="s">
        <v>4108</v>
      </c>
      <c r="CGC7" s="135" t="s">
        <v>4108</v>
      </c>
      <c r="CGD7" s="135" t="s">
        <v>4139</v>
      </c>
      <c r="CGE7" s="135" t="s">
        <v>4108</v>
      </c>
      <c r="CGF7" s="135" t="s">
        <v>4136</v>
      </c>
      <c r="CGG7" s="135" t="s">
        <v>4136</v>
      </c>
      <c r="CGH7" s="135" t="s">
        <v>4136</v>
      </c>
      <c r="CGI7" s="135" t="s">
        <v>4136</v>
      </c>
      <c r="CGJ7" s="135" t="s">
        <v>4136</v>
      </c>
      <c r="CGK7" s="135" t="s">
        <v>4108</v>
      </c>
      <c r="CGL7" s="135" t="s">
        <v>4108</v>
      </c>
      <c r="CGM7" s="135" t="s">
        <v>4108</v>
      </c>
      <c r="CGN7" s="135" t="s">
        <v>4108</v>
      </c>
      <c r="CGO7" s="135" t="s">
        <v>4139</v>
      </c>
      <c r="CGP7" s="135" t="s">
        <v>4108</v>
      </c>
      <c r="CGQ7" s="135" t="s">
        <v>4136</v>
      </c>
      <c r="CGR7" s="135" t="s">
        <v>4136</v>
      </c>
      <c r="CGS7" s="135" t="s">
        <v>4136</v>
      </c>
      <c r="CGT7" s="135" t="s">
        <v>4136</v>
      </c>
      <c r="CGU7" s="135" t="s">
        <v>4136</v>
      </c>
      <c r="CGV7" s="135" t="s">
        <v>4108</v>
      </c>
      <c r="CGW7" s="135" t="s">
        <v>4108</v>
      </c>
      <c r="CGX7" s="135" t="s">
        <v>4108</v>
      </c>
      <c r="CGY7" s="135" t="s">
        <v>4108</v>
      </c>
      <c r="CGZ7" s="135" t="s">
        <v>4139</v>
      </c>
      <c r="CHA7" s="135" t="s">
        <v>4108</v>
      </c>
      <c r="CHB7" s="135" t="s">
        <v>4136</v>
      </c>
      <c r="CHC7" s="135" t="s">
        <v>4136</v>
      </c>
      <c r="CHD7" s="135" t="s">
        <v>4136</v>
      </c>
      <c r="CHE7" s="135" t="s">
        <v>4136</v>
      </c>
      <c r="CHF7" s="135" t="s">
        <v>4136</v>
      </c>
      <c r="CHG7" s="135" t="s">
        <v>4108</v>
      </c>
      <c r="CHH7" s="135" t="s">
        <v>4108</v>
      </c>
      <c r="CHI7" s="135" t="s">
        <v>4108</v>
      </c>
      <c r="CHJ7" s="135" t="s">
        <v>4108</v>
      </c>
      <c r="CHK7" s="135" t="s">
        <v>4139</v>
      </c>
      <c r="CHL7" s="135" t="s">
        <v>4108</v>
      </c>
      <c r="CHM7" s="135" t="s">
        <v>4136</v>
      </c>
      <c r="CHN7" s="135" t="s">
        <v>4136</v>
      </c>
      <c r="CHO7" s="135" t="s">
        <v>4136</v>
      </c>
      <c r="CHP7" s="135" t="s">
        <v>4136</v>
      </c>
      <c r="CHQ7" s="135" t="s">
        <v>4136</v>
      </c>
      <c r="CHR7" s="135" t="s">
        <v>4108</v>
      </c>
      <c r="CHS7" s="135" t="s">
        <v>4108</v>
      </c>
      <c r="CHT7" s="135" t="s">
        <v>4108</v>
      </c>
      <c r="CHU7" s="135" t="s">
        <v>4108</v>
      </c>
      <c r="CHV7" s="135" t="s">
        <v>4139</v>
      </c>
      <c r="CHW7" s="135" t="s">
        <v>4108</v>
      </c>
      <c r="CHX7" s="135" t="s">
        <v>4136</v>
      </c>
      <c r="CHY7" s="135" t="s">
        <v>4136</v>
      </c>
      <c r="CHZ7" s="135" t="s">
        <v>4136</v>
      </c>
      <c r="CIA7" s="135" t="s">
        <v>4136</v>
      </c>
      <c r="CIB7" s="135" t="s">
        <v>4136</v>
      </c>
      <c r="CIC7" s="135" t="s">
        <v>4108</v>
      </c>
      <c r="CID7" s="135" t="s">
        <v>4108</v>
      </c>
      <c r="CIE7" s="135" t="s">
        <v>4108</v>
      </c>
      <c r="CIF7" s="135" t="s">
        <v>4108</v>
      </c>
      <c r="CIG7" s="135" t="s">
        <v>4139</v>
      </c>
      <c r="CIH7" s="135" t="s">
        <v>4108</v>
      </c>
      <c r="CII7" s="135" t="s">
        <v>4136</v>
      </c>
      <c r="CIJ7" s="135" t="s">
        <v>4136</v>
      </c>
      <c r="CIK7" s="135" t="s">
        <v>4136</v>
      </c>
      <c r="CIL7" s="135" t="s">
        <v>4136</v>
      </c>
      <c r="CIM7" s="135" t="s">
        <v>4136</v>
      </c>
      <c r="CIN7" s="135" t="s">
        <v>4108</v>
      </c>
      <c r="CIO7" s="135" t="s">
        <v>4108</v>
      </c>
      <c r="CIP7" s="135" t="s">
        <v>4108</v>
      </c>
      <c r="CIQ7" s="135" t="s">
        <v>4108</v>
      </c>
      <c r="CIR7" s="135" t="s">
        <v>4139</v>
      </c>
      <c r="CIS7" s="135" t="s">
        <v>4108</v>
      </c>
      <c r="CIT7" s="135" t="s">
        <v>4136</v>
      </c>
      <c r="CIU7" s="135" t="s">
        <v>4136</v>
      </c>
      <c r="CIV7" s="135" t="s">
        <v>4136</v>
      </c>
      <c r="CIW7" s="135" t="s">
        <v>4136</v>
      </c>
      <c r="CIX7" s="135" t="s">
        <v>4136</v>
      </c>
      <c r="CIY7" s="135" t="s">
        <v>4108</v>
      </c>
      <c r="CIZ7" s="135" t="s">
        <v>4108</v>
      </c>
      <c r="CJA7" s="135" t="s">
        <v>4139</v>
      </c>
      <c r="CJB7" s="135" t="s">
        <v>4108</v>
      </c>
      <c r="CJC7" s="135" t="s">
        <v>4139</v>
      </c>
      <c r="CJD7" s="135" t="s">
        <v>4108</v>
      </c>
      <c r="CJH7" s="135" t="s">
        <v>4108</v>
      </c>
      <c r="CJI7" s="135" t="s">
        <v>4136</v>
      </c>
      <c r="CJJ7" s="135" t="s">
        <v>4136</v>
      </c>
      <c r="CJK7" s="135" t="s">
        <v>4136</v>
      </c>
      <c r="CJL7" s="135" t="s">
        <v>4136</v>
      </c>
      <c r="CJM7" s="135" t="s">
        <v>4136</v>
      </c>
      <c r="CJN7" s="135" t="s">
        <v>4108</v>
      </c>
      <c r="CJO7" s="135" t="s">
        <v>4108</v>
      </c>
      <c r="CJP7" s="135" t="s">
        <v>4108</v>
      </c>
      <c r="CJQ7" s="135" t="s">
        <v>4108</v>
      </c>
      <c r="CJR7" s="135" t="s">
        <v>4139</v>
      </c>
      <c r="CJS7" s="135" t="s">
        <v>4108</v>
      </c>
      <c r="CJT7" s="135" t="s">
        <v>4136</v>
      </c>
      <c r="CJU7" s="135" t="s">
        <v>4136</v>
      </c>
      <c r="CJV7" s="135" t="s">
        <v>4136</v>
      </c>
      <c r="CJW7" s="135" t="s">
        <v>4136</v>
      </c>
      <c r="CJX7" s="135" t="s">
        <v>4136</v>
      </c>
      <c r="CJY7" s="135" t="s">
        <v>4108</v>
      </c>
      <c r="CJZ7" s="135" t="s">
        <v>4108</v>
      </c>
      <c r="CKA7" s="135" t="s">
        <v>4108</v>
      </c>
      <c r="CKB7" s="135" t="s">
        <v>4108</v>
      </c>
      <c r="CKC7" s="135" t="s">
        <v>4139</v>
      </c>
      <c r="CKD7" s="135" t="s">
        <v>4108</v>
      </c>
      <c r="CKE7" s="135" t="s">
        <v>4136</v>
      </c>
      <c r="CKF7" s="135" t="s">
        <v>4136</v>
      </c>
      <c r="CKG7" s="135" t="s">
        <v>4136</v>
      </c>
      <c r="CKH7" s="135" t="s">
        <v>4136</v>
      </c>
      <c r="CKI7" s="135" t="s">
        <v>4136</v>
      </c>
      <c r="CKJ7" s="135" t="s">
        <v>4108</v>
      </c>
      <c r="CKK7" s="135" t="s">
        <v>4108</v>
      </c>
      <c r="CKL7" s="135" t="s">
        <v>4108</v>
      </c>
      <c r="CKM7" s="135" t="s">
        <v>4108</v>
      </c>
      <c r="CKN7" s="135" t="s">
        <v>4139</v>
      </c>
      <c r="CKO7" s="135" t="s">
        <v>4108</v>
      </c>
      <c r="CKP7" s="135" t="s">
        <v>4136</v>
      </c>
      <c r="CKQ7" s="135" t="s">
        <v>4136</v>
      </c>
      <c r="CKR7" s="135" t="s">
        <v>4136</v>
      </c>
      <c r="CKS7" s="135" t="s">
        <v>4136</v>
      </c>
      <c r="CKT7" s="135" t="s">
        <v>4136</v>
      </c>
      <c r="CKU7" s="135" t="s">
        <v>4108</v>
      </c>
      <c r="CKV7" s="135" t="s">
        <v>4108</v>
      </c>
      <c r="CKW7" s="135" t="s">
        <v>4108</v>
      </c>
      <c r="CKX7" s="135" t="s">
        <v>4108</v>
      </c>
      <c r="CKY7" s="135" t="s">
        <v>4139</v>
      </c>
      <c r="CKZ7" s="135" t="s">
        <v>4108</v>
      </c>
      <c r="CLA7" s="135" t="s">
        <v>4136</v>
      </c>
      <c r="CLB7" s="135" t="s">
        <v>4136</v>
      </c>
      <c r="CLC7" s="135" t="s">
        <v>4136</v>
      </c>
      <c r="CLD7" s="135" t="s">
        <v>4136</v>
      </c>
      <c r="CLE7" s="135" t="s">
        <v>4136</v>
      </c>
      <c r="CLF7" s="135" t="s">
        <v>4108</v>
      </c>
      <c r="CLG7" s="135" t="s">
        <v>4108</v>
      </c>
      <c r="CLH7" s="135" t="s">
        <v>4108</v>
      </c>
      <c r="CLI7" s="135" t="s">
        <v>4108</v>
      </c>
      <c r="CLJ7" s="135" t="s">
        <v>4139</v>
      </c>
      <c r="CLK7" s="135" t="s">
        <v>4108</v>
      </c>
      <c r="CLL7" s="135" t="s">
        <v>4136</v>
      </c>
      <c r="CLM7" s="135" t="s">
        <v>4136</v>
      </c>
      <c r="CLN7" s="135" t="s">
        <v>4136</v>
      </c>
      <c r="CLO7" s="135" t="s">
        <v>4136</v>
      </c>
      <c r="CLP7" s="135" t="s">
        <v>4136</v>
      </c>
      <c r="CLQ7" s="135" t="s">
        <v>4108</v>
      </c>
      <c r="CLR7" s="135" t="s">
        <v>4108</v>
      </c>
      <c r="CLS7" s="135" t="s">
        <v>4108</v>
      </c>
      <c r="CLT7" s="135" t="s">
        <v>4108</v>
      </c>
      <c r="CLU7" s="135" t="s">
        <v>4139</v>
      </c>
      <c r="CLV7" s="135" t="s">
        <v>4108</v>
      </c>
      <c r="CLW7" s="135" t="s">
        <v>4136</v>
      </c>
      <c r="CLX7" s="135" t="s">
        <v>4136</v>
      </c>
      <c r="CLY7" s="135" t="s">
        <v>4136</v>
      </c>
      <c r="CLZ7" s="135" t="s">
        <v>4136</v>
      </c>
      <c r="CMA7" s="135" t="s">
        <v>4136</v>
      </c>
      <c r="CMB7" s="135" t="s">
        <v>4108</v>
      </c>
      <c r="CMC7" s="135" t="s">
        <v>4108</v>
      </c>
      <c r="CMD7" s="135" t="s">
        <v>4108</v>
      </c>
      <c r="CME7" s="135" t="s">
        <v>4108</v>
      </c>
      <c r="CMF7" s="135" t="s">
        <v>4139</v>
      </c>
      <c r="CMG7" s="135" t="s">
        <v>4108</v>
      </c>
      <c r="CMH7" s="135" t="s">
        <v>4136</v>
      </c>
      <c r="CMI7" s="135" t="s">
        <v>4136</v>
      </c>
      <c r="CMJ7" s="135" t="s">
        <v>4136</v>
      </c>
      <c r="CMK7" s="135" t="s">
        <v>4136</v>
      </c>
      <c r="CML7" s="135" t="s">
        <v>4136</v>
      </c>
      <c r="CMM7" s="135" t="s">
        <v>4108</v>
      </c>
      <c r="CMN7" s="135" t="s">
        <v>4108</v>
      </c>
      <c r="CMO7" s="135" t="s">
        <v>4108</v>
      </c>
      <c r="CMP7" s="135" t="s">
        <v>4108</v>
      </c>
      <c r="CMQ7" s="135" t="s">
        <v>4139</v>
      </c>
      <c r="CMR7" s="135" t="s">
        <v>4108</v>
      </c>
      <c r="CMS7" s="135" t="s">
        <v>4136</v>
      </c>
      <c r="CMT7" s="135" t="s">
        <v>4136</v>
      </c>
      <c r="CMU7" s="135" t="s">
        <v>4136</v>
      </c>
      <c r="CMV7" s="135" t="s">
        <v>4136</v>
      </c>
      <c r="CMW7" s="135" t="s">
        <v>4136</v>
      </c>
      <c r="CMX7" s="135" t="s">
        <v>4108</v>
      </c>
      <c r="CMY7" s="135" t="s">
        <v>4108</v>
      </c>
      <c r="CMZ7" s="135" t="s">
        <v>4108</v>
      </c>
      <c r="CNA7" s="135" t="s">
        <v>4108</v>
      </c>
      <c r="CNB7" s="135" t="s">
        <v>4139</v>
      </c>
      <c r="CNC7" s="135" t="s">
        <v>4108</v>
      </c>
      <c r="CND7" s="135" t="s">
        <v>4136</v>
      </c>
      <c r="CNE7" s="135" t="s">
        <v>4136</v>
      </c>
      <c r="CNF7" s="135" t="s">
        <v>4136</v>
      </c>
      <c r="CNG7" s="135" t="s">
        <v>4136</v>
      </c>
      <c r="CNH7" s="135" t="s">
        <v>4136</v>
      </c>
      <c r="CNI7" s="135" t="s">
        <v>4108</v>
      </c>
      <c r="CNJ7" s="135" t="s">
        <v>4108</v>
      </c>
      <c r="CNK7" s="135" t="s">
        <v>4108</v>
      </c>
      <c r="CNL7" s="135" t="s">
        <v>4108</v>
      </c>
      <c r="CNM7" s="135" t="s">
        <v>4139</v>
      </c>
      <c r="CNN7" s="135" t="s">
        <v>4108</v>
      </c>
      <c r="CNO7" s="135" t="s">
        <v>4136</v>
      </c>
      <c r="CNP7" s="135" t="s">
        <v>4136</v>
      </c>
      <c r="CNQ7" s="135" t="s">
        <v>4136</v>
      </c>
      <c r="CNR7" s="135" t="s">
        <v>4136</v>
      </c>
      <c r="CNS7" s="135" t="s">
        <v>4136</v>
      </c>
      <c r="CNT7" s="135" t="s">
        <v>4108</v>
      </c>
      <c r="CNU7" s="135" t="s">
        <v>4108</v>
      </c>
      <c r="CNV7" s="135" t="s">
        <v>4139</v>
      </c>
      <c r="CNW7" s="135" t="s">
        <v>4108</v>
      </c>
      <c r="CNX7" s="135" t="s">
        <v>4139</v>
      </c>
      <c r="CNY7" s="135" t="s">
        <v>4108</v>
      </c>
      <c r="COC7" s="135" t="s">
        <v>4108</v>
      </c>
      <c r="COD7" s="135" t="s">
        <v>4136</v>
      </c>
      <c r="COE7" s="135" t="s">
        <v>4136</v>
      </c>
      <c r="COF7" s="135" t="s">
        <v>4136</v>
      </c>
      <c r="COG7" s="135" t="s">
        <v>4136</v>
      </c>
      <c r="COH7" s="135" t="s">
        <v>4136</v>
      </c>
      <c r="COI7" s="135" t="s">
        <v>4108</v>
      </c>
      <c r="COJ7" s="135" t="s">
        <v>4108</v>
      </c>
      <c r="COK7" s="135" t="s">
        <v>4108</v>
      </c>
      <c r="COL7" s="135" t="s">
        <v>4108</v>
      </c>
      <c r="COM7" s="135" t="s">
        <v>4139</v>
      </c>
      <c r="CON7" s="135" t="s">
        <v>4108</v>
      </c>
      <c r="COO7" s="135" t="s">
        <v>4136</v>
      </c>
      <c r="COP7" s="135" t="s">
        <v>4136</v>
      </c>
      <c r="COQ7" s="135" t="s">
        <v>4136</v>
      </c>
      <c r="COR7" s="135" t="s">
        <v>4136</v>
      </c>
      <c r="COS7" s="135" t="s">
        <v>4136</v>
      </c>
      <c r="COT7" s="135" t="s">
        <v>4108</v>
      </c>
      <c r="COU7" s="135" t="s">
        <v>4108</v>
      </c>
      <c r="COV7" s="135" t="s">
        <v>4108</v>
      </c>
      <c r="COW7" s="135" t="s">
        <v>4108</v>
      </c>
      <c r="COX7" s="135" t="s">
        <v>4139</v>
      </c>
      <c r="COY7" s="135" t="s">
        <v>4108</v>
      </c>
      <c r="COZ7" s="135" t="s">
        <v>4136</v>
      </c>
      <c r="CPA7" s="135" t="s">
        <v>4136</v>
      </c>
      <c r="CPB7" s="135" t="s">
        <v>4136</v>
      </c>
      <c r="CPC7" s="135" t="s">
        <v>4136</v>
      </c>
      <c r="CPD7" s="135" t="s">
        <v>4136</v>
      </c>
      <c r="CPE7" s="135" t="s">
        <v>4108</v>
      </c>
      <c r="CPF7" s="135" t="s">
        <v>4108</v>
      </c>
      <c r="CPG7" s="135" t="s">
        <v>4108</v>
      </c>
      <c r="CPH7" s="135" t="s">
        <v>4108</v>
      </c>
      <c r="CPI7" s="135" t="s">
        <v>4139</v>
      </c>
      <c r="CPJ7" s="135" t="s">
        <v>4108</v>
      </c>
      <c r="CPK7" s="135" t="s">
        <v>4136</v>
      </c>
      <c r="CPL7" s="135" t="s">
        <v>4136</v>
      </c>
      <c r="CPM7" s="135" t="s">
        <v>4136</v>
      </c>
      <c r="CPN7" s="135" t="s">
        <v>4136</v>
      </c>
      <c r="CPO7" s="135" t="s">
        <v>4136</v>
      </c>
      <c r="CPP7" s="135" t="s">
        <v>4108</v>
      </c>
      <c r="CPQ7" s="135" t="s">
        <v>4108</v>
      </c>
      <c r="CPR7" s="135" t="s">
        <v>4108</v>
      </c>
      <c r="CPS7" s="135" t="s">
        <v>4108</v>
      </c>
      <c r="CPT7" s="135" t="s">
        <v>4139</v>
      </c>
      <c r="CPU7" s="135" t="s">
        <v>4108</v>
      </c>
      <c r="CPV7" s="135" t="s">
        <v>4136</v>
      </c>
      <c r="CPW7" s="135" t="s">
        <v>4136</v>
      </c>
      <c r="CPX7" s="135" t="s">
        <v>4136</v>
      </c>
      <c r="CPY7" s="135" t="s">
        <v>4136</v>
      </c>
      <c r="CPZ7" s="135" t="s">
        <v>4136</v>
      </c>
      <c r="CQA7" s="135" t="s">
        <v>4108</v>
      </c>
      <c r="CQB7" s="135" t="s">
        <v>4108</v>
      </c>
      <c r="CQC7" s="135" t="s">
        <v>4108</v>
      </c>
      <c r="CQD7" s="135" t="s">
        <v>4108</v>
      </c>
      <c r="CQE7" s="135" t="s">
        <v>4139</v>
      </c>
      <c r="CQF7" s="135" t="s">
        <v>4108</v>
      </c>
      <c r="CQG7" s="135" t="s">
        <v>4136</v>
      </c>
      <c r="CQH7" s="135" t="s">
        <v>4136</v>
      </c>
      <c r="CQI7" s="135" t="s">
        <v>4136</v>
      </c>
      <c r="CQJ7" s="135" t="s">
        <v>4136</v>
      </c>
      <c r="CQK7" s="135" t="s">
        <v>4136</v>
      </c>
      <c r="CQL7" s="135" t="s">
        <v>4108</v>
      </c>
      <c r="CQM7" s="135" t="s">
        <v>4108</v>
      </c>
      <c r="CQN7" s="135" t="s">
        <v>4108</v>
      </c>
      <c r="CQO7" s="135" t="s">
        <v>4108</v>
      </c>
      <c r="CQP7" s="135" t="s">
        <v>4139</v>
      </c>
      <c r="CQQ7" s="135" t="s">
        <v>4108</v>
      </c>
      <c r="CQR7" s="135" t="s">
        <v>4136</v>
      </c>
      <c r="CQS7" s="135" t="s">
        <v>4136</v>
      </c>
      <c r="CQT7" s="135" t="s">
        <v>4136</v>
      </c>
      <c r="CQU7" s="135" t="s">
        <v>4136</v>
      </c>
      <c r="CQV7" s="135" t="s">
        <v>4136</v>
      </c>
      <c r="CQW7" s="135" t="s">
        <v>4108</v>
      </c>
      <c r="CQX7" s="135" t="s">
        <v>4108</v>
      </c>
      <c r="CQY7" s="135" t="s">
        <v>4108</v>
      </c>
      <c r="CQZ7" s="135" t="s">
        <v>4108</v>
      </c>
      <c r="CRA7" s="135" t="s">
        <v>4139</v>
      </c>
      <c r="CRB7" s="135" t="s">
        <v>4108</v>
      </c>
      <c r="CRC7" s="135" t="s">
        <v>4136</v>
      </c>
      <c r="CRD7" s="135" t="s">
        <v>4136</v>
      </c>
      <c r="CRE7" s="135" t="s">
        <v>4136</v>
      </c>
      <c r="CRF7" s="135" t="s">
        <v>4136</v>
      </c>
      <c r="CRG7" s="135" t="s">
        <v>4136</v>
      </c>
      <c r="CRH7" s="135" t="s">
        <v>4108</v>
      </c>
      <c r="CRI7" s="135" t="s">
        <v>4108</v>
      </c>
      <c r="CRJ7" s="135" t="s">
        <v>4108</v>
      </c>
      <c r="CRK7" s="135" t="s">
        <v>4108</v>
      </c>
      <c r="CRL7" s="135" t="s">
        <v>4139</v>
      </c>
      <c r="CRM7" s="135" t="s">
        <v>4108</v>
      </c>
      <c r="CRN7" s="135" t="s">
        <v>4136</v>
      </c>
      <c r="CRO7" s="135" t="s">
        <v>4136</v>
      </c>
      <c r="CRP7" s="135" t="s">
        <v>4136</v>
      </c>
      <c r="CRQ7" s="135" t="s">
        <v>4136</v>
      </c>
      <c r="CRR7" s="135" t="s">
        <v>4136</v>
      </c>
      <c r="CRS7" s="135" t="s">
        <v>4108</v>
      </c>
      <c r="CRT7" s="135" t="s">
        <v>4108</v>
      </c>
      <c r="CRU7" s="135" t="s">
        <v>4108</v>
      </c>
      <c r="CRV7" s="135" t="s">
        <v>4108</v>
      </c>
      <c r="CRW7" s="135" t="s">
        <v>4139</v>
      </c>
      <c r="CRX7" s="135" t="s">
        <v>4108</v>
      </c>
      <c r="CRY7" s="135" t="s">
        <v>4136</v>
      </c>
      <c r="CRZ7" s="135" t="s">
        <v>4136</v>
      </c>
      <c r="CSA7" s="135" t="s">
        <v>4136</v>
      </c>
      <c r="CSB7" s="135" t="s">
        <v>4136</v>
      </c>
      <c r="CSC7" s="135" t="s">
        <v>4136</v>
      </c>
      <c r="CSD7" s="135" t="s">
        <v>4108</v>
      </c>
      <c r="CSE7" s="135" t="s">
        <v>4108</v>
      </c>
      <c r="CSF7" s="135" t="s">
        <v>4108</v>
      </c>
      <c r="CSG7" s="135" t="s">
        <v>4108</v>
      </c>
      <c r="CSH7" s="135" t="s">
        <v>4139</v>
      </c>
      <c r="CSI7" s="135" t="s">
        <v>4108</v>
      </c>
      <c r="CSJ7" s="135" t="s">
        <v>4136</v>
      </c>
      <c r="CSK7" s="135" t="s">
        <v>4136</v>
      </c>
      <c r="CSL7" s="135" t="s">
        <v>4136</v>
      </c>
      <c r="CSM7" s="135" t="s">
        <v>4136</v>
      </c>
      <c r="CSN7" s="135" t="s">
        <v>4136</v>
      </c>
      <c r="CSO7" s="135" t="s">
        <v>4108</v>
      </c>
      <c r="CSP7" s="135" t="s">
        <v>4108</v>
      </c>
      <c r="CSQ7" s="135" t="s">
        <v>4139</v>
      </c>
      <c r="CSR7" s="135" t="s">
        <v>4108</v>
      </c>
      <c r="CSS7" s="135" t="s">
        <v>4139</v>
      </c>
      <c r="CST7" s="135" t="s">
        <v>4108</v>
      </c>
      <c r="CSX7" s="135" t="s">
        <v>4108</v>
      </c>
      <c r="CSY7" s="135" t="s">
        <v>4136</v>
      </c>
      <c r="CSZ7" s="135" t="s">
        <v>4136</v>
      </c>
      <c r="CTA7" s="135" t="s">
        <v>4136</v>
      </c>
      <c r="CTB7" s="135" t="s">
        <v>4136</v>
      </c>
      <c r="CTC7" s="135" t="s">
        <v>4136</v>
      </c>
      <c r="CTD7" s="135" t="s">
        <v>4108</v>
      </c>
      <c r="CTE7" s="135" t="s">
        <v>4108</v>
      </c>
      <c r="CTF7" s="135" t="s">
        <v>4108</v>
      </c>
      <c r="CTG7" s="135" t="s">
        <v>4108</v>
      </c>
      <c r="CTH7" s="135" t="s">
        <v>4139</v>
      </c>
      <c r="CTI7" s="135" t="s">
        <v>4108</v>
      </c>
      <c r="CTJ7" s="135" t="s">
        <v>4136</v>
      </c>
      <c r="CTK7" s="135" t="s">
        <v>4136</v>
      </c>
      <c r="CTL7" s="135" t="s">
        <v>4136</v>
      </c>
      <c r="CTM7" s="135" t="s">
        <v>4136</v>
      </c>
      <c r="CTN7" s="135" t="s">
        <v>4136</v>
      </c>
      <c r="CTO7" s="135" t="s">
        <v>4108</v>
      </c>
      <c r="CTP7" s="135" t="s">
        <v>4108</v>
      </c>
      <c r="CTQ7" s="135" t="s">
        <v>4108</v>
      </c>
      <c r="CTR7" s="135" t="s">
        <v>4108</v>
      </c>
      <c r="CTS7" s="135" t="s">
        <v>4139</v>
      </c>
      <c r="CTT7" s="135" t="s">
        <v>4108</v>
      </c>
      <c r="CTU7" s="135" t="s">
        <v>4136</v>
      </c>
      <c r="CTV7" s="135" t="s">
        <v>4136</v>
      </c>
      <c r="CTW7" s="135" t="s">
        <v>4136</v>
      </c>
      <c r="CTX7" s="135" t="s">
        <v>4136</v>
      </c>
      <c r="CTY7" s="135" t="s">
        <v>4136</v>
      </c>
      <c r="CTZ7" s="135" t="s">
        <v>4108</v>
      </c>
      <c r="CUA7" s="135" t="s">
        <v>4108</v>
      </c>
      <c r="CUB7" s="135" t="s">
        <v>4108</v>
      </c>
      <c r="CUC7" s="135" t="s">
        <v>4108</v>
      </c>
      <c r="CUD7" s="135" t="s">
        <v>4139</v>
      </c>
      <c r="CUE7" s="135" t="s">
        <v>4108</v>
      </c>
      <c r="CUF7" s="135" t="s">
        <v>4136</v>
      </c>
      <c r="CUG7" s="135" t="s">
        <v>4136</v>
      </c>
      <c r="CUH7" s="135" t="s">
        <v>4136</v>
      </c>
      <c r="CUI7" s="135" t="s">
        <v>4136</v>
      </c>
      <c r="CUJ7" s="135" t="s">
        <v>4136</v>
      </c>
      <c r="CUK7" s="135" t="s">
        <v>4108</v>
      </c>
      <c r="CUL7" s="135" t="s">
        <v>4108</v>
      </c>
      <c r="CUM7" s="135" t="s">
        <v>4108</v>
      </c>
      <c r="CUN7" s="135" t="s">
        <v>4108</v>
      </c>
      <c r="CUO7" s="135" t="s">
        <v>4139</v>
      </c>
      <c r="CUP7" s="135" t="s">
        <v>4108</v>
      </c>
      <c r="CUQ7" s="135" t="s">
        <v>4136</v>
      </c>
      <c r="CUR7" s="135" t="s">
        <v>4136</v>
      </c>
      <c r="CUS7" s="135" t="s">
        <v>4136</v>
      </c>
      <c r="CUT7" s="135" t="s">
        <v>4136</v>
      </c>
      <c r="CUU7" s="135" t="s">
        <v>4136</v>
      </c>
      <c r="CUV7" s="135" t="s">
        <v>4108</v>
      </c>
      <c r="CUW7" s="135" t="s">
        <v>4108</v>
      </c>
      <c r="CUX7" s="135" t="s">
        <v>4108</v>
      </c>
      <c r="CUY7" s="135" t="s">
        <v>4108</v>
      </c>
      <c r="CUZ7" s="135" t="s">
        <v>4139</v>
      </c>
      <c r="CVA7" s="135" t="s">
        <v>4108</v>
      </c>
      <c r="CVB7" s="135" t="s">
        <v>4136</v>
      </c>
      <c r="CVC7" s="135" t="s">
        <v>4136</v>
      </c>
      <c r="CVD7" s="135" t="s">
        <v>4136</v>
      </c>
      <c r="CVE7" s="135" t="s">
        <v>4136</v>
      </c>
      <c r="CVF7" s="135" t="s">
        <v>4136</v>
      </c>
      <c r="CVG7" s="135" t="s">
        <v>4108</v>
      </c>
      <c r="CVH7" s="135" t="s">
        <v>4108</v>
      </c>
      <c r="CVI7" s="135" t="s">
        <v>4108</v>
      </c>
      <c r="CVJ7" s="135" t="s">
        <v>4108</v>
      </c>
      <c r="CVK7" s="135" t="s">
        <v>4139</v>
      </c>
      <c r="CVL7" s="135" t="s">
        <v>4108</v>
      </c>
      <c r="CVM7" s="135" t="s">
        <v>4136</v>
      </c>
      <c r="CVN7" s="135" t="s">
        <v>4136</v>
      </c>
      <c r="CVO7" s="135" t="s">
        <v>4136</v>
      </c>
      <c r="CVP7" s="135" t="s">
        <v>4136</v>
      </c>
      <c r="CVQ7" s="135" t="s">
        <v>4136</v>
      </c>
      <c r="CVR7" s="135" t="s">
        <v>4108</v>
      </c>
      <c r="CVS7" s="135" t="s">
        <v>4108</v>
      </c>
      <c r="CVT7" s="135" t="s">
        <v>4108</v>
      </c>
      <c r="CVU7" s="135" t="s">
        <v>4108</v>
      </c>
      <c r="CVV7" s="135" t="s">
        <v>4139</v>
      </c>
      <c r="CVW7" s="135" t="s">
        <v>4108</v>
      </c>
      <c r="CVX7" s="135" t="s">
        <v>4136</v>
      </c>
      <c r="CVY7" s="135" t="s">
        <v>4136</v>
      </c>
      <c r="CVZ7" s="135" t="s">
        <v>4136</v>
      </c>
      <c r="CWA7" s="135" t="s">
        <v>4136</v>
      </c>
      <c r="CWB7" s="135" t="s">
        <v>4136</v>
      </c>
      <c r="CWC7" s="135" t="s">
        <v>4108</v>
      </c>
      <c r="CWD7" s="135" t="s">
        <v>4108</v>
      </c>
      <c r="CWE7" s="135" t="s">
        <v>4108</v>
      </c>
      <c r="CWF7" s="135" t="s">
        <v>4108</v>
      </c>
      <c r="CWG7" s="135" t="s">
        <v>4139</v>
      </c>
      <c r="CWH7" s="135" t="s">
        <v>4108</v>
      </c>
      <c r="CWI7" s="135" t="s">
        <v>4136</v>
      </c>
      <c r="CWJ7" s="135" t="s">
        <v>4136</v>
      </c>
      <c r="CWK7" s="135" t="s">
        <v>4136</v>
      </c>
      <c r="CWL7" s="135" t="s">
        <v>4136</v>
      </c>
      <c r="CWM7" s="135" t="s">
        <v>4136</v>
      </c>
      <c r="CWN7" s="135" t="s">
        <v>4108</v>
      </c>
      <c r="CWO7" s="135" t="s">
        <v>4108</v>
      </c>
      <c r="CWP7" s="135" t="s">
        <v>4108</v>
      </c>
      <c r="CWQ7" s="135" t="s">
        <v>4108</v>
      </c>
      <c r="CWR7" s="135" t="s">
        <v>4139</v>
      </c>
      <c r="CWS7" s="135" t="s">
        <v>4108</v>
      </c>
      <c r="CWT7" s="135" t="s">
        <v>4136</v>
      </c>
      <c r="CWU7" s="135" t="s">
        <v>4136</v>
      </c>
      <c r="CWV7" s="135" t="s">
        <v>4136</v>
      </c>
      <c r="CWW7" s="135" t="s">
        <v>4136</v>
      </c>
      <c r="CWX7" s="135" t="s">
        <v>4136</v>
      </c>
      <c r="CWY7" s="135" t="s">
        <v>4108</v>
      </c>
      <c r="CWZ7" s="135" t="s">
        <v>4108</v>
      </c>
      <c r="CXA7" s="135" t="s">
        <v>4108</v>
      </c>
      <c r="CXB7" s="135" t="s">
        <v>4108</v>
      </c>
      <c r="CXC7" s="135" t="s">
        <v>4139</v>
      </c>
      <c r="CXD7" s="135" t="s">
        <v>4108</v>
      </c>
      <c r="CXE7" s="135" t="s">
        <v>4136</v>
      </c>
      <c r="CXF7" s="135" t="s">
        <v>4136</v>
      </c>
      <c r="CXG7" s="135" t="s">
        <v>4136</v>
      </c>
      <c r="CXH7" s="135" t="s">
        <v>4136</v>
      </c>
      <c r="CXI7" s="135" t="s">
        <v>4136</v>
      </c>
      <c r="CXJ7" s="135" t="s">
        <v>4108</v>
      </c>
      <c r="CXK7" s="135" t="s">
        <v>4108</v>
      </c>
      <c r="CXL7" s="135" t="s">
        <v>4139</v>
      </c>
      <c r="CXM7" s="135" t="s">
        <v>4108</v>
      </c>
      <c r="CXN7" s="135" t="s">
        <v>4139</v>
      </c>
      <c r="CXO7" s="135" t="s">
        <v>4108</v>
      </c>
      <c r="CXS7" s="135" t="s">
        <v>4108</v>
      </c>
      <c r="CXT7" s="135" t="s">
        <v>4136</v>
      </c>
      <c r="CXU7" s="135" t="s">
        <v>4136</v>
      </c>
      <c r="CXV7" s="135" t="s">
        <v>4136</v>
      </c>
      <c r="CXW7" s="135" t="s">
        <v>4136</v>
      </c>
      <c r="CXX7" s="135" t="s">
        <v>4136</v>
      </c>
      <c r="CXY7" s="135" t="s">
        <v>4108</v>
      </c>
      <c r="CXZ7" s="135" t="s">
        <v>4108</v>
      </c>
      <c r="CYA7" s="135" t="s">
        <v>4108</v>
      </c>
      <c r="CYB7" s="135" t="s">
        <v>4108</v>
      </c>
      <c r="CYC7" s="135" t="s">
        <v>4139</v>
      </c>
      <c r="CYD7" s="135" t="s">
        <v>4108</v>
      </c>
      <c r="CYE7" s="135" t="s">
        <v>4136</v>
      </c>
      <c r="CYF7" s="135" t="s">
        <v>4136</v>
      </c>
      <c r="CYG7" s="135" t="s">
        <v>4136</v>
      </c>
      <c r="CYH7" s="135" t="s">
        <v>4136</v>
      </c>
      <c r="CYI7" s="135" t="s">
        <v>4136</v>
      </c>
      <c r="CYJ7" s="135" t="s">
        <v>4108</v>
      </c>
      <c r="CYK7" s="135" t="s">
        <v>4108</v>
      </c>
      <c r="CYL7" s="135" t="s">
        <v>4108</v>
      </c>
      <c r="CYM7" s="135" t="s">
        <v>4108</v>
      </c>
      <c r="CYN7" s="135" t="s">
        <v>4139</v>
      </c>
      <c r="CYO7" s="135" t="s">
        <v>4108</v>
      </c>
      <c r="CYP7" s="135" t="s">
        <v>4136</v>
      </c>
      <c r="CYQ7" s="135" t="s">
        <v>4136</v>
      </c>
      <c r="CYR7" s="135" t="s">
        <v>4136</v>
      </c>
      <c r="CYS7" s="135" t="s">
        <v>4136</v>
      </c>
      <c r="CYT7" s="135" t="s">
        <v>4136</v>
      </c>
      <c r="CYU7" s="135" t="s">
        <v>4108</v>
      </c>
      <c r="CYV7" s="135" t="s">
        <v>4108</v>
      </c>
      <c r="CYW7" s="135" t="s">
        <v>4108</v>
      </c>
      <c r="CYX7" s="135" t="s">
        <v>4108</v>
      </c>
      <c r="CYY7" s="135" t="s">
        <v>4139</v>
      </c>
      <c r="CYZ7" s="135" t="s">
        <v>4108</v>
      </c>
      <c r="CZA7" s="135" t="s">
        <v>4136</v>
      </c>
      <c r="CZB7" s="135" t="s">
        <v>4136</v>
      </c>
      <c r="CZC7" s="135" t="s">
        <v>4136</v>
      </c>
      <c r="CZD7" s="135" t="s">
        <v>4136</v>
      </c>
      <c r="CZE7" s="135" t="s">
        <v>4136</v>
      </c>
      <c r="CZF7" s="135" t="s">
        <v>4108</v>
      </c>
      <c r="CZG7" s="135" t="s">
        <v>4108</v>
      </c>
      <c r="CZH7" s="135" t="s">
        <v>4108</v>
      </c>
      <c r="CZI7" s="135" t="s">
        <v>4108</v>
      </c>
      <c r="CZJ7" s="135" t="s">
        <v>4139</v>
      </c>
      <c r="CZK7" s="135" t="s">
        <v>4108</v>
      </c>
      <c r="CZL7" s="135" t="s">
        <v>4136</v>
      </c>
      <c r="CZM7" s="135" t="s">
        <v>4136</v>
      </c>
      <c r="CZN7" s="135" t="s">
        <v>4136</v>
      </c>
      <c r="CZO7" s="135" t="s">
        <v>4136</v>
      </c>
      <c r="CZP7" s="135" t="s">
        <v>4136</v>
      </c>
      <c r="CZQ7" s="135" t="s">
        <v>4108</v>
      </c>
      <c r="CZR7" s="135" t="s">
        <v>4108</v>
      </c>
      <c r="CZS7" s="135" t="s">
        <v>4108</v>
      </c>
      <c r="CZT7" s="135" t="s">
        <v>4108</v>
      </c>
      <c r="CZU7" s="135" t="s">
        <v>4139</v>
      </c>
      <c r="CZV7" s="135" t="s">
        <v>4108</v>
      </c>
      <c r="CZW7" s="135" t="s">
        <v>4136</v>
      </c>
      <c r="CZX7" s="135" t="s">
        <v>4136</v>
      </c>
      <c r="CZY7" s="135" t="s">
        <v>4136</v>
      </c>
      <c r="CZZ7" s="135" t="s">
        <v>4136</v>
      </c>
      <c r="DAA7" s="135" t="s">
        <v>4136</v>
      </c>
      <c r="DAB7" s="135" t="s">
        <v>4108</v>
      </c>
      <c r="DAC7" s="135" t="s">
        <v>4108</v>
      </c>
      <c r="DAD7" s="135" t="s">
        <v>4108</v>
      </c>
      <c r="DAE7" s="135" t="s">
        <v>4108</v>
      </c>
      <c r="DAF7" s="135" t="s">
        <v>4139</v>
      </c>
      <c r="DAG7" s="135" t="s">
        <v>4108</v>
      </c>
      <c r="DAH7" s="135" t="s">
        <v>4136</v>
      </c>
      <c r="DAI7" s="135" t="s">
        <v>4136</v>
      </c>
      <c r="DAJ7" s="135" t="s">
        <v>4136</v>
      </c>
      <c r="DAK7" s="135" t="s">
        <v>4136</v>
      </c>
      <c r="DAL7" s="135" t="s">
        <v>4136</v>
      </c>
      <c r="DAM7" s="135" t="s">
        <v>4108</v>
      </c>
      <c r="DAN7" s="135" t="s">
        <v>4108</v>
      </c>
      <c r="DAO7" s="135" t="s">
        <v>4108</v>
      </c>
      <c r="DAP7" s="135" t="s">
        <v>4108</v>
      </c>
      <c r="DAQ7" s="135" t="s">
        <v>4139</v>
      </c>
      <c r="DAR7" s="135" t="s">
        <v>4108</v>
      </c>
      <c r="DAS7" s="135" t="s">
        <v>4136</v>
      </c>
      <c r="DAT7" s="135" t="s">
        <v>4136</v>
      </c>
      <c r="DAU7" s="135" t="s">
        <v>4136</v>
      </c>
      <c r="DAV7" s="135" t="s">
        <v>4136</v>
      </c>
      <c r="DAW7" s="135" t="s">
        <v>4136</v>
      </c>
      <c r="DAX7" s="135" t="s">
        <v>4108</v>
      </c>
      <c r="DAY7" s="135" t="s">
        <v>4108</v>
      </c>
      <c r="DAZ7" s="135" t="s">
        <v>4108</v>
      </c>
      <c r="DBA7" s="135" t="s">
        <v>4108</v>
      </c>
      <c r="DBB7" s="135" t="s">
        <v>4139</v>
      </c>
      <c r="DBC7" s="135" t="s">
        <v>4108</v>
      </c>
      <c r="DBD7" s="135" t="s">
        <v>4136</v>
      </c>
      <c r="DBE7" s="135" t="s">
        <v>4136</v>
      </c>
      <c r="DBF7" s="135" t="s">
        <v>4136</v>
      </c>
      <c r="DBG7" s="135" t="s">
        <v>4136</v>
      </c>
      <c r="DBH7" s="135" t="s">
        <v>4136</v>
      </c>
      <c r="DBI7" s="135" t="s">
        <v>4108</v>
      </c>
      <c r="DBJ7" s="135" t="s">
        <v>4108</v>
      </c>
      <c r="DBK7" s="135" t="s">
        <v>4108</v>
      </c>
      <c r="DBL7" s="135" t="s">
        <v>4108</v>
      </c>
      <c r="DBM7" s="135" t="s">
        <v>4139</v>
      </c>
      <c r="DBN7" s="135" t="s">
        <v>4108</v>
      </c>
      <c r="DBO7" s="135" t="s">
        <v>4136</v>
      </c>
      <c r="DBP7" s="135" t="s">
        <v>4136</v>
      </c>
      <c r="DBQ7" s="135" t="s">
        <v>4136</v>
      </c>
      <c r="DBR7" s="135" t="s">
        <v>4136</v>
      </c>
      <c r="DBS7" s="135" t="s">
        <v>4136</v>
      </c>
      <c r="DBT7" s="135" t="s">
        <v>4108</v>
      </c>
      <c r="DBU7" s="135" t="s">
        <v>4108</v>
      </c>
      <c r="DBV7" s="135" t="s">
        <v>4108</v>
      </c>
      <c r="DBW7" s="135" t="s">
        <v>4108</v>
      </c>
      <c r="DBX7" s="135" t="s">
        <v>4139</v>
      </c>
      <c r="DBY7" s="135" t="s">
        <v>4108</v>
      </c>
      <c r="DBZ7" s="135" t="s">
        <v>4136</v>
      </c>
      <c r="DCA7" s="135" t="s">
        <v>4136</v>
      </c>
      <c r="DCB7" s="135" t="s">
        <v>4136</v>
      </c>
      <c r="DCC7" s="135" t="s">
        <v>4136</v>
      </c>
      <c r="DCD7" s="135" t="s">
        <v>4136</v>
      </c>
      <c r="DCE7" s="135" t="s">
        <v>4108</v>
      </c>
      <c r="DCF7" s="135" t="s">
        <v>4108</v>
      </c>
      <c r="DCG7" s="135" t="s">
        <v>4139</v>
      </c>
      <c r="DCH7" s="135" t="s">
        <v>4108</v>
      </c>
      <c r="DCI7" s="135" t="s">
        <v>4139</v>
      </c>
      <c r="DCJ7" s="135" t="s">
        <v>4108</v>
      </c>
      <c r="DCN7" s="135" t="s">
        <v>4108</v>
      </c>
      <c r="DCO7" s="135" t="s">
        <v>4136</v>
      </c>
      <c r="DCP7" s="135" t="s">
        <v>4136</v>
      </c>
      <c r="DCQ7" s="135" t="s">
        <v>4136</v>
      </c>
      <c r="DCR7" s="135" t="s">
        <v>4136</v>
      </c>
      <c r="DCS7" s="135" t="s">
        <v>4136</v>
      </c>
      <c r="DCT7" s="135" t="s">
        <v>4108</v>
      </c>
      <c r="DCU7" s="135" t="s">
        <v>4108</v>
      </c>
      <c r="DCV7" s="135" t="s">
        <v>4108</v>
      </c>
      <c r="DCW7" s="135" t="s">
        <v>4108</v>
      </c>
      <c r="DCX7" s="135" t="s">
        <v>4139</v>
      </c>
      <c r="DCY7" s="135" t="s">
        <v>4108</v>
      </c>
      <c r="DCZ7" s="135" t="s">
        <v>4136</v>
      </c>
      <c r="DDA7" s="135" t="s">
        <v>4136</v>
      </c>
      <c r="DDB7" s="135" t="s">
        <v>4136</v>
      </c>
      <c r="DDC7" s="135" t="s">
        <v>4136</v>
      </c>
      <c r="DDD7" s="135" t="s">
        <v>4136</v>
      </c>
      <c r="DDE7" s="135" t="s">
        <v>4108</v>
      </c>
      <c r="DDF7" s="135" t="s">
        <v>4108</v>
      </c>
      <c r="DDG7" s="135" t="s">
        <v>4108</v>
      </c>
      <c r="DDH7" s="135" t="s">
        <v>4108</v>
      </c>
      <c r="DDI7" s="135" t="s">
        <v>4139</v>
      </c>
      <c r="DDJ7" s="135" t="s">
        <v>4108</v>
      </c>
      <c r="DDK7" s="135" t="s">
        <v>4136</v>
      </c>
      <c r="DDL7" s="135" t="s">
        <v>4136</v>
      </c>
      <c r="DDM7" s="135" t="s">
        <v>4136</v>
      </c>
      <c r="DDN7" s="135" t="s">
        <v>4136</v>
      </c>
      <c r="DDO7" s="135" t="s">
        <v>4136</v>
      </c>
      <c r="DDP7" s="135" t="s">
        <v>4108</v>
      </c>
      <c r="DDQ7" s="135" t="s">
        <v>4108</v>
      </c>
      <c r="DDR7" s="135" t="s">
        <v>4108</v>
      </c>
      <c r="DDS7" s="135" t="s">
        <v>4108</v>
      </c>
      <c r="DDT7" s="135" t="s">
        <v>4139</v>
      </c>
      <c r="DDU7" s="135" t="s">
        <v>4108</v>
      </c>
      <c r="DDV7" s="135" t="s">
        <v>4136</v>
      </c>
      <c r="DDW7" s="135" t="s">
        <v>4136</v>
      </c>
      <c r="DDX7" s="135" t="s">
        <v>4136</v>
      </c>
      <c r="DDY7" s="135" t="s">
        <v>4136</v>
      </c>
      <c r="DDZ7" s="135" t="s">
        <v>4136</v>
      </c>
      <c r="DEA7" s="135" t="s">
        <v>4108</v>
      </c>
      <c r="DEB7" s="135" t="s">
        <v>4108</v>
      </c>
      <c r="DEC7" s="135" t="s">
        <v>4108</v>
      </c>
      <c r="DED7" s="135" t="s">
        <v>4108</v>
      </c>
      <c r="DEE7" s="135" t="s">
        <v>4139</v>
      </c>
      <c r="DEF7" s="135" t="s">
        <v>4108</v>
      </c>
      <c r="DEG7" s="135" t="s">
        <v>4136</v>
      </c>
      <c r="DEH7" s="135" t="s">
        <v>4136</v>
      </c>
      <c r="DEI7" s="135" t="s">
        <v>4136</v>
      </c>
      <c r="DEJ7" s="135" t="s">
        <v>4136</v>
      </c>
      <c r="DEK7" s="135" t="s">
        <v>4136</v>
      </c>
      <c r="DEL7" s="135" t="s">
        <v>4108</v>
      </c>
      <c r="DEM7" s="135" t="s">
        <v>4108</v>
      </c>
      <c r="DEN7" s="135" t="s">
        <v>4108</v>
      </c>
      <c r="DEO7" s="135" t="s">
        <v>4108</v>
      </c>
      <c r="DEP7" s="135" t="s">
        <v>4139</v>
      </c>
      <c r="DEQ7" s="135" t="s">
        <v>4108</v>
      </c>
      <c r="DER7" s="135" t="s">
        <v>4136</v>
      </c>
      <c r="DES7" s="135" t="s">
        <v>4136</v>
      </c>
      <c r="DET7" s="135" t="s">
        <v>4136</v>
      </c>
      <c r="DEU7" s="135" t="s">
        <v>4136</v>
      </c>
      <c r="DEV7" s="135" t="s">
        <v>4136</v>
      </c>
      <c r="DEW7" s="135" t="s">
        <v>4108</v>
      </c>
      <c r="DEX7" s="135" t="s">
        <v>4108</v>
      </c>
      <c r="DEY7" s="135" t="s">
        <v>4108</v>
      </c>
      <c r="DEZ7" s="135" t="s">
        <v>4108</v>
      </c>
      <c r="DFA7" s="135" t="s">
        <v>4139</v>
      </c>
      <c r="DFB7" s="135" t="s">
        <v>4108</v>
      </c>
      <c r="DFC7" s="135" t="s">
        <v>4136</v>
      </c>
      <c r="DFD7" s="135" t="s">
        <v>4136</v>
      </c>
      <c r="DFE7" s="135" t="s">
        <v>4136</v>
      </c>
      <c r="DFF7" s="135" t="s">
        <v>4136</v>
      </c>
      <c r="DFG7" s="135" t="s">
        <v>4136</v>
      </c>
      <c r="DFH7" s="135" t="s">
        <v>4108</v>
      </c>
      <c r="DFI7" s="135" t="s">
        <v>4108</v>
      </c>
      <c r="DFJ7" s="135" t="s">
        <v>4108</v>
      </c>
      <c r="DFK7" s="135" t="s">
        <v>4108</v>
      </c>
      <c r="DFL7" s="135" t="s">
        <v>4139</v>
      </c>
      <c r="DFM7" s="135" t="s">
        <v>4108</v>
      </c>
      <c r="DFN7" s="135" t="s">
        <v>4136</v>
      </c>
      <c r="DFO7" s="135" t="s">
        <v>4136</v>
      </c>
      <c r="DFP7" s="135" t="s">
        <v>4136</v>
      </c>
      <c r="DFQ7" s="135" t="s">
        <v>4136</v>
      </c>
      <c r="DFR7" s="135" t="s">
        <v>4136</v>
      </c>
      <c r="DFS7" s="135" t="s">
        <v>4108</v>
      </c>
      <c r="DFT7" s="135" t="s">
        <v>4108</v>
      </c>
      <c r="DFU7" s="135" t="s">
        <v>4108</v>
      </c>
      <c r="DFV7" s="135" t="s">
        <v>4108</v>
      </c>
      <c r="DFW7" s="135" t="s">
        <v>4139</v>
      </c>
      <c r="DFX7" s="135" t="s">
        <v>4108</v>
      </c>
      <c r="DFY7" s="135" t="s">
        <v>4136</v>
      </c>
      <c r="DFZ7" s="135" t="s">
        <v>4136</v>
      </c>
      <c r="DGA7" s="135" t="s">
        <v>4136</v>
      </c>
      <c r="DGB7" s="135" t="s">
        <v>4136</v>
      </c>
      <c r="DGC7" s="135" t="s">
        <v>4136</v>
      </c>
      <c r="DGD7" s="135" t="s">
        <v>4108</v>
      </c>
      <c r="DGE7" s="135" t="s">
        <v>4108</v>
      </c>
      <c r="DGF7" s="135" t="s">
        <v>4108</v>
      </c>
      <c r="DGG7" s="135" t="s">
        <v>4108</v>
      </c>
      <c r="DGH7" s="135" t="s">
        <v>4139</v>
      </c>
      <c r="DGI7" s="135" t="s">
        <v>4108</v>
      </c>
      <c r="DGJ7" s="135" t="s">
        <v>4136</v>
      </c>
      <c r="DGK7" s="135" t="s">
        <v>4136</v>
      </c>
      <c r="DGL7" s="135" t="s">
        <v>4136</v>
      </c>
      <c r="DGM7" s="135" t="s">
        <v>4136</v>
      </c>
      <c r="DGN7" s="135" t="s">
        <v>4136</v>
      </c>
      <c r="DGO7" s="135" t="s">
        <v>4108</v>
      </c>
      <c r="DGP7" s="135" t="s">
        <v>4108</v>
      </c>
      <c r="DGQ7" s="135" t="s">
        <v>4108</v>
      </c>
      <c r="DGR7" s="135" t="s">
        <v>4108</v>
      </c>
      <c r="DGS7" s="135" t="s">
        <v>4139</v>
      </c>
      <c r="DGT7" s="135" t="s">
        <v>4108</v>
      </c>
      <c r="DGU7" s="135" t="s">
        <v>4136</v>
      </c>
      <c r="DGV7" s="135" t="s">
        <v>4136</v>
      </c>
      <c r="DGW7" s="135" t="s">
        <v>4136</v>
      </c>
      <c r="DGX7" s="135" t="s">
        <v>4136</v>
      </c>
      <c r="DGY7" s="135" t="s">
        <v>4136</v>
      </c>
      <c r="DGZ7" s="135" t="s">
        <v>4108</v>
      </c>
      <c r="DHA7" s="135" t="s">
        <v>4108</v>
      </c>
      <c r="DHB7" s="135" t="s">
        <v>4139</v>
      </c>
      <c r="DHC7" s="135" t="s">
        <v>4108</v>
      </c>
      <c r="DHD7" s="135" t="s">
        <v>4139</v>
      </c>
      <c r="DHE7" s="135" t="s">
        <v>4108</v>
      </c>
      <c r="DHI7" s="135" t="s">
        <v>4108</v>
      </c>
      <c r="DHJ7" s="135" t="s">
        <v>4136</v>
      </c>
      <c r="DHK7" s="135" t="s">
        <v>4136</v>
      </c>
      <c r="DHL7" s="135" t="s">
        <v>4136</v>
      </c>
      <c r="DHM7" s="135" t="s">
        <v>4136</v>
      </c>
      <c r="DHN7" s="135" t="s">
        <v>4136</v>
      </c>
      <c r="DHO7" s="135" t="s">
        <v>4108</v>
      </c>
      <c r="DHP7" s="135" t="s">
        <v>4108</v>
      </c>
      <c r="DHQ7" s="135" t="s">
        <v>4108</v>
      </c>
      <c r="DHR7" s="135" t="s">
        <v>4108</v>
      </c>
      <c r="DHS7" s="135" t="s">
        <v>4139</v>
      </c>
      <c r="DHT7" s="135" t="s">
        <v>4108</v>
      </c>
      <c r="DHU7" s="135" t="s">
        <v>4136</v>
      </c>
      <c r="DHV7" s="135" t="s">
        <v>4136</v>
      </c>
      <c r="DHW7" s="135" t="s">
        <v>4136</v>
      </c>
      <c r="DHX7" s="135" t="s">
        <v>4136</v>
      </c>
      <c r="DHY7" s="135" t="s">
        <v>4136</v>
      </c>
      <c r="DHZ7" s="135" t="s">
        <v>4108</v>
      </c>
      <c r="DIA7" s="135" t="s">
        <v>4108</v>
      </c>
      <c r="DIB7" s="135" t="s">
        <v>4108</v>
      </c>
      <c r="DIC7" s="135" t="s">
        <v>4108</v>
      </c>
      <c r="DID7" s="135" t="s">
        <v>4139</v>
      </c>
      <c r="DIE7" s="135" t="s">
        <v>4108</v>
      </c>
      <c r="DIF7" s="135" t="s">
        <v>4136</v>
      </c>
      <c r="DIG7" s="135" t="s">
        <v>4136</v>
      </c>
      <c r="DIH7" s="135" t="s">
        <v>4136</v>
      </c>
      <c r="DII7" s="135" t="s">
        <v>4136</v>
      </c>
      <c r="DIJ7" s="135" t="s">
        <v>4136</v>
      </c>
      <c r="DIK7" s="135" t="s">
        <v>4108</v>
      </c>
      <c r="DIL7" s="135" t="s">
        <v>4108</v>
      </c>
      <c r="DIM7" s="135" t="s">
        <v>4108</v>
      </c>
      <c r="DIN7" s="135" t="s">
        <v>4108</v>
      </c>
      <c r="DIO7" s="135" t="s">
        <v>4139</v>
      </c>
      <c r="DIP7" s="135" t="s">
        <v>4108</v>
      </c>
      <c r="DIQ7" s="135" t="s">
        <v>4136</v>
      </c>
      <c r="DIR7" s="135" t="s">
        <v>4136</v>
      </c>
      <c r="DIS7" s="135" t="s">
        <v>4136</v>
      </c>
      <c r="DIT7" s="135" t="s">
        <v>4136</v>
      </c>
      <c r="DIU7" s="135" t="s">
        <v>4136</v>
      </c>
      <c r="DIV7" s="135" t="s">
        <v>4108</v>
      </c>
      <c r="DIW7" s="135" t="s">
        <v>4108</v>
      </c>
      <c r="DIX7" s="135" t="s">
        <v>4108</v>
      </c>
      <c r="DIY7" s="135" t="s">
        <v>4108</v>
      </c>
      <c r="DIZ7" s="135" t="s">
        <v>4139</v>
      </c>
      <c r="DJA7" s="135" t="s">
        <v>4108</v>
      </c>
      <c r="DJB7" s="135" t="s">
        <v>4136</v>
      </c>
      <c r="DJC7" s="135" t="s">
        <v>4136</v>
      </c>
      <c r="DJD7" s="135" t="s">
        <v>4136</v>
      </c>
      <c r="DJE7" s="135" t="s">
        <v>4136</v>
      </c>
      <c r="DJF7" s="135" t="s">
        <v>4136</v>
      </c>
      <c r="DJG7" s="135" t="s">
        <v>4108</v>
      </c>
      <c r="DJH7" s="135" t="s">
        <v>4108</v>
      </c>
      <c r="DJI7" s="135" t="s">
        <v>4108</v>
      </c>
      <c r="DJJ7" s="135" t="s">
        <v>4108</v>
      </c>
      <c r="DJK7" s="135" t="s">
        <v>4139</v>
      </c>
      <c r="DJL7" s="135" t="s">
        <v>4108</v>
      </c>
      <c r="DJM7" s="135" t="s">
        <v>4136</v>
      </c>
      <c r="DJN7" s="135" t="s">
        <v>4136</v>
      </c>
      <c r="DJO7" s="135" t="s">
        <v>4136</v>
      </c>
      <c r="DJP7" s="135" t="s">
        <v>4136</v>
      </c>
      <c r="DJQ7" s="135" t="s">
        <v>4136</v>
      </c>
      <c r="DJR7" s="135" t="s">
        <v>4108</v>
      </c>
      <c r="DJS7" s="135" t="s">
        <v>4108</v>
      </c>
      <c r="DJT7" s="135" t="s">
        <v>4108</v>
      </c>
      <c r="DJU7" s="135" t="s">
        <v>4108</v>
      </c>
      <c r="DJV7" s="135" t="s">
        <v>4139</v>
      </c>
      <c r="DJW7" s="135" t="s">
        <v>4108</v>
      </c>
      <c r="DJX7" s="135" t="s">
        <v>4136</v>
      </c>
      <c r="DJY7" s="135" t="s">
        <v>4136</v>
      </c>
      <c r="DJZ7" s="135" t="s">
        <v>4136</v>
      </c>
      <c r="DKA7" s="135" t="s">
        <v>4136</v>
      </c>
      <c r="DKB7" s="135" t="s">
        <v>4136</v>
      </c>
      <c r="DKC7" s="135" t="s">
        <v>4108</v>
      </c>
      <c r="DKD7" s="135" t="s">
        <v>4108</v>
      </c>
      <c r="DKE7" s="135" t="s">
        <v>4108</v>
      </c>
      <c r="DKF7" s="135" t="s">
        <v>4108</v>
      </c>
      <c r="DKG7" s="135" t="s">
        <v>4139</v>
      </c>
      <c r="DKH7" s="135" t="s">
        <v>4108</v>
      </c>
      <c r="DKI7" s="135" t="s">
        <v>4136</v>
      </c>
      <c r="DKJ7" s="135" t="s">
        <v>4136</v>
      </c>
      <c r="DKK7" s="135" t="s">
        <v>4136</v>
      </c>
      <c r="DKL7" s="135" t="s">
        <v>4136</v>
      </c>
      <c r="DKM7" s="135" t="s">
        <v>4136</v>
      </c>
      <c r="DKN7" s="135" t="s">
        <v>4108</v>
      </c>
      <c r="DKO7" s="135" t="s">
        <v>4108</v>
      </c>
      <c r="DKP7" s="135" t="s">
        <v>4108</v>
      </c>
      <c r="DKQ7" s="135" t="s">
        <v>4108</v>
      </c>
      <c r="DKR7" s="135" t="s">
        <v>4139</v>
      </c>
      <c r="DKS7" s="135" t="s">
        <v>4108</v>
      </c>
      <c r="DKT7" s="135" t="s">
        <v>4136</v>
      </c>
      <c r="DKU7" s="135" t="s">
        <v>4136</v>
      </c>
      <c r="DKV7" s="135" t="s">
        <v>4136</v>
      </c>
      <c r="DKW7" s="135" t="s">
        <v>4136</v>
      </c>
      <c r="DKX7" s="135" t="s">
        <v>4136</v>
      </c>
      <c r="DKY7" s="135" t="s">
        <v>4108</v>
      </c>
      <c r="DKZ7" s="135" t="s">
        <v>4108</v>
      </c>
      <c r="DLA7" s="135" t="s">
        <v>4108</v>
      </c>
      <c r="DLB7" s="135" t="s">
        <v>4108</v>
      </c>
      <c r="DLC7" s="135" t="s">
        <v>4139</v>
      </c>
      <c r="DLD7" s="135" t="s">
        <v>4108</v>
      </c>
      <c r="DLE7" s="135" t="s">
        <v>4136</v>
      </c>
      <c r="DLF7" s="135" t="s">
        <v>4136</v>
      </c>
      <c r="DLG7" s="135" t="s">
        <v>4136</v>
      </c>
      <c r="DLH7" s="135" t="s">
        <v>4136</v>
      </c>
      <c r="DLI7" s="135" t="s">
        <v>4136</v>
      </c>
      <c r="DLJ7" s="135" t="s">
        <v>4108</v>
      </c>
      <c r="DLK7" s="135" t="s">
        <v>4108</v>
      </c>
      <c r="DLL7" s="135" t="s">
        <v>4108</v>
      </c>
      <c r="DLM7" s="135" t="s">
        <v>4108</v>
      </c>
      <c r="DLN7" s="135" t="s">
        <v>4139</v>
      </c>
      <c r="DLO7" s="135" t="s">
        <v>4108</v>
      </c>
      <c r="DLP7" s="135" t="s">
        <v>4136</v>
      </c>
      <c r="DLQ7" s="135" t="s">
        <v>4136</v>
      </c>
      <c r="DLR7" s="135" t="s">
        <v>4136</v>
      </c>
      <c r="DLS7" s="135" t="s">
        <v>4136</v>
      </c>
      <c r="DLT7" s="135" t="s">
        <v>4136</v>
      </c>
      <c r="DLU7" s="135" t="s">
        <v>4108</v>
      </c>
      <c r="DLV7" s="135" t="s">
        <v>4108</v>
      </c>
      <c r="DLW7" s="135" t="s">
        <v>4139</v>
      </c>
      <c r="DLX7" s="135" t="s">
        <v>4108</v>
      </c>
      <c r="DLY7" s="135" t="s">
        <v>4139</v>
      </c>
      <c r="DLZ7" s="135" t="s">
        <v>4108</v>
      </c>
      <c r="DMD7" s="135" t="s">
        <v>4108</v>
      </c>
      <c r="DME7" s="135" t="s">
        <v>4136</v>
      </c>
      <c r="DMF7" s="135" t="s">
        <v>4136</v>
      </c>
      <c r="DMG7" s="135" t="s">
        <v>4136</v>
      </c>
      <c r="DMH7" s="135" t="s">
        <v>4136</v>
      </c>
      <c r="DMI7" s="135" t="s">
        <v>4136</v>
      </c>
      <c r="DMJ7" s="135" t="s">
        <v>4108</v>
      </c>
      <c r="DMK7" s="135" t="s">
        <v>4108</v>
      </c>
      <c r="DML7" s="135" t="s">
        <v>4108</v>
      </c>
      <c r="DMM7" s="135" t="s">
        <v>4108</v>
      </c>
      <c r="DMN7" s="135" t="s">
        <v>4139</v>
      </c>
      <c r="DMO7" s="135" t="s">
        <v>4108</v>
      </c>
      <c r="DMP7" s="135" t="s">
        <v>4136</v>
      </c>
      <c r="DMQ7" s="135" t="s">
        <v>4136</v>
      </c>
      <c r="DMR7" s="135" t="s">
        <v>4136</v>
      </c>
      <c r="DMS7" s="135" t="s">
        <v>4136</v>
      </c>
      <c r="DMT7" s="135" t="s">
        <v>4136</v>
      </c>
      <c r="DMU7" s="135" t="s">
        <v>4108</v>
      </c>
      <c r="DMV7" s="135" t="s">
        <v>4108</v>
      </c>
      <c r="DMW7" s="135" t="s">
        <v>4108</v>
      </c>
      <c r="DMX7" s="135" t="s">
        <v>4108</v>
      </c>
      <c r="DMY7" s="135" t="s">
        <v>4139</v>
      </c>
      <c r="DMZ7" s="135" t="s">
        <v>4108</v>
      </c>
      <c r="DNA7" s="135" t="s">
        <v>4136</v>
      </c>
      <c r="DNB7" s="135" t="s">
        <v>4136</v>
      </c>
      <c r="DNC7" s="135" t="s">
        <v>4136</v>
      </c>
      <c r="DND7" s="135" t="s">
        <v>4136</v>
      </c>
      <c r="DNE7" s="135" t="s">
        <v>4136</v>
      </c>
      <c r="DNF7" s="135" t="s">
        <v>4108</v>
      </c>
      <c r="DNG7" s="135" t="s">
        <v>4108</v>
      </c>
      <c r="DNH7" s="135" t="s">
        <v>4108</v>
      </c>
      <c r="DNI7" s="135" t="s">
        <v>4108</v>
      </c>
      <c r="DNJ7" s="135" t="s">
        <v>4139</v>
      </c>
      <c r="DNK7" s="135" t="s">
        <v>4108</v>
      </c>
      <c r="DNL7" s="135" t="s">
        <v>4136</v>
      </c>
      <c r="DNM7" s="135" t="s">
        <v>4136</v>
      </c>
      <c r="DNN7" s="135" t="s">
        <v>4136</v>
      </c>
      <c r="DNO7" s="135" t="s">
        <v>4136</v>
      </c>
      <c r="DNP7" s="135" t="s">
        <v>4136</v>
      </c>
      <c r="DNQ7" s="135" t="s">
        <v>4108</v>
      </c>
      <c r="DNR7" s="135" t="s">
        <v>4108</v>
      </c>
      <c r="DNS7" s="135" t="s">
        <v>4108</v>
      </c>
      <c r="DNT7" s="135" t="s">
        <v>4108</v>
      </c>
      <c r="DNU7" s="135" t="s">
        <v>4139</v>
      </c>
      <c r="DNV7" s="135" t="s">
        <v>4108</v>
      </c>
      <c r="DNW7" s="135" t="s">
        <v>4136</v>
      </c>
      <c r="DNX7" s="135" t="s">
        <v>4136</v>
      </c>
      <c r="DNY7" s="135" t="s">
        <v>4136</v>
      </c>
      <c r="DNZ7" s="135" t="s">
        <v>4136</v>
      </c>
      <c r="DOA7" s="135" t="s">
        <v>4136</v>
      </c>
      <c r="DOB7" s="135" t="s">
        <v>4108</v>
      </c>
      <c r="DOC7" s="135" t="s">
        <v>4108</v>
      </c>
      <c r="DOD7" s="135" t="s">
        <v>4108</v>
      </c>
      <c r="DOE7" s="135" t="s">
        <v>4108</v>
      </c>
      <c r="DOF7" s="135" t="s">
        <v>4139</v>
      </c>
      <c r="DOG7" s="135" t="s">
        <v>4108</v>
      </c>
      <c r="DOH7" s="135" t="s">
        <v>4136</v>
      </c>
      <c r="DOI7" s="135" t="s">
        <v>4136</v>
      </c>
      <c r="DOJ7" s="135" t="s">
        <v>4136</v>
      </c>
      <c r="DOK7" s="135" t="s">
        <v>4136</v>
      </c>
      <c r="DOL7" s="135" t="s">
        <v>4136</v>
      </c>
      <c r="DOM7" s="135" t="s">
        <v>4108</v>
      </c>
      <c r="DON7" s="135" t="s">
        <v>4108</v>
      </c>
      <c r="DOO7" s="135" t="s">
        <v>4108</v>
      </c>
      <c r="DOP7" s="135" t="s">
        <v>4108</v>
      </c>
      <c r="DOQ7" s="135" t="s">
        <v>4139</v>
      </c>
      <c r="DOR7" s="135" t="s">
        <v>4108</v>
      </c>
      <c r="DOS7" s="135" t="s">
        <v>4136</v>
      </c>
      <c r="DOT7" s="135" t="s">
        <v>4136</v>
      </c>
      <c r="DOU7" s="135" t="s">
        <v>4136</v>
      </c>
      <c r="DOV7" s="135" t="s">
        <v>4136</v>
      </c>
      <c r="DOW7" s="135" t="s">
        <v>4136</v>
      </c>
      <c r="DOX7" s="135" t="s">
        <v>4108</v>
      </c>
      <c r="DOY7" s="135" t="s">
        <v>4108</v>
      </c>
      <c r="DOZ7" s="135" t="s">
        <v>4108</v>
      </c>
      <c r="DPA7" s="135" t="s">
        <v>4108</v>
      </c>
      <c r="DPB7" s="135" t="s">
        <v>4139</v>
      </c>
      <c r="DPC7" s="135" t="s">
        <v>4108</v>
      </c>
      <c r="DPD7" s="135" t="s">
        <v>4136</v>
      </c>
      <c r="DPE7" s="135" t="s">
        <v>4136</v>
      </c>
      <c r="DPF7" s="135" t="s">
        <v>4136</v>
      </c>
      <c r="DPG7" s="135" t="s">
        <v>4136</v>
      </c>
      <c r="DPH7" s="135" t="s">
        <v>4136</v>
      </c>
      <c r="DPI7" s="135" t="s">
        <v>4108</v>
      </c>
      <c r="DPJ7" s="135" t="s">
        <v>4108</v>
      </c>
      <c r="DPK7" s="135" t="s">
        <v>4108</v>
      </c>
      <c r="DPL7" s="135" t="s">
        <v>4108</v>
      </c>
      <c r="DPM7" s="135" t="s">
        <v>4139</v>
      </c>
      <c r="DPN7" s="135" t="s">
        <v>4108</v>
      </c>
      <c r="DPO7" s="135" t="s">
        <v>4136</v>
      </c>
      <c r="DPP7" s="135" t="s">
        <v>4136</v>
      </c>
      <c r="DPQ7" s="135" t="s">
        <v>4136</v>
      </c>
      <c r="DPR7" s="135" t="s">
        <v>4136</v>
      </c>
      <c r="DPS7" s="135" t="s">
        <v>4136</v>
      </c>
      <c r="DPT7" s="135" t="s">
        <v>4108</v>
      </c>
      <c r="DPU7" s="135" t="s">
        <v>4108</v>
      </c>
      <c r="DPV7" s="135" t="s">
        <v>4108</v>
      </c>
      <c r="DPW7" s="135" t="s">
        <v>4108</v>
      </c>
      <c r="DPX7" s="135" t="s">
        <v>4139</v>
      </c>
      <c r="DPY7" s="135" t="s">
        <v>4108</v>
      </c>
      <c r="DPZ7" s="135" t="s">
        <v>4136</v>
      </c>
      <c r="DQA7" s="135" t="s">
        <v>4136</v>
      </c>
      <c r="DQB7" s="135" t="s">
        <v>4136</v>
      </c>
      <c r="DQC7" s="135" t="s">
        <v>4136</v>
      </c>
      <c r="DQD7" s="135" t="s">
        <v>4136</v>
      </c>
      <c r="DQE7" s="135" t="s">
        <v>4108</v>
      </c>
      <c r="DQF7" s="135" t="s">
        <v>4108</v>
      </c>
      <c r="DQG7" s="135" t="s">
        <v>4108</v>
      </c>
      <c r="DQH7" s="135" t="s">
        <v>4108</v>
      </c>
      <c r="DQI7" s="135" t="s">
        <v>4139</v>
      </c>
      <c r="DQJ7" s="135" t="s">
        <v>4108</v>
      </c>
      <c r="DQK7" s="135" t="s">
        <v>4136</v>
      </c>
      <c r="DQL7" s="135" t="s">
        <v>4136</v>
      </c>
      <c r="DQM7" s="135" t="s">
        <v>4136</v>
      </c>
      <c r="DQN7" s="135" t="s">
        <v>4136</v>
      </c>
      <c r="DQO7" s="135" t="s">
        <v>4136</v>
      </c>
    </row>
    <row r="8" spans="1:3313" s="137" customFormat="1" ht="13" x14ac:dyDescent="0.3">
      <c r="XV8" s="138"/>
      <c r="XW8" s="138"/>
      <c r="XX8" s="138"/>
      <c r="XY8" s="138"/>
      <c r="XZ8" s="138"/>
      <c r="YA8" s="138"/>
      <c r="YB8" s="138"/>
      <c r="YH8" s="137" t="s">
        <v>4110</v>
      </c>
      <c r="YI8" s="137" t="s">
        <v>4140</v>
      </c>
      <c r="YJ8" s="137" t="s">
        <v>4140</v>
      </c>
      <c r="YK8" s="137" t="s">
        <v>4353</v>
      </c>
      <c r="YL8" s="137" t="s">
        <v>4353</v>
      </c>
      <c r="YM8" s="137" t="s">
        <v>4142</v>
      </c>
      <c r="YQ8" s="137" t="s">
        <v>4357</v>
      </c>
      <c r="YR8" s="137" t="s">
        <v>4136</v>
      </c>
      <c r="YS8" s="137" t="s">
        <v>4136</v>
      </c>
      <c r="YT8" s="137" t="s">
        <v>4136</v>
      </c>
      <c r="YU8" s="137" t="s">
        <v>4136</v>
      </c>
      <c r="YV8" s="137" t="s">
        <v>4136</v>
      </c>
      <c r="YW8" s="137" t="s">
        <v>4132</v>
      </c>
      <c r="YX8" s="137" t="s">
        <v>4134</v>
      </c>
      <c r="YY8" s="137" t="s">
        <v>4134</v>
      </c>
      <c r="YZ8" s="137" t="s">
        <v>4140</v>
      </c>
      <c r="ZA8" s="137" t="s">
        <v>4140</v>
      </c>
      <c r="ZB8" s="137" t="s">
        <v>4355</v>
      </c>
      <c r="ZC8" s="137" t="s">
        <v>4136</v>
      </c>
      <c r="ZD8" s="137" t="s">
        <v>4136</v>
      </c>
      <c r="ZE8" s="137" t="s">
        <v>4136</v>
      </c>
      <c r="ZF8" s="137" t="s">
        <v>4136</v>
      </c>
      <c r="ZG8" s="137" t="s">
        <v>4136</v>
      </c>
      <c r="ZH8" s="137" t="s">
        <v>4132</v>
      </c>
      <c r="ZI8" s="137" t="s">
        <v>4134</v>
      </c>
      <c r="ZJ8" s="137" t="s">
        <v>4134</v>
      </c>
      <c r="ZK8" s="137" t="s">
        <v>4140</v>
      </c>
      <c r="ZL8" s="137" t="s">
        <v>4140</v>
      </c>
      <c r="ZM8" s="137" t="s">
        <v>4355</v>
      </c>
      <c r="ZN8" s="137" t="s">
        <v>4136</v>
      </c>
      <c r="ZO8" s="137" t="s">
        <v>4136</v>
      </c>
      <c r="ZP8" s="137" t="s">
        <v>4136</v>
      </c>
      <c r="ZQ8" s="137" t="s">
        <v>4136</v>
      </c>
      <c r="ZR8" s="137" t="s">
        <v>4136</v>
      </c>
      <c r="ZS8" s="137" t="s">
        <v>4132</v>
      </c>
      <c r="ZT8" s="137" t="s">
        <v>4134</v>
      </c>
      <c r="ZU8" s="137" t="s">
        <v>4134</v>
      </c>
      <c r="ZV8" s="137" t="s">
        <v>4140</v>
      </c>
      <c r="ZW8" s="137" t="s">
        <v>4140</v>
      </c>
      <c r="ZX8" s="137" t="s">
        <v>4355</v>
      </c>
      <c r="ZY8" s="137" t="s">
        <v>4136</v>
      </c>
      <c r="ZZ8" s="137" t="s">
        <v>4136</v>
      </c>
      <c r="AAA8" s="137" t="s">
        <v>4136</v>
      </c>
      <c r="AAB8" s="137" t="s">
        <v>4136</v>
      </c>
      <c r="AAC8" s="137" t="s">
        <v>4136</v>
      </c>
      <c r="AAD8" s="137" t="s">
        <v>4132</v>
      </c>
      <c r="AAE8" s="137" t="s">
        <v>4134</v>
      </c>
      <c r="AAF8" s="137" t="s">
        <v>4134</v>
      </c>
      <c r="AAG8" s="137" t="s">
        <v>4140</v>
      </c>
      <c r="AAH8" s="137" t="s">
        <v>4140</v>
      </c>
      <c r="AAI8" s="137" t="s">
        <v>4355</v>
      </c>
      <c r="AAJ8" s="137" t="s">
        <v>4136</v>
      </c>
      <c r="AAK8" s="137" t="s">
        <v>4136</v>
      </c>
      <c r="AAL8" s="137" t="s">
        <v>4136</v>
      </c>
      <c r="AAM8" s="137" t="s">
        <v>4136</v>
      </c>
      <c r="AAN8" s="137" t="s">
        <v>4136</v>
      </c>
      <c r="AAO8" s="137" t="s">
        <v>4132</v>
      </c>
      <c r="AAP8" s="137" t="s">
        <v>4134</v>
      </c>
      <c r="AAQ8" s="137" t="s">
        <v>4134</v>
      </c>
      <c r="AAR8" s="137" t="s">
        <v>4140</v>
      </c>
      <c r="AAS8" s="137" t="s">
        <v>4140</v>
      </c>
      <c r="AAT8" s="137" t="s">
        <v>4355</v>
      </c>
      <c r="AAU8" s="137" t="s">
        <v>4136</v>
      </c>
      <c r="AAV8" s="137" t="s">
        <v>4136</v>
      </c>
      <c r="AAW8" s="137" t="s">
        <v>4136</v>
      </c>
      <c r="AAX8" s="137" t="s">
        <v>4136</v>
      </c>
      <c r="AAY8" s="137" t="s">
        <v>4136</v>
      </c>
      <c r="AAZ8" s="137" t="s">
        <v>4132</v>
      </c>
      <c r="ABA8" s="137" t="s">
        <v>4134</v>
      </c>
      <c r="ABB8" s="137" t="s">
        <v>4134</v>
      </c>
      <c r="ABC8" s="137" t="s">
        <v>4140</v>
      </c>
      <c r="ABD8" s="137" t="s">
        <v>4140</v>
      </c>
      <c r="ABE8" s="137" t="s">
        <v>4355</v>
      </c>
      <c r="ABF8" s="137" t="s">
        <v>4136</v>
      </c>
      <c r="ABG8" s="137" t="s">
        <v>4136</v>
      </c>
      <c r="ABH8" s="137" t="s">
        <v>4136</v>
      </c>
      <c r="ABI8" s="137" t="s">
        <v>4136</v>
      </c>
      <c r="ABJ8" s="137" t="s">
        <v>4136</v>
      </c>
      <c r="ABK8" s="137" t="s">
        <v>4132</v>
      </c>
      <c r="ABL8" s="137" t="s">
        <v>4134</v>
      </c>
      <c r="ABM8" s="137" t="s">
        <v>4134</v>
      </c>
      <c r="ABN8" s="137" t="s">
        <v>4140</v>
      </c>
      <c r="ABO8" s="137" t="s">
        <v>4140</v>
      </c>
      <c r="ABP8" s="137" t="s">
        <v>4355</v>
      </c>
      <c r="ABQ8" s="137" t="s">
        <v>4136</v>
      </c>
      <c r="ABR8" s="137" t="s">
        <v>4136</v>
      </c>
      <c r="ABS8" s="137" t="s">
        <v>4136</v>
      </c>
      <c r="ABT8" s="137" t="s">
        <v>4136</v>
      </c>
      <c r="ABU8" s="137" t="s">
        <v>4136</v>
      </c>
      <c r="ABV8" s="137" t="s">
        <v>4132</v>
      </c>
      <c r="ABW8" s="137" t="s">
        <v>4134</v>
      </c>
      <c r="ABX8" s="137" t="s">
        <v>4134</v>
      </c>
      <c r="ABY8" s="137" t="s">
        <v>4140</v>
      </c>
      <c r="ABZ8" s="137" t="s">
        <v>4140</v>
      </c>
      <c r="ACA8" s="137" t="s">
        <v>4355</v>
      </c>
      <c r="ACB8" s="137" t="s">
        <v>4136</v>
      </c>
      <c r="ACC8" s="137" t="s">
        <v>4136</v>
      </c>
      <c r="ACD8" s="137" t="s">
        <v>4136</v>
      </c>
      <c r="ACE8" s="137" t="s">
        <v>4136</v>
      </c>
      <c r="ACF8" s="137" t="s">
        <v>4136</v>
      </c>
      <c r="ACG8" s="137" t="s">
        <v>4132</v>
      </c>
      <c r="ACH8" s="137" t="s">
        <v>4134</v>
      </c>
      <c r="ACI8" s="137" t="s">
        <v>4134</v>
      </c>
      <c r="ACJ8" s="137" t="s">
        <v>4140</v>
      </c>
      <c r="ACK8" s="137" t="s">
        <v>4140</v>
      </c>
      <c r="ACL8" s="137" t="s">
        <v>4355</v>
      </c>
      <c r="ACM8" s="137" t="s">
        <v>4136</v>
      </c>
      <c r="ACN8" s="137" t="s">
        <v>4136</v>
      </c>
      <c r="ACO8" s="137" t="s">
        <v>4136</v>
      </c>
      <c r="ACP8" s="137" t="s">
        <v>4136</v>
      </c>
      <c r="ACQ8" s="137" t="s">
        <v>4136</v>
      </c>
      <c r="ACR8" s="137" t="s">
        <v>4132</v>
      </c>
      <c r="ACS8" s="137" t="s">
        <v>4134</v>
      </c>
      <c r="ACT8" s="137" t="s">
        <v>4134</v>
      </c>
      <c r="ACU8" s="137" t="s">
        <v>4140</v>
      </c>
      <c r="ACV8" s="137" t="s">
        <v>4140</v>
      </c>
      <c r="ACW8" s="137" t="s">
        <v>4355</v>
      </c>
      <c r="ACX8" s="137" t="s">
        <v>4136</v>
      </c>
      <c r="ACY8" s="137" t="s">
        <v>4136</v>
      </c>
      <c r="ACZ8" s="137" t="s">
        <v>4136</v>
      </c>
      <c r="ADA8" s="137" t="s">
        <v>4136</v>
      </c>
      <c r="ADB8" s="137" t="s">
        <v>4136</v>
      </c>
      <c r="ADC8" s="137" t="s">
        <v>4110</v>
      </c>
      <c r="ADD8" s="137" t="s">
        <v>4140</v>
      </c>
      <c r="ADE8" s="137" t="s">
        <v>4140</v>
      </c>
      <c r="ADF8" s="137" t="s">
        <v>4353</v>
      </c>
      <c r="ADG8" s="137" t="s">
        <v>4353</v>
      </c>
      <c r="ADH8" s="137" t="s">
        <v>4142</v>
      </c>
      <c r="ADL8" s="137" t="s">
        <v>4357</v>
      </c>
      <c r="ADM8" s="137" t="s">
        <v>4136</v>
      </c>
      <c r="ADN8" s="137" t="s">
        <v>4136</v>
      </c>
      <c r="ADO8" s="137" t="s">
        <v>4136</v>
      </c>
      <c r="ADP8" s="137" t="s">
        <v>4136</v>
      </c>
      <c r="ADQ8" s="137" t="s">
        <v>4136</v>
      </c>
      <c r="ADR8" s="137" t="s">
        <v>4132</v>
      </c>
      <c r="ADS8" s="137" t="s">
        <v>4134</v>
      </c>
      <c r="ADT8" s="137" t="s">
        <v>4134</v>
      </c>
      <c r="ADU8" s="137" t="s">
        <v>4140</v>
      </c>
      <c r="ADV8" s="137" t="s">
        <v>4140</v>
      </c>
      <c r="ADW8" s="137" t="s">
        <v>4355</v>
      </c>
      <c r="ADX8" s="137" t="s">
        <v>4136</v>
      </c>
      <c r="ADY8" s="137" t="s">
        <v>4136</v>
      </c>
      <c r="ADZ8" s="137" t="s">
        <v>4136</v>
      </c>
      <c r="AEA8" s="137" t="s">
        <v>4136</v>
      </c>
      <c r="AEB8" s="137" t="s">
        <v>4136</v>
      </c>
      <c r="AEC8" s="137" t="s">
        <v>4132</v>
      </c>
      <c r="AED8" s="137" t="s">
        <v>4134</v>
      </c>
      <c r="AEE8" s="137" t="s">
        <v>4134</v>
      </c>
      <c r="AEF8" s="137" t="s">
        <v>4140</v>
      </c>
      <c r="AEG8" s="137" t="s">
        <v>4140</v>
      </c>
      <c r="AEH8" s="137" t="s">
        <v>4355</v>
      </c>
      <c r="AEI8" s="137" t="s">
        <v>4136</v>
      </c>
      <c r="AEJ8" s="137" t="s">
        <v>4136</v>
      </c>
      <c r="AEK8" s="137" t="s">
        <v>4136</v>
      </c>
      <c r="AEL8" s="137" t="s">
        <v>4136</v>
      </c>
      <c r="AEM8" s="137" t="s">
        <v>4136</v>
      </c>
      <c r="AEN8" s="137" t="s">
        <v>4132</v>
      </c>
      <c r="AEO8" s="137" t="s">
        <v>4134</v>
      </c>
      <c r="AEP8" s="137" t="s">
        <v>4134</v>
      </c>
      <c r="AEQ8" s="137" t="s">
        <v>4140</v>
      </c>
      <c r="AER8" s="137" t="s">
        <v>4140</v>
      </c>
      <c r="AES8" s="137" t="s">
        <v>4355</v>
      </c>
      <c r="AET8" s="137" t="s">
        <v>4136</v>
      </c>
      <c r="AEU8" s="137" t="s">
        <v>4136</v>
      </c>
      <c r="AEV8" s="137" t="s">
        <v>4136</v>
      </c>
      <c r="AEW8" s="137" t="s">
        <v>4136</v>
      </c>
      <c r="AEX8" s="137" t="s">
        <v>4136</v>
      </c>
      <c r="AEY8" s="137" t="s">
        <v>4132</v>
      </c>
      <c r="AEZ8" s="137" t="s">
        <v>4134</v>
      </c>
      <c r="AFA8" s="137" t="s">
        <v>4134</v>
      </c>
      <c r="AFB8" s="137" t="s">
        <v>4140</v>
      </c>
      <c r="AFC8" s="137" t="s">
        <v>4140</v>
      </c>
      <c r="AFD8" s="137" t="s">
        <v>4355</v>
      </c>
      <c r="AFE8" s="137" t="s">
        <v>4136</v>
      </c>
      <c r="AFF8" s="137" t="s">
        <v>4136</v>
      </c>
      <c r="AFG8" s="137" t="s">
        <v>4136</v>
      </c>
      <c r="AFH8" s="137" t="s">
        <v>4136</v>
      </c>
      <c r="AFI8" s="137" t="s">
        <v>4136</v>
      </c>
      <c r="AFJ8" s="137" t="s">
        <v>4132</v>
      </c>
      <c r="AFK8" s="137" t="s">
        <v>4134</v>
      </c>
      <c r="AFL8" s="137" t="s">
        <v>4134</v>
      </c>
      <c r="AFM8" s="137" t="s">
        <v>4140</v>
      </c>
      <c r="AFN8" s="137" t="s">
        <v>4140</v>
      </c>
      <c r="AFO8" s="137" t="s">
        <v>4355</v>
      </c>
      <c r="AFP8" s="137" t="s">
        <v>4136</v>
      </c>
      <c r="AFQ8" s="137" t="s">
        <v>4136</v>
      </c>
      <c r="AFR8" s="137" t="s">
        <v>4136</v>
      </c>
      <c r="AFS8" s="137" t="s">
        <v>4136</v>
      </c>
      <c r="AFT8" s="137" t="s">
        <v>4136</v>
      </c>
      <c r="AFU8" s="137" t="s">
        <v>4132</v>
      </c>
      <c r="AFV8" s="137" t="s">
        <v>4134</v>
      </c>
      <c r="AFW8" s="137" t="s">
        <v>4134</v>
      </c>
      <c r="AFX8" s="137" t="s">
        <v>4140</v>
      </c>
      <c r="AFY8" s="137" t="s">
        <v>4140</v>
      </c>
      <c r="AFZ8" s="137" t="s">
        <v>4355</v>
      </c>
      <c r="AGA8" s="137" t="s">
        <v>4136</v>
      </c>
      <c r="AGB8" s="137" t="s">
        <v>4136</v>
      </c>
      <c r="AGC8" s="137" t="s">
        <v>4136</v>
      </c>
      <c r="AGD8" s="137" t="s">
        <v>4136</v>
      </c>
      <c r="AGE8" s="137" t="s">
        <v>4136</v>
      </c>
      <c r="AGF8" s="137" t="s">
        <v>4132</v>
      </c>
      <c r="AGG8" s="137" t="s">
        <v>4134</v>
      </c>
      <c r="AGH8" s="137" t="s">
        <v>4134</v>
      </c>
      <c r="AGI8" s="137" t="s">
        <v>4140</v>
      </c>
      <c r="AGJ8" s="137" t="s">
        <v>4140</v>
      </c>
      <c r="AGK8" s="137" t="s">
        <v>4355</v>
      </c>
      <c r="AGL8" s="137" t="s">
        <v>4136</v>
      </c>
      <c r="AGM8" s="137" t="s">
        <v>4136</v>
      </c>
      <c r="AGN8" s="137" t="s">
        <v>4136</v>
      </c>
      <c r="AGO8" s="137" t="s">
        <v>4136</v>
      </c>
      <c r="AGP8" s="137" t="s">
        <v>4136</v>
      </c>
      <c r="AGQ8" s="137" t="s">
        <v>4132</v>
      </c>
      <c r="AGR8" s="137" t="s">
        <v>4134</v>
      </c>
      <c r="AGS8" s="137" t="s">
        <v>4134</v>
      </c>
      <c r="AGT8" s="137" t="s">
        <v>4140</v>
      </c>
      <c r="AGU8" s="137" t="s">
        <v>4140</v>
      </c>
      <c r="AGV8" s="137" t="s">
        <v>4355</v>
      </c>
      <c r="AGW8" s="137" t="s">
        <v>4136</v>
      </c>
      <c r="AGX8" s="137" t="s">
        <v>4136</v>
      </c>
      <c r="AGY8" s="137" t="s">
        <v>4136</v>
      </c>
      <c r="AGZ8" s="137" t="s">
        <v>4136</v>
      </c>
      <c r="AHA8" s="137" t="s">
        <v>4136</v>
      </c>
      <c r="AHB8" s="137" t="s">
        <v>4132</v>
      </c>
      <c r="AHC8" s="137" t="s">
        <v>4134</v>
      </c>
      <c r="AHD8" s="137" t="s">
        <v>4134</v>
      </c>
      <c r="AHE8" s="137" t="s">
        <v>4140</v>
      </c>
      <c r="AHF8" s="137" t="s">
        <v>4140</v>
      </c>
      <c r="AHG8" s="137" t="s">
        <v>4355</v>
      </c>
      <c r="AHH8" s="137" t="s">
        <v>4136</v>
      </c>
      <c r="AHI8" s="137" t="s">
        <v>4136</v>
      </c>
      <c r="AHJ8" s="137" t="s">
        <v>4136</v>
      </c>
      <c r="AHK8" s="137" t="s">
        <v>4136</v>
      </c>
      <c r="AHL8" s="137" t="s">
        <v>4136</v>
      </c>
      <c r="AHM8" s="137" t="s">
        <v>4132</v>
      </c>
      <c r="AHN8" s="137" t="s">
        <v>4134</v>
      </c>
      <c r="AHO8" s="137" t="s">
        <v>4134</v>
      </c>
      <c r="AHP8" s="137" t="s">
        <v>4140</v>
      </c>
      <c r="AHQ8" s="137" t="s">
        <v>4140</v>
      </c>
      <c r="AHR8" s="137" t="s">
        <v>4355</v>
      </c>
      <c r="AHS8" s="137" t="s">
        <v>4136</v>
      </c>
      <c r="AHT8" s="137" t="s">
        <v>4136</v>
      </c>
      <c r="AHU8" s="137" t="s">
        <v>4136</v>
      </c>
      <c r="AHV8" s="137" t="s">
        <v>4136</v>
      </c>
      <c r="AHW8" s="137" t="s">
        <v>4136</v>
      </c>
      <c r="AHX8" s="137" t="s">
        <v>4110</v>
      </c>
      <c r="AHY8" s="137" t="s">
        <v>4140</v>
      </c>
      <c r="AHZ8" s="137" t="s">
        <v>4140</v>
      </c>
      <c r="AIA8" s="137" t="s">
        <v>4353</v>
      </c>
      <c r="AIB8" s="137" t="s">
        <v>4353</v>
      </c>
      <c r="AIC8" s="137" t="s">
        <v>4142</v>
      </c>
      <c r="AIG8" s="137" t="s">
        <v>4357</v>
      </c>
      <c r="AIH8" s="137" t="s">
        <v>4136</v>
      </c>
      <c r="AII8" s="137" t="s">
        <v>4136</v>
      </c>
      <c r="AIJ8" s="137" t="s">
        <v>4136</v>
      </c>
      <c r="AIK8" s="137" t="s">
        <v>4136</v>
      </c>
      <c r="AIL8" s="137" t="s">
        <v>4136</v>
      </c>
      <c r="AIM8" s="137" t="s">
        <v>4132</v>
      </c>
      <c r="AIN8" s="137" t="s">
        <v>4134</v>
      </c>
      <c r="AIO8" s="137" t="s">
        <v>4134</v>
      </c>
      <c r="AIP8" s="137" t="s">
        <v>4140</v>
      </c>
      <c r="AIQ8" s="137" t="s">
        <v>4140</v>
      </c>
      <c r="AIR8" s="137" t="s">
        <v>4355</v>
      </c>
      <c r="AIS8" s="137" t="s">
        <v>4136</v>
      </c>
      <c r="AIT8" s="137" t="s">
        <v>4136</v>
      </c>
      <c r="AIU8" s="137" t="s">
        <v>4136</v>
      </c>
      <c r="AIV8" s="137" t="s">
        <v>4136</v>
      </c>
      <c r="AIW8" s="137" t="s">
        <v>4136</v>
      </c>
      <c r="AIX8" s="137" t="s">
        <v>4132</v>
      </c>
      <c r="AIY8" s="137" t="s">
        <v>4134</v>
      </c>
      <c r="AIZ8" s="137" t="s">
        <v>4134</v>
      </c>
      <c r="AJA8" s="137" t="s">
        <v>4140</v>
      </c>
      <c r="AJB8" s="137" t="s">
        <v>4140</v>
      </c>
      <c r="AJC8" s="137" t="s">
        <v>4355</v>
      </c>
      <c r="AJD8" s="137" t="s">
        <v>4136</v>
      </c>
      <c r="AJE8" s="137" t="s">
        <v>4136</v>
      </c>
      <c r="AJF8" s="137" t="s">
        <v>4136</v>
      </c>
      <c r="AJG8" s="137" t="s">
        <v>4136</v>
      </c>
      <c r="AJH8" s="137" t="s">
        <v>4136</v>
      </c>
      <c r="AJI8" s="137" t="s">
        <v>4132</v>
      </c>
      <c r="AJJ8" s="137" t="s">
        <v>4134</v>
      </c>
      <c r="AJK8" s="137" t="s">
        <v>4134</v>
      </c>
      <c r="AJL8" s="137" t="s">
        <v>4140</v>
      </c>
      <c r="AJM8" s="137" t="s">
        <v>4140</v>
      </c>
      <c r="AJN8" s="137" t="s">
        <v>4355</v>
      </c>
      <c r="AJO8" s="137" t="s">
        <v>4136</v>
      </c>
      <c r="AJP8" s="137" t="s">
        <v>4136</v>
      </c>
      <c r="AJQ8" s="137" t="s">
        <v>4136</v>
      </c>
      <c r="AJR8" s="137" t="s">
        <v>4136</v>
      </c>
      <c r="AJS8" s="137" t="s">
        <v>4136</v>
      </c>
      <c r="AJT8" s="137" t="s">
        <v>4132</v>
      </c>
      <c r="AJU8" s="137" t="s">
        <v>4134</v>
      </c>
      <c r="AJV8" s="137" t="s">
        <v>4134</v>
      </c>
      <c r="AJW8" s="137" t="s">
        <v>4140</v>
      </c>
      <c r="AJX8" s="137" t="s">
        <v>4140</v>
      </c>
      <c r="AJY8" s="137" t="s">
        <v>4355</v>
      </c>
      <c r="AJZ8" s="137" t="s">
        <v>4136</v>
      </c>
      <c r="AKA8" s="137" t="s">
        <v>4136</v>
      </c>
      <c r="AKB8" s="137" t="s">
        <v>4136</v>
      </c>
      <c r="AKC8" s="137" t="s">
        <v>4136</v>
      </c>
      <c r="AKD8" s="137" t="s">
        <v>4136</v>
      </c>
      <c r="AKE8" s="137" t="s">
        <v>4132</v>
      </c>
      <c r="AKF8" s="137" t="s">
        <v>4134</v>
      </c>
      <c r="AKG8" s="137" t="s">
        <v>4134</v>
      </c>
      <c r="AKH8" s="137" t="s">
        <v>4140</v>
      </c>
      <c r="AKI8" s="137" t="s">
        <v>4140</v>
      </c>
      <c r="AKJ8" s="137" t="s">
        <v>4355</v>
      </c>
      <c r="AKK8" s="137" t="s">
        <v>4136</v>
      </c>
      <c r="AKL8" s="137" t="s">
        <v>4136</v>
      </c>
      <c r="AKM8" s="137" t="s">
        <v>4136</v>
      </c>
      <c r="AKN8" s="137" t="s">
        <v>4136</v>
      </c>
      <c r="AKO8" s="137" t="s">
        <v>4136</v>
      </c>
      <c r="AKP8" s="137" t="s">
        <v>4132</v>
      </c>
      <c r="AKQ8" s="137" t="s">
        <v>4134</v>
      </c>
      <c r="AKR8" s="137" t="s">
        <v>4134</v>
      </c>
      <c r="AKS8" s="137" t="s">
        <v>4140</v>
      </c>
      <c r="AKT8" s="137" t="s">
        <v>4140</v>
      </c>
      <c r="AKU8" s="137" t="s">
        <v>4355</v>
      </c>
      <c r="AKV8" s="137" t="s">
        <v>4136</v>
      </c>
      <c r="AKW8" s="137" t="s">
        <v>4136</v>
      </c>
      <c r="AKX8" s="137" t="s">
        <v>4136</v>
      </c>
      <c r="AKY8" s="137" t="s">
        <v>4136</v>
      </c>
      <c r="AKZ8" s="137" t="s">
        <v>4136</v>
      </c>
      <c r="ALA8" s="137" t="s">
        <v>4132</v>
      </c>
      <c r="ALB8" s="137" t="s">
        <v>4134</v>
      </c>
      <c r="ALC8" s="137" t="s">
        <v>4134</v>
      </c>
      <c r="ALD8" s="137" t="s">
        <v>4140</v>
      </c>
      <c r="ALE8" s="137" t="s">
        <v>4140</v>
      </c>
      <c r="ALF8" s="137" t="s">
        <v>4355</v>
      </c>
      <c r="ALG8" s="137" t="s">
        <v>4136</v>
      </c>
      <c r="ALH8" s="137" t="s">
        <v>4136</v>
      </c>
      <c r="ALI8" s="137" t="s">
        <v>4136</v>
      </c>
      <c r="ALJ8" s="137" t="s">
        <v>4136</v>
      </c>
      <c r="ALK8" s="137" t="s">
        <v>4136</v>
      </c>
      <c r="ALL8" s="137" t="s">
        <v>4132</v>
      </c>
      <c r="ALM8" s="137" t="s">
        <v>4134</v>
      </c>
      <c r="ALN8" s="137" t="s">
        <v>4134</v>
      </c>
      <c r="ALO8" s="137" t="s">
        <v>4140</v>
      </c>
      <c r="ALP8" s="137" t="s">
        <v>4140</v>
      </c>
      <c r="ALQ8" s="137" t="s">
        <v>4355</v>
      </c>
      <c r="ALR8" s="137" t="s">
        <v>4136</v>
      </c>
      <c r="ALS8" s="137" t="s">
        <v>4136</v>
      </c>
      <c r="ALT8" s="137" t="s">
        <v>4136</v>
      </c>
      <c r="ALU8" s="137" t="s">
        <v>4136</v>
      </c>
      <c r="ALV8" s="137" t="s">
        <v>4136</v>
      </c>
      <c r="ALW8" s="137" t="s">
        <v>4132</v>
      </c>
      <c r="ALX8" s="137" t="s">
        <v>4134</v>
      </c>
      <c r="ALY8" s="137" t="s">
        <v>4134</v>
      </c>
      <c r="ALZ8" s="137" t="s">
        <v>4140</v>
      </c>
      <c r="AMA8" s="137" t="s">
        <v>4140</v>
      </c>
      <c r="AMB8" s="137" t="s">
        <v>4355</v>
      </c>
      <c r="AMC8" s="137" t="s">
        <v>4136</v>
      </c>
      <c r="AMD8" s="137" t="s">
        <v>4136</v>
      </c>
      <c r="AME8" s="137" t="s">
        <v>4136</v>
      </c>
      <c r="AMF8" s="137" t="s">
        <v>4136</v>
      </c>
      <c r="AMG8" s="137" t="s">
        <v>4136</v>
      </c>
      <c r="AMH8" s="137" t="s">
        <v>4132</v>
      </c>
      <c r="AMI8" s="137" t="s">
        <v>4134</v>
      </c>
      <c r="AMJ8" s="137" t="s">
        <v>4134</v>
      </c>
      <c r="AMK8" s="137" t="s">
        <v>4140</v>
      </c>
      <c r="AML8" s="137" t="s">
        <v>4140</v>
      </c>
      <c r="AMM8" s="137" t="s">
        <v>4355</v>
      </c>
      <c r="AMN8" s="137" t="s">
        <v>4136</v>
      </c>
      <c r="AMO8" s="137" t="s">
        <v>4136</v>
      </c>
      <c r="AMP8" s="137" t="s">
        <v>4136</v>
      </c>
      <c r="AMQ8" s="137" t="s">
        <v>4136</v>
      </c>
      <c r="AMR8" s="137" t="s">
        <v>4136</v>
      </c>
      <c r="AMS8" s="137" t="s">
        <v>4110</v>
      </c>
      <c r="AMT8" s="137" t="s">
        <v>4140</v>
      </c>
      <c r="AMU8" s="137" t="s">
        <v>4140</v>
      </c>
      <c r="AMV8" s="137" t="s">
        <v>4353</v>
      </c>
      <c r="AMW8" s="137" t="s">
        <v>4353</v>
      </c>
      <c r="AMX8" s="137" t="s">
        <v>4142</v>
      </c>
      <c r="ANB8" s="137" t="s">
        <v>4357</v>
      </c>
      <c r="ANC8" s="137" t="s">
        <v>4136</v>
      </c>
      <c r="AND8" s="137" t="s">
        <v>4136</v>
      </c>
      <c r="ANE8" s="137" t="s">
        <v>4136</v>
      </c>
      <c r="ANF8" s="137" t="s">
        <v>4136</v>
      </c>
      <c r="ANG8" s="137" t="s">
        <v>4136</v>
      </c>
      <c r="ANH8" s="137" t="s">
        <v>4132</v>
      </c>
      <c r="ANI8" s="137" t="s">
        <v>4134</v>
      </c>
      <c r="ANJ8" s="137" t="s">
        <v>4134</v>
      </c>
      <c r="ANK8" s="137" t="s">
        <v>4140</v>
      </c>
      <c r="ANL8" s="137" t="s">
        <v>4140</v>
      </c>
      <c r="ANM8" s="137" t="s">
        <v>4355</v>
      </c>
      <c r="ANN8" s="137" t="s">
        <v>4136</v>
      </c>
      <c r="ANO8" s="137" t="s">
        <v>4136</v>
      </c>
      <c r="ANP8" s="137" t="s">
        <v>4136</v>
      </c>
      <c r="ANQ8" s="137" t="s">
        <v>4136</v>
      </c>
      <c r="ANR8" s="137" t="s">
        <v>4136</v>
      </c>
      <c r="ANS8" s="137" t="s">
        <v>4132</v>
      </c>
      <c r="ANT8" s="137" t="s">
        <v>4134</v>
      </c>
      <c r="ANU8" s="137" t="s">
        <v>4134</v>
      </c>
      <c r="ANV8" s="137" t="s">
        <v>4140</v>
      </c>
      <c r="ANW8" s="137" t="s">
        <v>4140</v>
      </c>
      <c r="ANX8" s="137" t="s">
        <v>4355</v>
      </c>
      <c r="ANY8" s="137" t="s">
        <v>4136</v>
      </c>
      <c r="ANZ8" s="137" t="s">
        <v>4136</v>
      </c>
      <c r="AOA8" s="137" t="s">
        <v>4136</v>
      </c>
      <c r="AOB8" s="137" t="s">
        <v>4136</v>
      </c>
      <c r="AOC8" s="137" t="s">
        <v>4136</v>
      </c>
      <c r="AOD8" s="137" t="s">
        <v>4132</v>
      </c>
      <c r="AOE8" s="137" t="s">
        <v>4134</v>
      </c>
      <c r="AOF8" s="137" t="s">
        <v>4134</v>
      </c>
      <c r="AOG8" s="137" t="s">
        <v>4140</v>
      </c>
      <c r="AOH8" s="137" t="s">
        <v>4140</v>
      </c>
      <c r="AOI8" s="137" t="s">
        <v>4355</v>
      </c>
      <c r="AOJ8" s="137" t="s">
        <v>4136</v>
      </c>
      <c r="AOK8" s="137" t="s">
        <v>4136</v>
      </c>
      <c r="AOL8" s="137" t="s">
        <v>4136</v>
      </c>
      <c r="AOM8" s="137" t="s">
        <v>4136</v>
      </c>
      <c r="AON8" s="137" t="s">
        <v>4136</v>
      </c>
      <c r="AOO8" s="137" t="s">
        <v>4132</v>
      </c>
      <c r="AOP8" s="137" t="s">
        <v>4134</v>
      </c>
      <c r="AOQ8" s="137" t="s">
        <v>4134</v>
      </c>
      <c r="AOR8" s="137" t="s">
        <v>4140</v>
      </c>
      <c r="AOS8" s="137" t="s">
        <v>4140</v>
      </c>
      <c r="AOT8" s="137" t="s">
        <v>4355</v>
      </c>
      <c r="AOU8" s="137" t="s">
        <v>4136</v>
      </c>
      <c r="AOV8" s="137" t="s">
        <v>4136</v>
      </c>
      <c r="AOW8" s="137" t="s">
        <v>4136</v>
      </c>
      <c r="AOX8" s="137" t="s">
        <v>4136</v>
      </c>
      <c r="AOY8" s="137" t="s">
        <v>4136</v>
      </c>
      <c r="AOZ8" s="137" t="s">
        <v>4132</v>
      </c>
      <c r="APA8" s="137" t="s">
        <v>4134</v>
      </c>
      <c r="APB8" s="137" t="s">
        <v>4134</v>
      </c>
      <c r="APC8" s="137" t="s">
        <v>4140</v>
      </c>
      <c r="APD8" s="137" t="s">
        <v>4140</v>
      </c>
      <c r="APE8" s="137" t="s">
        <v>4355</v>
      </c>
      <c r="APF8" s="137" t="s">
        <v>4136</v>
      </c>
      <c r="APG8" s="137" t="s">
        <v>4136</v>
      </c>
      <c r="APH8" s="137" t="s">
        <v>4136</v>
      </c>
      <c r="API8" s="137" t="s">
        <v>4136</v>
      </c>
      <c r="APJ8" s="137" t="s">
        <v>4136</v>
      </c>
      <c r="APK8" s="137" t="s">
        <v>4132</v>
      </c>
      <c r="APL8" s="137" t="s">
        <v>4134</v>
      </c>
      <c r="APM8" s="137" t="s">
        <v>4134</v>
      </c>
      <c r="APN8" s="137" t="s">
        <v>4140</v>
      </c>
      <c r="APO8" s="137" t="s">
        <v>4140</v>
      </c>
      <c r="APP8" s="137" t="s">
        <v>4355</v>
      </c>
      <c r="APQ8" s="137" t="s">
        <v>4136</v>
      </c>
      <c r="APR8" s="137" t="s">
        <v>4136</v>
      </c>
      <c r="APS8" s="137" t="s">
        <v>4136</v>
      </c>
      <c r="APT8" s="137" t="s">
        <v>4136</v>
      </c>
      <c r="APU8" s="137" t="s">
        <v>4136</v>
      </c>
      <c r="APV8" s="137" t="s">
        <v>4132</v>
      </c>
      <c r="APW8" s="137" t="s">
        <v>4134</v>
      </c>
      <c r="APX8" s="137" t="s">
        <v>4134</v>
      </c>
      <c r="APY8" s="137" t="s">
        <v>4140</v>
      </c>
      <c r="APZ8" s="137" t="s">
        <v>4140</v>
      </c>
      <c r="AQA8" s="137" t="s">
        <v>4355</v>
      </c>
      <c r="AQB8" s="137" t="s">
        <v>4136</v>
      </c>
      <c r="AQC8" s="137" t="s">
        <v>4136</v>
      </c>
      <c r="AQD8" s="137" t="s">
        <v>4136</v>
      </c>
      <c r="AQE8" s="137" t="s">
        <v>4136</v>
      </c>
      <c r="AQF8" s="137" t="s">
        <v>4136</v>
      </c>
      <c r="AQG8" s="137" t="s">
        <v>4132</v>
      </c>
      <c r="AQH8" s="137" t="s">
        <v>4134</v>
      </c>
      <c r="AQI8" s="137" t="s">
        <v>4134</v>
      </c>
      <c r="AQJ8" s="137" t="s">
        <v>4140</v>
      </c>
      <c r="AQK8" s="137" t="s">
        <v>4140</v>
      </c>
      <c r="AQL8" s="137" t="s">
        <v>4355</v>
      </c>
      <c r="AQM8" s="137" t="s">
        <v>4136</v>
      </c>
      <c r="AQN8" s="137" t="s">
        <v>4136</v>
      </c>
      <c r="AQO8" s="137" t="s">
        <v>4136</v>
      </c>
      <c r="AQP8" s="137" t="s">
        <v>4136</v>
      </c>
      <c r="AQQ8" s="137" t="s">
        <v>4136</v>
      </c>
      <c r="AQR8" s="137" t="s">
        <v>4132</v>
      </c>
      <c r="AQS8" s="137" t="s">
        <v>4134</v>
      </c>
      <c r="AQT8" s="137" t="s">
        <v>4134</v>
      </c>
      <c r="AQU8" s="137" t="s">
        <v>4140</v>
      </c>
      <c r="AQV8" s="137" t="s">
        <v>4140</v>
      </c>
      <c r="AQW8" s="137" t="s">
        <v>4355</v>
      </c>
      <c r="AQX8" s="137" t="s">
        <v>4136</v>
      </c>
      <c r="AQY8" s="137" t="s">
        <v>4136</v>
      </c>
      <c r="AQZ8" s="137" t="s">
        <v>4136</v>
      </c>
      <c r="ARA8" s="137" t="s">
        <v>4136</v>
      </c>
      <c r="ARB8" s="137" t="s">
        <v>4136</v>
      </c>
      <c r="ARC8" s="137" t="s">
        <v>4132</v>
      </c>
      <c r="ARD8" s="137" t="s">
        <v>4134</v>
      </c>
      <c r="ARE8" s="137" t="s">
        <v>4134</v>
      </c>
      <c r="ARF8" s="137" t="s">
        <v>4140</v>
      </c>
      <c r="ARG8" s="137" t="s">
        <v>4140</v>
      </c>
      <c r="ARH8" s="137" t="s">
        <v>4355</v>
      </c>
      <c r="ARI8" s="137" t="s">
        <v>4136</v>
      </c>
      <c r="ARJ8" s="137" t="s">
        <v>4136</v>
      </c>
      <c r="ARK8" s="137" t="s">
        <v>4136</v>
      </c>
      <c r="ARL8" s="137" t="s">
        <v>4136</v>
      </c>
      <c r="ARM8" s="137" t="s">
        <v>4136</v>
      </c>
      <c r="ARN8" s="137" t="s">
        <v>4110</v>
      </c>
      <c r="ARO8" s="137" t="s">
        <v>4140</v>
      </c>
      <c r="ARP8" s="137" t="s">
        <v>4140</v>
      </c>
      <c r="ARQ8" s="137" t="s">
        <v>4353</v>
      </c>
      <c r="ARR8" s="137" t="s">
        <v>4353</v>
      </c>
      <c r="ARS8" s="137" t="s">
        <v>4142</v>
      </c>
      <c r="ARW8" s="137" t="s">
        <v>4357</v>
      </c>
      <c r="ARX8" s="137" t="s">
        <v>4136</v>
      </c>
      <c r="ARY8" s="137" t="s">
        <v>4136</v>
      </c>
      <c r="ARZ8" s="137" t="s">
        <v>4136</v>
      </c>
      <c r="ASA8" s="137" t="s">
        <v>4136</v>
      </c>
      <c r="ASB8" s="137" t="s">
        <v>4136</v>
      </c>
      <c r="ASC8" s="137" t="s">
        <v>4132</v>
      </c>
      <c r="ASD8" s="137" t="s">
        <v>4134</v>
      </c>
      <c r="ASE8" s="137" t="s">
        <v>4134</v>
      </c>
      <c r="ASF8" s="137" t="s">
        <v>4140</v>
      </c>
      <c r="ASG8" s="137" t="s">
        <v>4140</v>
      </c>
      <c r="ASH8" s="137" t="s">
        <v>4355</v>
      </c>
      <c r="ASI8" s="137" t="s">
        <v>4136</v>
      </c>
      <c r="ASJ8" s="137" t="s">
        <v>4136</v>
      </c>
      <c r="ASK8" s="137" t="s">
        <v>4136</v>
      </c>
      <c r="ASL8" s="137" t="s">
        <v>4136</v>
      </c>
      <c r="ASM8" s="137" t="s">
        <v>4136</v>
      </c>
      <c r="ASN8" s="137" t="s">
        <v>4132</v>
      </c>
      <c r="ASO8" s="137" t="s">
        <v>4134</v>
      </c>
      <c r="ASP8" s="137" t="s">
        <v>4134</v>
      </c>
      <c r="ASQ8" s="137" t="s">
        <v>4140</v>
      </c>
      <c r="ASR8" s="137" t="s">
        <v>4140</v>
      </c>
      <c r="ASS8" s="137" t="s">
        <v>4355</v>
      </c>
      <c r="AST8" s="137" t="s">
        <v>4136</v>
      </c>
      <c r="ASU8" s="137" t="s">
        <v>4136</v>
      </c>
      <c r="ASV8" s="137" t="s">
        <v>4136</v>
      </c>
      <c r="ASW8" s="137" t="s">
        <v>4136</v>
      </c>
      <c r="ASX8" s="137" t="s">
        <v>4136</v>
      </c>
      <c r="ASY8" s="137" t="s">
        <v>4132</v>
      </c>
      <c r="ASZ8" s="137" t="s">
        <v>4134</v>
      </c>
      <c r="ATA8" s="137" t="s">
        <v>4134</v>
      </c>
      <c r="ATB8" s="137" t="s">
        <v>4140</v>
      </c>
      <c r="ATC8" s="137" t="s">
        <v>4140</v>
      </c>
      <c r="ATD8" s="137" t="s">
        <v>4355</v>
      </c>
      <c r="ATE8" s="137" t="s">
        <v>4136</v>
      </c>
      <c r="ATF8" s="137" t="s">
        <v>4136</v>
      </c>
      <c r="ATG8" s="137" t="s">
        <v>4136</v>
      </c>
      <c r="ATH8" s="137" t="s">
        <v>4136</v>
      </c>
      <c r="ATI8" s="137" t="s">
        <v>4136</v>
      </c>
      <c r="ATJ8" s="137" t="s">
        <v>4132</v>
      </c>
      <c r="ATK8" s="137" t="s">
        <v>4134</v>
      </c>
      <c r="ATL8" s="137" t="s">
        <v>4134</v>
      </c>
      <c r="ATM8" s="137" t="s">
        <v>4140</v>
      </c>
      <c r="ATN8" s="137" t="s">
        <v>4140</v>
      </c>
      <c r="ATO8" s="137" t="s">
        <v>4355</v>
      </c>
      <c r="ATP8" s="137" t="s">
        <v>4136</v>
      </c>
      <c r="ATQ8" s="137" t="s">
        <v>4136</v>
      </c>
      <c r="ATR8" s="137" t="s">
        <v>4136</v>
      </c>
      <c r="ATS8" s="137" t="s">
        <v>4136</v>
      </c>
      <c r="ATT8" s="137" t="s">
        <v>4136</v>
      </c>
      <c r="ATU8" s="137" t="s">
        <v>4132</v>
      </c>
      <c r="ATV8" s="137" t="s">
        <v>4134</v>
      </c>
      <c r="ATW8" s="137" t="s">
        <v>4134</v>
      </c>
      <c r="ATX8" s="137" t="s">
        <v>4140</v>
      </c>
      <c r="ATY8" s="137" t="s">
        <v>4140</v>
      </c>
      <c r="ATZ8" s="137" t="s">
        <v>4355</v>
      </c>
      <c r="AUA8" s="137" t="s">
        <v>4136</v>
      </c>
      <c r="AUB8" s="137" t="s">
        <v>4136</v>
      </c>
      <c r="AUC8" s="137" t="s">
        <v>4136</v>
      </c>
      <c r="AUD8" s="137" t="s">
        <v>4136</v>
      </c>
      <c r="AUE8" s="137" t="s">
        <v>4136</v>
      </c>
      <c r="AUF8" s="137" t="s">
        <v>4132</v>
      </c>
      <c r="AUG8" s="137" t="s">
        <v>4134</v>
      </c>
      <c r="AUH8" s="137" t="s">
        <v>4134</v>
      </c>
      <c r="AUI8" s="137" t="s">
        <v>4140</v>
      </c>
      <c r="AUJ8" s="137" t="s">
        <v>4140</v>
      </c>
      <c r="AUK8" s="137" t="s">
        <v>4355</v>
      </c>
      <c r="AUL8" s="137" t="s">
        <v>4136</v>
      </c>
      <c r="AUM8" s="137" t="s">
        <v>4136</v>
      </c>
      <c r="AUN8" s="137" t="s">
        <v>4136</v>
      </c>
      <c r="AUO8" s="137" t="s">
        <v>4136</v>
      </c>
      <c r="AUP8" s="137" t="s">
        <v>4136</v>
      </c>
      <c r="AUQ8" s="137" t="s">
        <v>4132</v>
      </c>
      <c r="AUR8" s="137" t="s">
        <v>4134</v>
      </c>
      <c r="AUS8" s="137" t="s">
        <v>4134</v>
      </c>
      <c r="AUT8" s="137" t="s">
        <v>4140</v>
      </c>
      <c r="AUU8" s="137" t="s">
        <v>4140</v>
      </c>
      <c r="AUV8" s="137" t="s">
        <v>4355</v>
      </c>
      <c r="AUW8" s="137" t="s">
        <v>4136</v>
      </c>
      <c r="AUX8" s="137" t="s">
        <v>4136</v>
      </c>
      <c r="AUY8" s="137" t="s">
        <v>4136</v>
      </c>
      <c r="AUZ8" s="137" t="s">
        <v>4136</v>
      </c>
      <c r="AVA8" s="137" t="s">
        <v>4136</v>
      </c>
      <c r="AVB8" s="137" t="s">
        <v>4132</v>
      </c>
      <c r="AVC8" s="137" t="s">
        <v>4134</v>
      </c>
      <c r="AVD8" s="137" t="s">
        <v>4134</v>
      </c>
      <c r="AVE8" s="137" t="s">
        <v>4140</v>
      </c>
      <c r="AVF8" s="137" t="s">
        <v>4140</v>
      </c>
      <c r="AVG8" s="137" t="s">
        <v>4355</v>
      </c>
      <c r="AVH8" s="137" t="s">
        <v>4136</v>
      </c>
      <c r="AVI8" s="137" t="s">
        <v>4136</v>
      </c>
      <c r="AVJ8" s="137" t="s">
        <v>4136</v>
      </c>
      <c r="AVK8" s="137" t="s">
        <v>4136</v>
      </c>
      <c r="AVL8" s="137" t="s">
        <v>4136</v>
      </c>
      <c r="AVM8" s="137" t="s">
        <v>4132</v>
      </c>
      <c r="AVN8" s="137" t="s">
        <v>4134</v>
      </c>
      <c r="AVO8" s="137" t="s">
        <v>4134</v>
      </c>
      <c r="AVP8" s="137" t="s">
        <v>4140</v>
      </c>
      <c r="AVQ8" s="137" t="s">
        <v>4140</v>
      </c>
      <c r="AVR8" s="137" t="s">
        <v>4355</v>
      </c>
      <c r="AVS8" s="137" t="s">
        <v>4136</v>
      </c>
      <c r="AVT8" s="137" t="s">
        <v>4136</v>
      </c>
      <c r="AVU8" s="137" t="s">
        <v>4136</v>
      </c>
      <c r="AVV8" s="137" t="s">
        <v>4136</v>
      </c>
      <c r="AVW8" s="137" t="s">
        <v>4136</v>
      </c>
      <c r="AVX8" s="137" t="s">
        <v>4132</v>
      </c>
      <c r="AVY8" s="137" t="s">
        <v>4134</v>
      </c>
      <c r="AVZ8" s="137" t="s">
        <v>4134</v>
      </c>
      <c r="AWA8" s="137" t="s">
        <v>4140</v>
      </c>
      <c r="AWB8" s="137" t="s">
        <v>4140</v>
      </c>
      <c r="AWC8" s="137" t="s">
        <v>4355</v>
      </c>
      <c r="AWD8" s="137" t="s">
        <v>4136</v>
      </c>
      <c r="AWE8" s="137" t="s">
        <v>4136</v>
      </c>
      <c r="AWF8" s="137" t="s">
        <v>4136</v>
      </c>
      <c r="AWG8" s="137" t="s">
        <v>4136</v>
      </c>
      <c r="AWH8" s="137" t="s">
        <v>4136</v>
      </c>
      <c r="AWI8" s="137" t="s">
        <v>4110</v>
      </c>
      <c r="AWJ8" s="137" t="s">
        <v>4140</v>
      </c>
      <c r="AWK8" s="137" t="s">
        <v>4140</v>
      </c>
      <c r="AWL8" s="137" t="s">
        <v>4353</v>
      </c>
      <c r="AWM8" s="137" t="s">
        <v>4353</v>
      </c>
      <c r="AWN8" s="137" t="s">
        <v>4142</v>
      </c>
      <c r="AWR8" s="137" t="s">
        <v>4357</v>
      </c>
      <c r="AWS8" s="137" t="s">
        <v>4136</v>
      </c>
      <c r="AWT8" s="137" t="s">
        <v>4136</v>
      </c>
      <c r="AWU8" s="137" t="s">
        <v>4136</v>
      </c>
      <c r="AWV8" s="137" t="s">
        <v>4136</v>
      </c>
      <c r="AWW8" s="137" t="s">
        <v>4136</v>
      </c>
      <c r="AWX8" s="137" t="s">
        <v>4132</v>
      </c>
      <c r="AWY8" s="137" t="s">
        <v>4134</v>
      </c>
      <c r="AWZ8" s="137" t="s">
        <v>4134</v>
      </c>
      <c r="AXA8" s="137" t="s">
        <v>4140</v>
      </c>
      <c r="AXB8" s="137" t="s">
        <v>4140</v>
      </c>
      <c r="AXC8" s="137" t="s">
        <v>4355</v>
      </c>
      <c r="AXD8" s="137" t="s">
        <v>4136</v>
      </c>
      <c r="AXE8" s="137" t="s">
        <v>4136</v>
      </c>
      <c r="AXF8" s="137" t="s">
        <v>4136</v>
      </c>
      <c r="AXG8" s="137" t="s">
        <v>4136</v>
      </c>
      <c r="AXH8" s="137" t="s">
        <v>4136</v>
      </c>
      <c r="AXI8" s="137" t="s">
        <v>4132</v>
      </c>
      <c r="AXJ8" s="137" t="s">
        <v>4134</v>
      </c>
      <c r="AXK8" s="137" t="s">
        <v>4134</v>
      </c>
      <c r="AXL8" s="137" t="s">
        <v>4140</v>
      </c>
      <c r="AXM8" s="137" t="s">
        <v>4140</v>
      </c>
      <c r="AXN8" s="137" t="s">
        <v>4355</v>
      </c>
      <c r="AXO8" s="137" t="s">
        <v>4136</v>
      </c>
      <c r="AXP8" s="137" t="s">
        <v>4136</v>
      </c>
      <c r="AXQ8" s="137" t="s">
        <v>4136</v>
      </c>
      <c r="AXR8" s="137" t="s">
        <v>4136</v>
      </c>
      <c r="AXS8" s="137" t="s">
        <v>4136</v>
      </c>
      <c r="AXT8" s="137" t="s">
        <v>4132</v>
      </c>
      <c r="AXU8" s="137" t="s">
        <v>4134</v>
      </c>
      <c r="AXV8" s="137" t="s">
        <v>4134</v>
      </c>
      <c r="AXW8" s="137" t="s">
        <v>4140</v>
      </c>
      <c r="AXX8" s="137" t="s">
        <v>4140</v>
      </c>
      <c r="AXY8" s="137" t="s">
        <v>4355</v>
      </c>
      <c r="AXZ8" s="137" t="s">
        <v>4136</v>
      </c>
      <c r="AYA8" s="137" t="s">
        <v>4136</v>
      </c>
      <c r="AYB8" s="137" t="s">
        <v>4136</v>
      </c>
      <c r="AYC8" s="137" t="s">
        <v>4136</v>
      </c>
      <c r="AYD8" s="137" t="s">
        <v>4136</v>
      </c>
      <c r="AYE8" s="137" t="s">
        <v>4132</v>
      </c>
      <c r="AYF8" s="137" t="s">
        <v>4134</v>
      </c>
      <c r="AYG8" s="137" t="s">
        <v>4134</v>
      </c>
      <c r="AYH8" s="137" t="s">
        <v>4140</v>
      </c>
      <c r="AYI8" s="137" t="s">
        <v>4140</v>
      </c>
      <c r="AYJ8" s="137" t="s">
        <v>4355</v>
      </c>
      <c r="AYK8" s="137" t="s">
        <v>4136</v>
      </c>
      <c r="AYL8" s="137" t="s">
        <v>4136</v>
      </c>
      <c r="AYM8" s="137" t="s">
        <v>4136</v>
      </c>
      <c r="AYN8" s="137" t="s">
        <v>4136</v>
      </c>
      <c r="AYO8" s="137" t="s">
        <v>4136</v>
      </c>
      <c r="AYP8" s="137" t="s">
        <v>4132</v>
      </c>
      <c r="AYQ8" s="137" t="s">
        <v>4134</v>
      </c>
      <c r="AYR8" s="137" t="s">
        <v>4134</v>
      </c>
      <c r="AYS8" s="137" t="s">
        <v>4140</v>
      </c>
      <c r="AYT8" s="137" t="s">
        <v>4140</v>
      </c>
      <c r="AYU8" s="137" t="s">
        <v>4355</v>
      </c>
      <c r="AYV8" s="137" t="s">
        <v>4136</v>
      </c>
      <c r="AYW8" s="137" t="s">
        <v>4136</v>
      </c>
      <c r="AYX8" s="137" t="s">
        <v>4136</v>
      </c>
      <c r="AYY8" s="137" t="s">
        <v>4136</v>
      </c>
      <c r="AYZ8" s="137" t="s">
        <v>4136</v>
      </c>
      <c r="AZA8" s="137" t="s">
        <v>4132</v>
      </c>
      <c r="AZB8" s="137" t="s">
        <v>4134</v>
      </c>
      <c r="AZC8" s="137" t="s">
        <v>4134</v>
      </c>
      <c r="AZD8" s="137" t="s">
        <v>4140</v>
      </c>
      <c r="AZE8" s="137" t="s">
        <v>4140</v>
      </c>
      <c r="AZF8" s="137" t="s">
        <v>4355</v>
      </c>
      <c r="AZG8" s="137" t="s">
        <v>4136</v>
      </c>
      <c r="AZH8" s="137" t="s">
        <v>4136</v>
      </c>
      <c r="AZI8" s="137" t="s">
        <v>4136</v>
      </c>
      <c r="AZJ8" s="137" t="s">
        <v>4136</v>
      </c>
      <c r="AZK8" s="137" t="s">
        <v>4136</v>
      </c>
      <c r="AZL8" s="137" t="s">
        <v>4132</v>
      </c>
      <c r="AZM8" s="137" t="s">
        <v>4134</v>
      </c>
      <c r="AZN8" s="137" t="s">
        <v>4134</v>
      </c>
      <c r="AZO8" s="137" t="s">
        <v>4140</v>
      </c>
      <c r="AZP8" s="137" t="s">
        <v>4140</v>
      </c>
      <c r="AZQ8" s="137" t="s">
        <v>4355</v>
      </c>
      <c r="AZR8" s="137" t="s">
        <v>4136</v>
      </c>
      <c r="AZS8" s="137" t="s">
        <v>4136</v>
      </c>
      <c r="AZT8" s="137" t="s">
        <v>4136</v>
      </c>
      <c r="AZU8" s="137" t="s">
        <v>4136</v>
      </c>
      <c r="AZV8" s="137" t="s">
        <v>4136</v>
      </c>
      <c r="AZW8" s="137" t="s">
        <v>4132</v>
      </c>
      <c r="AZX8" s="137" t="s">
        <v>4134</v>
      </c>
      <c r="AZY8" s="137" t="s">
        <v>4134</v>
      </c>
      <c r="AZZ8" s="137" t="s">
        <v>4140</v>
      </c>
      <c r="BAA8" s="137" t="s">
        <v>4140</v>
      </c>
      <c r="BAB8" s="137" t="s">
        <v>4355</v>
      </c>
      <c r="BAC8" s="137" t="s">
        <v>4136</v>
      </c>
      <c r="BAD8" s="137" t="s">
        <v>4136</v>
      </c>
      <c r="BAE8" s="137" t="s">
        <v>4136</v>
      </c>
      <c r="BAF8" s="137" t="s">
        <v>4136</v>
      </c>
      <c r="BAG8" s="137" t="s">
        <v>4136</v>
      </c>
      <c r="BAH8" s="137" t="s">
        <v>4132</v>
      </c>
      <c r="BAI8" s="137" t="s">
        <v>4134</v>
      </c>
      <c r="BAJ8" s="137" t="s">
        <v>4134</v>
      </c>
      <c r="BAK8" s="137" t="s">
        <v>4140</v>
      </c>
      <c r="BAL8" s="137" t="s">
        <v>4140</v>
      </c>
      <c r="BAM8" s="137" t="s">
        <v>4355</v>
      </c>
      <c r="BAN8" s="137" t="s">
        <v>4136</v>
      </c>
      <c r="BAO8" s="137" t="s">
        <v>4136</v>
      </c>
      <c r="BAP8" s="137" t="s">
        <v>4136</v>
      </c>
      <c r="BAQ8" s="137" t="s">
        <v>4136</v>
      </c>
      <c r="BAR8" s="137" t="s">
        <v>4136</v>
      </c>
      <c r="BAS8" s="137" t="s">
        <v>4132</v>
      </c>
      <c r="BAT8" s="137" t="s">
        <v>4134</v>
      </c>
      <c r="BAU8" s="137" t="s">
        <v>4134</v>
      </c>
      <c r="BAV8" s="137" t="s">
        <v>4140</v>
      </c>
      <c r="BAW8" s="137" t="s">
        <v>4140</v>
      </c>
      <c r="BAX8" s="137" t="s">
        <v>4355</v>
      </c>
      <c r="BAY8" s="137" t="s">
        <v>4136</v>
      </c>
      <c r="BAZ8" s="137" t="s">
        <v>4136</v>
      </c>
      <c r="BBA8" s="137" t="s">
        <v>4136</v>
      </c>
      <c r="BBB8" s="137" t="s">
        <v>4136</v>
      </c>
      <c r="BBC8" s="137" t="s">
        <v>4136</v>
      </c>
      <c r="BBD8" s="137" t="s">
        <v>4110</v>
      </c>
      <c r="BBE8" s="137" t="s">
        <v>4140</v>
      </c>
      <c r="BBF8" s="137" t="s">
        <v>4140</v>
      </c>
      <c r="BBG8" s="137" t="s">
        <v>4353</v>
      </c>
      <c r="BBH8" s="137" t="s">
        <v>4353</v>
      </c>
      <c r="BBI8" s="137" t="s">
        <v>4142</v>
      </c>
      <c r="BBM8" s="137" t="s">
        <v>4357</v>
      </c>
      <c r="BBN8" s="137" t="s">
        <v>4136</v>
      </c>
      <c r="BBO8" s="137" t="s">
        <v>4136</v>
      </c>
      <c r="BBP8" s="137" t="s">
        <v>4136</v>
      </c>
      <c r="BBQ8" s="137" t="s">
        <v>4136</v>
      </c>
      <c r="BBR8" s="137" t="s">
        <v>4136</v>
      </c>
      <c r="BBS8" s="137" t="s">
        <v>4132</v>
      </c>
      <c r="BBT8" s="137" t="s">
        <v>4134</v>
      </c>
      <c r="BBU8" s="137" t="s">
        <v>4134</v>
      </c>
      <c r="BBV8" s="137" t="s">
        <v>4140</v>
      </c>
      <c r="BBW8" s="137" t="s">
        <v>4140</v>
      </c>
      <c r="BBX8" s="137" t="s">
        <v>4355</v>
      </c>
      <c r="BBY8" s="137" t="s">
        <v>4136</v>
      </c>
      <c r="BBZ8" s="137" t="s">
        <v>4136</v>
      </c>
      <c r="BCA8" s="137" t="s">
        <v>4136</v>
      </c>
      <c r="BCB8" s="137" t="s">
        <v>4136</v>
      </c>
      <c r="BCC8" s="137" t="s">
        <v>4136</v>
      </c>
      <c r="BCD8" s="137" t="s">
        <v>4132</v>
      </c>
      <c r="BCE8" s="137" t="s">
        <v>4134</v>
      </c>
      <c r="BCF8" s="137" t="s">
        <v>4134</v>
      </c>
      <c r="BCG8" s="137" t="s">
        <v>4140</v>
      </c>
      <c r="BCH8" s="137" t="s">
        <v>4140</v>
      </c>
      <c r="BCI8" s="137" t="s">
        <v>4355</v>
      </c>
      <c r="BCJ8" s="137" t="s">
        <v>4136</v>
      </c>
      <c r="BCK8" s="137" t="s">
        <v>4136</v>
      </c>
      <c r="BCL8" s="137" t="s">
        <v>4136</v>
      </c>
      <c r="BCM8" s="137" t="s">
        <v>4136</v>
      </c>
      <c r="BCN8" s="137" t="s">
        <v>4136</v>
      </c>
      <c r="BCO8" s="137" t="s">
        <v>4132</v>
      </c>
      <c r="BCP8" s="137" t="s">
        <v>4134</v>
      </c>
      <c r="BCQ8" s="137" t="s">
        <v>4134</v>
      </c>
      <c r="BCR8" s="137" t="s">
        <v>4140</v>
      </c>
      <c r="BCS8" s="137" t="s">
        <v>4140</v>
      </c>
      <c r="BCT8" s="137" t="s">
        <v>4355</v>
      </c>
      <c r="BCU8" s="137" t="s">
        <v>4136</v>
      </c>
      <c r="BCV8" s="137" t="s">
        <v>4136</v>
      </c>
      <c r="BCW8" s="137" t="s">
        <v>4136</v>
      </c>
      <c r="BCX8" s="137" t="s">
        <v>4136</v>
      </c>
      <c r="BCY8" s="137" t="s">
        <v>4136</v>
      </c>
      <c r="BCZ8" s="137" t="s">
        <v>4132</v>
      </c>
      <c r="BDA8" s="137" t="s">
        <v>4134</v>
      </c>
      <c r="BDB8" s="137" t="s">
        <v>4134</v>
      </c>
      <c r="BDC8" s="137" t="s">
        <v>4140</v>
      </c>
      <c r="BDD8" s="137" t="s">
        <v>4140</v>
      </c>
      <c r="BDE8" s="137" t="s">
        <v>4355</v>
      </c>
      <c r="BDF8" s="137" t="s">
        <v>4136</v>
      </c>
      <c r="BDG8" s="137" t="s">
        <v>4136</v>
      </c>
      <c r="BDH8" s="137" t="s">
        <v>4136</v>
      </c>
      <c r="BDI8" s="137" t="s">
        <v>4136</v>
      </c>
      <c r="BDJ8" s="137" t="s">
        <v>4136</v>
      </c>
      <c r="BDK8" s="137" t="s">
        <v>4132</v>
      </c>
      <c r="BDL8" s="137" t="s">
        <v>4134</v>
      </c>
      <c r="BDM8" s="137" t="s">
        <v>4134</v>
      </c>
      <c r="BDN8" s="137" t="s">
        <v>4140</v>
      </c>
      <c r="BDO8" s="137" t="s">
        <v>4140</v>
      </c>
      <c r="BDP8" s="137" t="s">
        <v>4355</v>
      </c>
      <c r="BDQ8" s="137" t="s">
        <v>4136</v>
      </c>
      <c r="BDR8" s="137" t="s">
        <v>4136</v>
      </c>
      <c r="BDS8" s="137" t="s">
        <v>4136</v>
      </c>
      <c r="BDT8" s="137" t="s">
        <v>4136</v>
      </c>
      <c r="BDU8" s="137" t="s">
        <v>4136</v>
      </c>
      <c r="BDV8" s="137" t="s">
        <v>4132</v>
      </c>
      <c r="BDW8" s="137" t="s">
        <v>4134</v>
      </c>
      <c r="BDX8" s="137" t="s">
        <v>4134</v>
      </c>
      <c r="BDY8" s="137" t="s">
        <v>4140</v>
      </c>
      <c r="BDZ8" s="137" t="s">
        <v>4140</v>
      </c>
      <c r="BEA8" s="137" t="s">
        <v>4355</v>
      </c>
      <c r="BEB8" s="137" t="s">
        <v>4136</v>
      </c>
      <c r="BEC8" s="137" t="s">
        <v>4136</v>
      </c>
      <c r="BED8" s="137" t="s">
        <v>4136</v>
      </c>
      <c r="BEE8" s="137" t="s">
        <v>4136</v>
      </c>
      <c r="BEF8" s="137" t="s">
        <v>4136</v>
      </c>
      <c r="BEG8" s="137" t="s">
        <v>4132</v>
      </c>
      <c r="BEH8" s="137" t="s">
        <v>4134</v>
      </c>
      <c r="BEI8" s="137" t="s">
        <v>4134</v>
      </c>
      <c r="BEJ8" s="137" t="s">
        <v>4140</v>
      </c>
      <c r="BEK8" s="137" t="s">
        <v>4140</v>
      </c>
      <c r="BEL8" s="137" t="s">
        <v>4355</v>
      </c>
      <c r="BEM8" s="137" t="s">
        <v>4136</v>
      </c>
      <c r="BEN8" s="137" t="s">
        <v>4136</v>
      </c>
      <c r="BEO8" s="137" t="s">
        <v>4136</v>
      </c>
      <c r="BEP8" s="137" t="s">
        <v>4136</v>
      </c>
      <c r="BEQ8" s="137" t="s">
        <v>4136</v>
      </c>
      <c r="BER8" s="137" t="s">
        <v>4132</v>
      </c>
      <c r="BES8" s="137" t="s">
        <v>4134</v>
      </c>
      <c r="BET8" s="137" t="s">
        <v>4134</v>
      </c>
      <c r="BEU8" s="137" t="s">
        <v>4140</v>
      </c>
      <c r="BEV8" s="137" t="s">
        <v>4140</v>
      </c>
      <c r="BEW8" s="137" t="s">
        <v>4355</v>
      </c>
      <c r="BEX8" s="137" t="s">
        <v>4136</v>
      </c>
      <c r="BEY8" s="137" t="s">
        <v>4136</v>
      </c>
      <c r="BEZ8" s="137" t="s">
        <v>4136</v>
      </c>
      <c r="BFA8" s="137" t="s">
        <v>4136</v>
      </c>
      <c r="BFB8" s="137" t="s">
        <v>4136</v>
      </c>
      <c r="BFC8" s="137" t="s">
        <v>4132</v>
      </c>
      <c r="BFD8" s="137" t="s">
        <v>4134</v>
      </c>
      <c r="BFE8" s="137" t="s">
        <v>4134</v>
      </c>
      <c r="BFF8" s="137" t="s">
        <v>4140</v>
      </c>
      <c r="BFG8" s="137" t="s">
        <v>4140</v>
      </c>
      <c r="BFH8" s="137" t="s">
        <v>4355</v>
      </c>
      <c r="BFI8" s="137" t="s">
        <v>4136</v>
      </c>
      <c r="BFJ8" s="137" t="s">
        <v>4136</v>
      </c>
      <c r="BFK8" s="137" t="s">
        <v>4136</v>
      </c>
      <c r="BFL8" s="137" t="s">
        <v>4136</v>
      </c>
      <c r="BFM8" s="137" t="s">
        <v>4136</v>
      </c>
      <c r="BFN8" s="137" t="s">
        <v>4132</v>
      </c>
      <c r="BFO8" s="137" t="s">
        <v>4134</v>
      </c>
      <c r="BFP8" s="137" t="s">
        <v>4134</v>
      </c>
      <c r="BFQ8" s="137" t="s">
        <v>4140</v>
      </c>
      <c r="BFR8" s="137" t="s">
        <v>4140</v>
      </c>
      <c r="BFS8" s="137" t="s">
        <v>4355</v>
      </c>
      <c r="BFT8" s="137" t="s">
        <v>4136</v>
      </c>
      <c r="BFU8" s="137" t="s">
        <v>4136</v>
      </c>
      <c r="BFV8" s="137" t="s">
        <v>4136</v>
      </c>
      <c r="BFW8" s="137" t="s">
        <v>4136</v>
      </c>
      <c r="BFX8" s="137" t="s">
        <v>4136</v>
      </c>
      <c r="BFY8" s="137" t="s">
        <v>4110</v>
      </c>
      <c r="BFZ8" s="137" t="s">
        <v>4140</v>
      </c>
      <c r="BGA8" s="137" t="s">
        <v>4140</v>
      </c>
      <c r="BGB8" s="137" t="s">
        <v>4353</v>
      </c>
      <c r="BGC8" s="137" t="s">
        <v>4353</v>
      </c>
      <c r="BGD8" s="137" t="s">
        <v>4142</v>
      </c>
      <c r="BGH8" s="137" t="s">
        <v>4357</v>
      </c>
      <c r="BGI8" s="137" t="s">
        <v>4136</v>
      </c>
      <c r="BGJ8" s="137" t="s">
        <v>4136</v>
      </c>
      <c r="BGK8" s="137" t="s">
        <v>4136</v>
      </c>
      <c r="BGL8" s="137" t="s">
        <v>4136</v>
      </c>
      <c r="BGM8" s="137" t="s">
        <v>4136</v>
      </c>
      <c r="BGN8" s="137" t="s">
        <v>4132</v>
      </c>
      <c r="BGO8" s="137" t="s">
        <v>4134</v>
      </c>
      <c r="BGP8" s="137" t="s">
        <v>4134</v>
      </c>
      <c r="BGQ8" s="137" t="s">
        <v>4140</v>
      </c>
      <c r="BGR8" s="137" t="s">
        <v>4140</v>
      </c>
      <c r="BGS8" s="137" t="s">
        <v>4355</v>
      </c>
      <c r="BGT8" s="137" t="s">
        <v>4136</v>
      </c>
      <c r="BGU8" s="137" t="s">
        <v>4136</v>
      </c>
      <c r="BGV8" s="137" t="s">
        <v>4136</v>
      </c>
      <c r="BGW8" s="137" t="s">
        <v>4136</v>
      </c>
      <c r="BGX8" s="137" t="s">
        <v>4136</v>
      </c>
      <c r="BGY8" s="137" t="s">
        <v>4132</v>
      </c>
      <c r="BGZ8" s="137" t="s">
        <v>4134</v>
      </c>
      <c r="BHA8" s="137" t="s">
        <v>4134</v>
      </c>
      <c r="BHB8" s="137" t="s">
        <v>4140</v>
      </c>
      <c r="BHC8" s="137" t="s">
        <v>4140</v>
      </c>
      <c r="BHD8" s="137" t="s">
        <v>4355</v>
      </c>
      <c r="BHE8" s="137" t="s">
        <v>4136</v>
      </c>
      <c r="BHF8" s="137" t="s">
        <v>4136</v>
      </c>
      <c r="BHG8" s="137" t="s">
        <v>4136</v>
      </c>
      <c r="BHH8" s="137" t="s">
        <v>4136</v>
      </c>
      <c r="BHI8" s="137" t="s">
        <v>4136</v>
      </c>
      <c r="BHJ8" s="137" t="s">
        <v>4132</v>
      </c>
      <c r="BHK8" s="137" t="s">
        <v>4134</v>
      </c>
      <c r="BHL8" s="137" t="s">
        <v>4134</v>
      </c>
      <c r="BHM8" s="137" t="s">
        <v>4140</v>
      </c>
      <c r="BHN8" s="137" t="s">
        <v>4140</v>
      </c>
      <c r="BHO8" s="137" t="s">
        <v>4355</v>
      </c>
      <c r="BHP8" s="137" t="s">
        <v>4136</v>
      </c>
      <c r="BHQ8" s="137" t="s">
        <v>4136</v>
      </c>
      <c r="BHR8" s="137" t="s">
        <v>4136</v>
      </c>
      <c r="BHS8" s="137" t="s">
        <v>4136</v>
      </c>
      <c r="BHT8" s="137" t="s">
        <v>4136</v>
      </c>
      <c r="BHU8" s="137" t="s">
        <v>4132</v>
      </c>
      <c r="BHV8" s="137" t="s">
        <v>4134</v>
      </c>
      <c r="BHW8" s="137" t="s">
        <v>4134</v>
      </c>
      <c r="BHX8" s="137" t="s">
        <v>4140</v>
      </c>
      <c r="BHY8" s="137" t="s">
        <v>4140</v>
      </c>
      <c r="BHZ8" s="137" t="s">
        <v>4355</v>
      </c>
      <c r="BIA8" s="137" t="s">
        <v>4136</v>
      </c>
      <c r="BIB8" s="137" t="s">
        <v>4136</v>
      </c>
      <c r="BIC8" s="137" t="s">
        <v>4136</v>
      </c>
      <c r="BID8" s="137" t="s">
        <v>4136</v>
      </c>
      <c r="BIE8" s="137" t="s">
        <v>4136</v>
      </c>
      <c r="BIF8" s="137" t="s">
        <v>4132</v>
      </c>
      <c r="BIG8" s="137" t="s">
        <v>4134</v>
      </c>
      <c r="BIH8" s="137" t="s">
        <v>4134</v>
      </c>
      <c r="BII8" s="137" t="s">
        <v>4140</v>
      </c>
      <c r="BIJ8" s="137" t="s">
        <v>4140</v>
      </c>
      <c r="BIK8" s="137" t="s">
        <v>4355</v>
      </c>
      <c r="BIL8" s="137" t="s">
        <v>4136</v>
      </c>
      <c r="BIM8" s="137" t="s">
        <v>4136</v>
      </c>
      <c r="BIN8" s="137" t="s">
        <v>4136</v>
      </c>
      <c r="BIO8" s="137" t="s">
        <v>4136</v>
      </c>
      <c r="BIP8" s="137" t="s">
        <v>4136</v>
      </c>
      <c r="BIQ8" s="137" t="s">
        <v>4132</v>
      </c>
      <c r="BIR8" s="137" t="s">
        <v>4134</v>
      </c>
      <c r="BIS8" s="137" t="s">
        <v>4134</v>
      </c>
      <c r="BIT8" s="137" t="s">
        <v>4140</v>
      </c>
      <c r="BIU8" s="137" t="s">
        <v>4140</v>
      </c>
      <c r="BIV8" s="137" t="s">
        <v>4355</v>
      </c>
      <c r="BIW8" s="137" t="s">
        <v>4136</v>
      </c>
      <c r="BIX8" s="137" t="s">
        <v>4136</v>
      </c>
      <c r="BIY8" s="137" t="s">
        <v>4136</v>
      </c>
      <c r="BIZ8" s="137" t="s">
        <v>4136</v>
      </c>
      <c r="BJA8" s="137" t="s">
        <v>4136</v>
      </c>
      <c r="BJB8" s="137" t="s">
        <v>4132</v>
      </c>
      <c r="BJC8" s="137" t="s">
        <v>4134</v>
      </c>
      <c r="BJD8" s="137" t="s">
        <v>4134</v>
      </c>
      <c r="BJE8" s="137" t="s">
        <v>4140</v>
      </c>
      <c r="BJF8" s="137" t="s">
        <v>4140</v>
      </c>
      <c r="BJG8" s="137" t="s">
        <v>4355</v>
      </c>
      <c r="BJH8" s="137" t="s">
        <v>4136</v>
      </c>
      <c r="BJI8" s="137" t="s">
        <v>4136</v>
      </c>
      <c r="BJJ8" s="137" t="s">
        <v>4136</v>
      </c>
      <c r="BJK8" s="137" t="s">
        <v>4136</v>
      </c>
      <c r="BJL8" s="137" t="s">
        <v>4136</v>
      </c>
      <c r="BJM8" s="137" t="s">
        <v>4132</v>
      </c>
      <c r="BJN8" s="137" t="s">
        <v>4134</v>
      </c>
      <c r="BJO8" s="137" t="s">
        <v>4134</v>
      </c>
      <c r="BJP8" s="137" t="s">
        <v>4140</v>
      </c>
      <c r="BJQ8" s="137" t="s">
        <v>4140</v>
      </c>
      <c r="BJR8" s="137" t="s">
        <v>4355</v>
      </c>
      <c r="BJS8" s="137" t="s">
        <v>4136</v>
      </c>
      <c r="BJT8" s="137" t="s">
        <v>4136</v>
      </c>
      <c r="BJU8" s="137" t="s">
        <v>4136</v>
      </c>
      <c r="BJV8" s="137" t="s">
        <v>4136</v>
      </c>
      <c r="BJW8" s="137" t="s">
        <v>4136</v>
      </c>
      <c r="BJX8" s="137" t="s">
        <v>4132</v>
      </c>
      <c r="BJY8" s="137" t="s">
        <v>4134</v>
      </c>
      <c r="BJZ8" s="137" t="s">
        <v>4134</v>
      </c>
      <c r="BKA8" s="137" t="s">
        <v>4140</v>
      </c>
      <c r="BKB8" s="137" t="s">
        <v>4140</v>
      </c>
      <c r="BKC8" s="137" t="s">
        <v>4355</v>
      </c>
      <c r="BKD8" s="137" t="s">
        <v>4136</v>
      </c>
      <c r="BKE8" s="137" t="s">
        <v>4136</v>
      </c>
      <c r="BKF8" s="137" t="s">
        <v>4136</v>
      </c>
      <c r="BKG8" s="137" t="s">
        <v>4136</v>
      </c>
      <c r="BKH8" s="137" t="s">
        <v>4136</v>
      </c>
      <c r="BKI8" s="137" t="s">
        <v>4132</v>
      </c>
      <c r="BKJ8" s="137" t="s">
        <v>4134</v>
      </c>
      <c r="BKK8" s="137" t="s">
        <v>4134</v>
      </c>
      <c r="BKL8" s="137" t="s">
        <v>4140</v>
      </c>
      <c r="BKM8" s="137" t="s">
        <v>4140</v>
      </c>
      <c r="BKN8" s="137" t="s">
        <v>4355</v>
      </c>
      <c r="BKO8" s="137" t="s">
        <v>4136</v>
      </c>
      <c r="BKP8" s="137" t="s">
        <v>4136</v>
      </c>
      <c r="BKQ8" s="137" t="s">
        <v>4136</v>
      </c>
      <c r="BKR8" s="137" t="s">
        <v>4136</v>
      </c>
      <c r="BKS8" s="137" t="s">
        <v>4136</v>
      </c>
      <c r="BKT8" s="137" t="s">
        <v>4110</v>
      </c>
      <c r="BKU8" s="137" t="s">
        <v>4140</v>
      </c>
      <c r="BKV8" s="137" t="s">
        <v>4140</v>
      </c>
      <c r="BKW8" s="137" t="s">
        <v>4353</v>
      </c>
      <c r="BKX8" s="137" t="s">
        <v>4353</v>
      </c>
      <c r="BKY8" s="137" t="s">
        <v>4142</v>
      </c>
      <c r="BLC8" s="137" t="s">
        <v>4357</v>
      </c>
      <c r="BLD8" s="137" t="s">
        <v>4136</v>
      </c>
      <c r="BLE8" s="137" t="s">
        <v>4136</v>
      </c>
      <c r="BLF8" s="137" t="s">
        <v>4136</v>
      </c>
      <c r="BLG8" s="137" t="s">
        <v>4136</v>
      </c>
      <c r="BLH8" s="137" t="s">
        <v>4136</v>
      </c>
      <c r="BLI8" s="137" t="s">
        <v>4132</v>
      </c>
      <c r="BLJ8" s="137" t="s">
        <v>4134</v>
      </c>
      <c r="BLK8" s="137" t="s">
        <v>4134</v>
      </c>
      <c r="BLL8" s="137" t="s">
        <v>4140</v>
      </c>
      <c r="BLM8" s="137" t="s">
        <v>4140</v>
      </c>
      <c r="BLN8" s="137" t="s">
        <v>4355</v>
      </c>
      <c r="BLO8" s="137" t="s">
        <v>4136</v>
      </c>
      <c r="BLP8" s="137" t="s">
        <v>4136</v>
      </c>
      <c r="BLQ8" s="137" t="s">
        <v>4136</v>
      </c>
      <c r="BLR8" s="137" t="s">
        <v>4136</v>
      </c>
      <c r="BLS8" s="137" t="s">
        <v>4136</v>
      </c>
      <c r="BLT8" s="137" t="s">
        <v>4132</v>
      </c>
      <c r="BLU8" s="137" t="s">
        <v>4134</v>
      </c>
      <c r="BLV8" s="137" t="s">
        <v>4134</v>
      </c>
      <c r="BLW8" s="137" t="s">
        <v>4140</v>
      </c>
      <c r="BLX8" s="137" t="s">
        <v>4140</v>
      </c>
      <c r="BLY8" s="137" t="s">
        <v>4355</v>
      </c>
      <c r="BLZ8" s="137" t="s">
        <v>4136</v>
      </c>
      <c r="BMA8" s="137" t="s">
        <v>4136</v>
      </c>
      <c r="BMB8" s="137" t="s">
        <v>4136</v>
      </c>
      <c r="BMC8" s="137" t="s">
        <v>4136</v>
      </c>
      <c r="BMD8" s="137" t="s">
        <v>4136</v>
      </c>
      <c r="BME8" s="137" t="s">
        <v>4132</v>
      </c>
      <c r="BMF8" s="137" t="s">
        <v>4134</v>
      </c>
      <c r="BMG8" s="137" t="s">
        <v>4134</v>
      </c>
      <c r="BMH8" s="137" t="s">
        <v>4140</v>
      </c>
      <c r="BMI8" s="137" t="s">
        <v>4140</v>
      </c>
      <c r="BMJ8" s="137" t="s">
        <v>4355</v>
      </c>
      <c r="BMK8" s="137" t="s">
        <v>4136</v>
      </c>
      <c r="BML8" s="137" t="s">
        <v>4136</v>
      </c>
      <c r="BMM8" s="137" t="s">
        <v>4136</v>
      </c>
      <c r="BMN8" s="137" t="s">
        <v>4136</v>
      </c>
      <c r="BMO8" s="137" t="s">
        <v>4136</v>
      </c>
      <c r="BMP8" s="137" t="s">
        <v>4132</v>
      </c>
      <c r="BMQ8" s="137" t="s">
        <v>4134</v>
      </c>
      <c r="BMR8" s="137" t="s">
        <v>4134</v>
      </c>
      <c r="BMS8" s="137" t="s">
        <v>4140</v>
      </c>
      <c r="BMT8" s="137" t="s">
        <v>4140</v>
      </c>
      <c r="BMU8" s="137" t="s">
        <v>4355</v>
      </c>
      <c r="BMV8" s="137" t="s">
        <v>4136</v>
      </c>
      <c r="BMW8" s="137" t="s">
        <v>4136</v>
      </c>
      <c r="BMX8" s="137" t="s">
        <v>4136</v>
      </c>
      <c r="BMY8" s="137" t="s">
        <v>4136</v>
      </c>
      <c r="BMZ8" s="137" t="s">
        <v>4136</v>
      </c>
      <c r="BNA8" s="137" t="s">
        <v>4132</v>
      </c>
      <c r="BNB8" s="137" t="s">
        <v>4134</v>
      </c>
      <c r="BNC8" s="137" t="s">
        <v>4134</v>
      </c>
      <c r="BND8" s="137" t="s">
        <v>4140</v>
      </c>
      <c r="BNE8" s="137" t="s">
        <v>4140</v>
      </c>
      <c r="BNF8" s="137" t="s">
        <v>4355</v>
      </c>
      <c r="BNG8" s="137" t="s">
        <v>4136</v>
      </c>
      <c r="BNH8" s="137" t="s">
        <v>4136</v>
      </c>
      <c r="BNI8" s="137" t="s">
        <v>4136</v>
      </c>
      <c r="BNJ8" s="137" t="s">
        <v>4136</v>
      </c>
      <c r="BNK8" s="137" t="s">
        <v>4136</v>
      </c>
      <c r="BNL8" s="137" t="s">
        <v>4132</v>
      </c>
      <c r="BNM8" s="137" t="s">
        <v>4134</v>
      </c>
      <c r="BNN8" s="137" t="s">
        <v>4134</v>
      </c>
      <c r="BNO8" s="137" t="s">
        <v>4140</v>
      </c>
      <c r="BNP8" s="137" t="s">
        <v>4140</v>
      </c>
      <c r="BNQ8" s="137" t="s">
        <v>4355</v>
      </c>
      <c r="BNR8" s="137" t="s">
        <v>4136</v>
      </c>
      <c r="BNS8" s="137" t="s">
        <v>4136</v>
      </c>
      <c r="BNT8" s="137" t="s">
        <v>4136</v>
      </c>
      <c r="BNU8" s="137" t="s">
        <v>4136</v>
      </c>
      <c r="BNV8" s="137" t="s">
        <v>4136</v>
      </c>
      <c r="BNW8" s="137" t="s">
        <v>4132</v>
      </c>
      <c r="BNX8" s="137" t="s">
        <v>4134</v>
      </c>
      <c r="BNY8" s="137" t="s">
        <v>4134</v>
      </c>
      <c r="BNZ8" s="137" t="s">
        <v>4140</v>
      </c>
      <c r="BOA8" s="137" t="s">
        <v>4140</v>
      </c>
      <c r="BOB8" s="137" t="s">
        <v>4355</v>
      </c>
      <c r="BOC8" s="137" t="s">
        <v>4136</v>
      </c>
      <c r="BOD8" s="137" t="s">
        <v>4136</v>
      </c>
      <c r="BOE8" s="137" t="s">
        <v>4136</v>
      </c>
      <c r="BOF8" s="137" t="s">
        <v>4136</v>
      </c>
      <c r="BOG8" s="137" t="s">
        <v>4136</v>
      </c>
      <c r="BOH8" s="137" t="s">
        <v>4132</v>
      </c>
      <c r="BOI8" s="137" t="s">
        <v>4134</v>
      </c>
      <c r="BOJ8" s="137" t="s">
        <v>4134</v>
      </c>
      <c r="BOK8" s="137" t="s">
        <v>4140</v>
      </c>
      <c r="BOL8" s="137" t="s">
        <v>4140</v>
      </c>
      <c r="BOM8" s="137" t="s">
        <v>4355</v>
      </c>
      <c r="BON8" s="137" t="s">
        <v>4136</v>
      </c>
      <c r="BOO8" s="137" t="s">
        <v>4136</v>
      </c>
      <c r="BOP8" s="137" t="s">
        <v>4136</v>
      </c>
      <c r="BOQ8" s="137" t="s">
        <v>4136</v>
      </c>
      <c r="BOR8" s="137" t="s">
        <v>4136</v>
      </c>
      <c r="BOS8" s="137" t="s">
        <v>4132</v>
      </c>
      <c r="BOT8" s="137" t="s">
        <v>4134</v>
      </c>
      <c r="BOU8" s="137" t="s">
        <v>4134</v>
      </c>
      <c r="BOV8" s="137" t="s">
        <v>4140</v>
      </c>
      <c r="BOW8" s="137" t="s">
        <v>4140</v>
      </c>
      <c r="BOX8" s="137" t="s">
        <v>4355</v>
      </c>
      <c r="BOY8" s="137" t="s">
        <v>4136</v>
      </c>
      <c r="BOZ8" s="137" t="s">
        <v>4136</v>
      </c>
      <c r="BPA8" s="137" t="s">
        <v>4136</v>
      </c>
      <c r="BPB8" s="137" t="s">
        <v>4136</v>
      </c>
      <c r="BPC8" s="137" t="s">
        <v>4136</v>
      </c>
      <c r="BPD8" s="137" t="s">
        <v>4132</v>
      </c>
      <c r="BPE8" s="137" t="s">
        <v>4134</v>
      </c>
      <c r="BPF8" s="137" t="s">
        <v>4134</v>
      </c>
      <c r="BPG8" s="137" t="s">
        <v>4140</v>
      </c>
      <c r="BPH8" s="137" t="s">
        <v>4140</v>
      </c>
      <c r="BPI8" s="137" t="s">
        <v>4355</v>
      </c>
      <c r="BPJ8" s="137" t="s">
        <v>4136</v>
      </c>
      <c r="BPK8" s="137" t="s">
        <v>4136</v>
      </c>
      <c r="BPL8" s="137" t="s">
        <v>4136</v>
      </c>
      <c r="BPM8" s="137" t="s">
        <v>4136</v>
      </c>
      <c r="BPN8" s="137" t="s">
        <v>4136</v>
      </c>
      <c r="BPO8" s="137" t="s">
        <v>4110</v>
      </c>
      <c r="BPP8" s="137" t="s">
        <v>4140</v>
      </c>
      <c r="BPQ8" s="137" t="s">
        <v>4140</v>
      </c>
      <c r="BPR8" s="137" t="s">
        <v>4353</v>
      </c>
      <c r="BPS8" s="137" t="s">
        <v>4353</v>
      </c>
      <c r="BPT8" s="137" t="s">
        <v>4142</v>
      </c>
      <c r="BPX8" s="137" t="s">
        <v>4357</v>
      </c>
      <c r="BPY8" s="137" t="s">
        <v>4136</v>
      </c>
      <c r="BPZ8" s="137" t="s">
        <v>4136</v>
      </c>
      <c r="BQA8" s="137" t="s">
        <v>4136</v>
      </c>
      <c r="BQB8" s="137" t="s">
        <v>4136</v>
      </c>
      <c r="BQC8" s="137" t="s">
        <v>4136</v>
      </c>
      <c r="BQD8" s="137" t="s">
        <v>4132</v>
      </c>
      <c r="BQE8" s="137" t="s">
        <v>4134</v>
      </c>
      <c r="BQF8" s="137" t="s">
        <v>4134</v>
      </c>
      <c r="BQG8" s="137" t="s">
        <v>4140</v>
      </c>
      <c r="BQH8" s="137" t="s">
        <v>4140</v>
      </c>
      <c r="BQI8" s="137" t="s">
        <v>4355</v>
      </c>
      <c r="BQJ8" s="137" t="s">
        <v>4136</v>
      </c>
      <c r="BQK8" s="137" t="s">
        <v>4136</v>
      </c>
      <c r="BQL8" s="137" t="s">
        <v>4136</v>
      </c>
      <c r="BQM8" s="137" t="s">
        <v>4136</v>
      </c>
      <c r="BQN8" s="137" t="s">
        <v>4136</v>
      </c>
      <c r="BQO8" s="137" t="s">
        <v>4132</v>
      </c>
      <c r="BQP8" s="137" t="s">
        <v>4134</v>
      </c>
      <c r="BQQ8" s="137" t="s">
        <v>4134</v>
      </c>
      <c r="BQR8" s="137" t="s">
        <v>4140</v>
      </c>
      <c r="BQS8" s="137" t="s">
        <v>4140</v>
      </c>
      <c r="BQT8" s="137" t="s">
        <v>4355</v>
      </c>
      <c r="BQU8" s="137" t="s">
        <v>4136</v>
      </c>
      <c r="BQV8" s="137" t="s">
        <v>4136</v>
      </c>
      <c r="BQW8" s="137" t="s">
        <v>4136</v>
      </c>
      <c r="BQX8" s="137" t="s">
        <v>4136</v>
      </c>
      <c r="BQY8" s="137" t="s">
        <v>4136</v>
      </c>
      <c r="BQZ8" s="137" t="s">
        <v>4132</v>
      </c>
      <c r="BRA8" s="137" t="s">
        <v>4134</v>
      </c>
      <c r="BRB8" s="137" t="s">
        <v>4134</v>
      </c>
      <c r="BRC8" s="137" t="s">
        <v>4140</v>
      </c>
      <c r="BRD8" s="137" t="s">
        <v>4140</v>
      </c>
      <c r="BRE8" s="137" t="s">
        <v>4355</v>
      </c>
      <c r="BRF8" s="137" t="s">
        <v>4136</v>
      </c>
      <c r="BRG8" s="137" t="s">
        <v>4136</v>
      </c>
      <c r="BRH8" s="137" t="s">
        <v>4136</v>
      </c>
      <c r="BRI8" s="137" t="s">
        <v>4136</v>
      </c>
      <c r="BRJ8" s="137" t="s">
        <v>4136</v>
      </c>
      <c r="BRK8" s="137" t="s">
        <v>4132</v>
      </c>
      <c r="BRL8" s="137" t="s">
        <v>4134</v>
      </c>
      <c r="BRM8" s="137" t="s">
        <v>4134</v>
      </c>
      <c r="BRN8" s="137" t="s">
        <v>4140</v>
      </c>
      <c r="BRO8" s="137" t="s">
        <v>4140</v>
      </c>
      <c r="BRP8" s="137" t="s">
        <v>4355</v>
      </c>
      <c r="BRQ8" s="137" t="s">
        <v>4136</v>
      </c>
      <c r="BRR8" s="137" t="s">
        <v>4136</v>
      </c>
      <c r="BRS8" s="137" t="s">
        <v>4136</v>
      </c>
      <c r="BRT8" s="137" t="s">
        <v>4136</v>
      </c>
      <c r="BRU8" s="137" t="s">
        <v>4136</v>
      </c>
      <c r="BRV8" s="137" t="s">
        <v>4132</v>
      </c>
      <c r="BRW8" s="137" t="s">
        <v>4134</v>
      </c>
      <c r="BRX8" s="137" t="s">
        <v>4134</v>
      </c>
      <c r="BRY8" s="137" t="s">
        <v>4140</v>
      </c>
      <c r="BRZ8" s="137" t="s">
        <v>4140</v>
      </c>
      <c r="BSA8" s="137" t="s">
        <v>4355</v>
      </c>
      <c r="BSB8" s="137" t="s">
        <v>4136</v>
      </c>
      <c r="BSC8" s="137" t="s">
        <v>4136</v>
      </c>
      <c r="BSD8" s="137" t="s">
        <v>4136</v>
      </c>
      <c r="BSE8" s="137" t="s">
        <v>4136</v>
      </c>
      <c r="BSF8" s="137" t="s">
        <v>4136</v>
      </c>
      <c r="BSG8" s="137" t="s">
        <v>4132</v>
      </c>
      <c r="BSH8" s="137" t="s">
        <v>4134</v>
      </c>
      <c r="BSI8" s="137" t="s">
        <v>4134</v>
      </c>
      <c r="BSJ8" s="137" t="s">
        <v>4140</v>
      </c>
      <c r="BSK8" s="137" t="s">
        <v>4140</v>
      </c>
      <c r="BSL8" s="137" t="s">
        <v>4355</v>
      </c>
      <c r="BSM8" s="137" t="s">
        <v>4136</v>
      </c>
      <c r="BSN8" s="137" t="s">
        <v>4136</v>
      </c>
      <c r="BSO8" s="137" t="s">
        <v>4136</v>
      </c>
      <c r="BSP8" s="137" t="s">
        <v>4136</v>
      </c>
      <c r="BSQ8" s="137" t="s">
        <v>4136</v>
      </c>
      <c r="BSR8" s="137" t="s">
        <v>4132</v>
      </c>
      <c r="BSS8" s="137" t="s">
        <v>4134</v>
      </c>
      <c r="BST8" s="137" t="s">
        <v>4134</v>
      </c>
      <c r="BSU8" s="137" t="s">
        <v>4140</v>
      </c>
      <c r="BSV8" s="137" t="s">
        <v>4140</v>
      </c>
      <c r="BSW8" s="137" t="s">
        <v>4355</v>
      </c>
      <c r="BSX8" s="137" t="s">
        <v>4136</v>
      </c>
      <c r="BSY8" s="137" t="s">
        <v>4136</v>
      </c>
      <c r="BSZ8" s="137" t="s">
        <v>4136</v>
      </c>
      <c r="BTA8" s="137" t="s">
        <v>4136</v>
      </c>
      <c r="BTB8" s="137" t="s">
        <v>4136</v>
      </c>
      <c r="BTC8" s="137" t="s">
        <v>4132</v>
      </c>
      <c r="BTD8" s="137" t="s">
        <v>4134</v>
      </c>
      <c r="BTE8" s="137" t="s">
        <v>4134</v>
      </c>
      <c r="BTF8" s="137" t="s">
        <v>4140</v>
      </c>
      <c r="BTG8" s="137" t="s">
        <v>4140</v>
      </c>
      <c r="BTH8" s="137" t="s">
        <v>4355</v>
      </c>
      <c r="BTI8" s="137" t="s">
        <v>4136</v>
      </c>
      <c r="BTJ8" s="137" t="s">
        <v>4136</v>
      </c>
      <c r="BTK8" s="137" t="s">
        <v>4136</v>
      </c>
      <c r="BTL8" s="137" t="s">
        <v>4136</v>
      </c>
      <c r="BTM8" s="137" t="s">
        <v>4136</v>
      </c>
      <c r="BTN8" s="137" t="s">
        <v>4132</v>
      </c>
      <c r="BTO8" s="137" t="s">
        <v>4134</v>
      </c>
      <c r="BTP8" s="137" t="s">
        <v>4134</v>
      </c>
      <c r="BTQ8" s="137" t="s">
        <v>4140</v>
      </c>
      <c r="BTR8" s="137" t="s">
        <v>4140</v>
      </c>
      <c r="BTS8" s="137" t="s">
        <v>4355</v>
      </c>
      <c r="BTT8" s="137" t="s">
        <v>4136</v>
      </c>
      <c r="BTU8" s="137" t="s">
        <v>4136</v>
      </c>
      <c r="BTV8" s="137" t="s">
        <v>4136</v>
      </c>
      <c r="BTW8" s="137" t="s">
        <v>4136</v>
      </c>
      <c r="BTX8" s="137" t="s">
        <v>4136</v>
      </c>
      <c r="BTY8" s="137" t="s">
        <v>4132</v>
      </c>
      <c r="BTZ8" s="137" t="s">
        <v>4134</v>
      </c>
      <c r="BUA8" s="137" t="s">
        <v>4134</v>
      </c>
      <c r="BUB8" s="137" t="s">
        <v>4140</v>
      </c>
      <c r="BUC8" s="137" t="s">
        <v>4140</v>
      </c>
      <c r="BUD8" s="137" t="s">
        <v>4355</v>
      </c>
      <c r="BUE8" s="137" t="s">
        <v>4136</v>
      </c>
      <c r="BUF8" s="137" t="s">
        <v>4136</v>
      </c>
      <c r="BUG8" s="137" t="s">
        <v>4136</v>
      </c>
      <c r="BUH8" s="137" t="s">
        <v>4136</v>
      </c>
      <c r="BUI8" s="137" t="s">
        <v>4136</v>
      </c>
      <c r="BUN8" s="137" t="s">
        <v>4110</v>
      </c>
      <c r="BUO8" s="137" t="s">
        <v>4140</v>
      </c>
      <c r="BUP8" s="137" t="s">
        <v>4140</v>
      </c>
      <c r="BUQ8" s="137" t="s">
        <v>4353</v>
      </c>
      <c r="BUR8" s="137" t="s">
        <v>4353</v>
      </c>
      <c r="BUS8" s="137" t="s">
        <v>4142</v>
      </c>
      <c r="BUW8" s="137" t="s">
        <v>4357</v>
      </c>
      <c r="BUX8" s="137" t="s">
        <v>4136</v>
      </c>
      <c r="BUY8" s="137" t="s">
        <v>4136</v>
      </c>
      <c r="BUZ8" s="137" t="s">
        <v>4136</v>
      </c>
      <c r="BVA8" s="137" t="s">
        <v>4136</v>
      </c>
      <c r="BVB8" s="137" t="s">
        <v>4136</v>
      </c>
      <c r="BVC8" s="137" t="s">
        <v>4132</v>
      </c>
      <c r="BVD8" s="137" t="s">
        <v>4134</v>
      </c>
      <c r="BVE8" s="137" t="s">
        <v>4134</v>
      </c>
      <c r="BVF8" s="137" t="s">
        <v>4140</v>
      </c>
      <c r="BVG8" s="137" t="s">
        <v>4140</v>
      </c>
      <c r="BVH8" s="137" t="s">
        <v>4355</v>
      </c>
      <c r="BVI8" s="137" t="s">
        <v>4136</v>
      </c>
      <c r="BVJ8" s="137" t="s">
        <v>4136</v>
      </c>
      <c r="BVK8" s="137" t="s">
        <v>4136</v>
      </c>
      <c r="BVL8" s="137" t="s">
        <v>4136</v>
      </c>
      <c r="BVM8" s="137" t="s">
        <v>4136</v>
      </c>
      <c r="BVN8" s="137" t="s">
        <v>4132</v>
      </c>
      <c r="BVO8" s="137" t="s">
        <v>4134</v>
      </c>
      <c r="BVP8" s="137" t="s">
        <v>4134</v>
      </c>
      <c r="BVQ8" s="137" t="s">
        <v>4140</v>
      </c>
      <c r="BVR8" s="137" t="s">
        <v>4140</v>
      </c>
      <c r="BVS8" s="137" t="s">
        <v>4355</v>
      </c>
      <c r="BVT8" s="137" t="s">
        <v>4136</v>
      </c>
      <c r="BVU8" s="137" t="s">
        <v>4136</v>
      </c>
      <c r="BVV8" s="137" t="s">
        <v>4136</v>
      </c>
      <c r="BVW8" s="137" t="s">
        <v>4136</v>
      </c>
      <c r="BVX8" s="137" t="s">
        <v>4136</v>
      </c>
      <c r="BVY8" s="137" t="s">
        <v>4132</v>
      </c>
      <c r="BVZ8" s="137" t="s">
        <v>4134</v>
      </c>
      <c r="BWA8" s="137" t="s">
        <v>4134</v>
      </c>
      <c r="BWB8" s="137" t="s">
        <v>4140</v>
      </c>
      <c r="BWC8" s="137" t="s">
        <v>4140</v>
      </c>
      <c r="BWD8" s="137" t="s">
        <v>4355</v>
      </c>
      <c r="BWE8" s="137" t="s">
        <v>4136</v>
      </c>
      <c r="BWF8" s="137" t="s">
        <v>4136</v>
      </c>
      <c r="BWG8" s="137" t="s">
        <v>4136</v>
      </c>
      <c r="BWH8" s="137" t="s">
        <v>4136</v>
      </c>
      <c r="BWI8" s="137" t="s">
        <v>4136</v>
      </c>
      <c r="BWJ8" s="137" t="s">
        <v>4132</v>
      </c>
      <c r="BWK8" s="137" t="s">
        <v>4134</v>
      </c>
      <c r="BWL8" s="137" t="s">
        <v>4134</v>
      </c>
      <c r="BWM8" s="137" t="s">
        <v>4140</v>
      </c>
      <c r="BWN8" s="137" t="s">
        <v>4140</v>
      </c>
      <c r="BWO8" s="137" t="s">
        <v>4355</v>
      </c>
      <c r="BWP8" s="137" t="s">
        <v>4136</v>
      </c>
      <c r="BWQ8" s="137" t="s">
        <v>4136</v>
      </c>
      <c r="BWR8" s="137" t="s">
        <v>4136</v>
      </c>
      <c r="BWS8" s="137" t="s">
        <v>4136</v>
      </c>
      <c r="BWT8" s="137" t="s">
        <v>4136</v>
      </c>
      <c r="BWU8" s="137" t="s">
        <v>4132</v>
      </c>
      <c r="BWV8" s="137" t="s">
        <v>4134</v>
      </c>
      <c r="BWW8" s="137" t="s">
        <v>4134</v>
      </c>
      <c r="BWX8" s="137" t="s">
        <v>4140</v>
      </c>
      <c r="BWY8" s="137" t="s">
        <v>4140</v>
      </c>
      <c r="BWZ8" s="137" t="s">
        <v>4355</v>
      </c>
      <c r="BXA8" s="137" t="s">
        <v>4136</v>
      </c>
      <c r="BXB8" s="137" t="s">
        <v>4136</v>
      </c>
      <c r="BXC8" s="137" t="s">
        <v>4136</v>
      </c>
      <c r="BXD8" s="137" t="s">
        <v>4136</v>
      </c>
      <c r="BXE8" s="137" t="s">
        <v>4136</v>
      </c>
      <c r="BXF8" s="137" t="s">
        <v>4132</v>
      </c>
      <c r="BXG8" s="137" t="s">
        <v>4134</v>
      </c>
      <c r="BXH8" s="137" t="s">
        <v>4134</v>
      </c>
      <c r="BXI8" s="137" t="s">
        <v>4140</v>
      </c>
      <c r="BXJ8" s="137" t="s">
        <v>4140</v>
      </c>
      <c r="BXK8" s="137" t="s">
        <v>4355</v>
      </c>
      <c r="BXL8" s="137" t="s">
        <v>4136</v>
      </c>
      <c r="BXM8" s="137" t="s">
        <v>4136</v>
      </c>
      <c r="BXN8" s="137" t="s">
        <v>4136</v>
      </c>
      <c r="BXO8" s="137" t="s">
        <v>4136</v>
      </c>
      <c r="BXP8" s="137" t="s">
        <v>4136</v>
      </c>
      <c r="BXQ8" s="137" t="s">
        <v>4132</v>
      </c>
      <c r="BXR8" s="137" t="s">
        <v>4134</v>
      </c>
      <c r="BXS8" s="137" t="s">
        <v>4134</v>
      </c>
      <c r="BXT8" s="137" t="s">
        <v>4140</v>
      </c>
      <c r="BXU8" s="137" t="s">
        <v>4140</v>
      </c>
      <c r="BXV8" s="137" t="s">
        <v>4355</v>
      </c>
      <c r="BXW8" s="137" t="s">
        <v>4136</v>
      </c>
      <c r="BXX8" s="137" t="s">
        <v>4136</v>
      </c>
      <c r="BXY8" s="137" t="s">
        <v>4136</v>
      </c>
      <c r="BXZ8" s="137" t="s">
        <v>4136</v>
      </c>
      <c r="BYA8" s="137" t="s">
        <v>4136</v>
      </c>
      <c r="BYB8" s="137" t="s">
        <v>4132</v>
      </c>
      <c r="BYC8" s="137" t="s">
        <v>4134</v>
      </c>
      <c r="BYD8" s="137" t="s">
        <v>4134</v>
      </c>
      <c r="BYE8" s="137" t="s">
        <v>4140</v>
      </c>
      <c r="BYF8" s="137" t="s">
        <v>4140</v>
      </c>
      <c r="BYG8" s="137" t="s">
        <v>4355</v>
      </c>
      <c r="BYH8" s="137" t="s">
        <v>4136</v>
      </c>
      <c r="BYI8" s="137" t="s">
        <v>4136</v>
      </c>
      <c r="BYJ8" s="137" t="s">
        <v>4136</v>
      </c>
      <c r="BYK8" s="137" t="s">
        <v>4136</v>
      </c>
      <c r="BYL8" s="137" t="s">
        <v>4136</v>
      </c>
      <c r="BYM8" s="137" t="s">
        <v>4132</v>
      </c>
      <c r="BYN8" s="137" t="s">
        <v>4134</v>
      </c>
      <c r="BYO8" s="137" t="s">
        <v>4134</v>
      </c>
      <c r="BYP8" s="137" t="s">
        <v>4140</v>
      </c>
      <c r="BYQ8" s="137" t="s">
        <v>4140</v>
      </c>
      <c r="BYR8" s="137" t="s">
        <v>4355</v>
      </c>
      <c r="BYS8" s="137" t="s">
        <v>4136</v>
      </c>
      <c r="BYT8" s="137" t="s">
        <v>4136</v>
      </c>
      <c r="BYU8" s="137" t="s">
        <v>4136</v>
      </c>
      <c r="BYV8" s="137" t="s">
        <v>4136</v>
      </c>
      <c r="BYW8" s="137" t="s">
        <v>4136</v>
      </c>
      <c r="BYX8" s="137" t="s">
        <v>4132</v>
      </c>
      <c r="BYY8" s="137" t="s">
        <v>4134</v>
      </c>
      <c r="BYZ8" s="137" t="s">
        <v>4134</v>
      </c>
      <c r="BZA8" s="137" t="s">
        <v>4140</v>
      </c>
      <c r="BZB8" s="137" t="s">
        <v>4140</v>
      </c>
      <c r="BZC8" s="137" t="s">
        <v>4355</v>
      </c>
      <c r="BZD8" s="137" t="s">
        <v>4136</v>
      </c>
      <c r="BZE8" s="137" t="s">
        <v>4136</v>
      </c>
      <c r="BZF8" s="137" t="s">
        <v>4136</v>
      </c>
      <c r="BZG8" s="137" t="s">
        <v>4136</v>
      </c>
      <c r="BZH8" s="137" t="s">
        <v>4136</v>
      </c>
      <c r="BZI8" s="137" t="s">
        <v>4110</v>
      </c>
      <c r="BZJ8" s="137" t="s">
        <v>4140</v>
      </c>
      <c r="BZK8" s="137" t="s">
        <v>4140</v>
      </c>
      <c r="BZL8" s="137" t="s">
        <v>4353</v>
      </c>
      <c r="BZM8" s="137" t="s">
        <v>4353</v>
      </c>
      <c r="BZN8" s="137" t="s">
        <v>4142</v>
      </c>
      <c r="BZR8" s="137" t="s">
        <v>4357</v>
      </c>
      <c r="BZS8" s="137" t="s">
        <v>4136</v>
      </c>
      <c r="BZT8" s="137" t="s">
        <v>4136</v>
      </c>
      <c r="BZU8" s="137" t="s">
        <v>4136</v>
      </c>
      <c r="BZV8" s="137" t="s">
        <v>4136</v>
      </c>
      <c r="BZW8" s="137" t="s">
        <v>4136</v>
      </c>
      <c r="BZX8" s="137" t="s">
        <v>4132</v>
      </c>
      <c r="BZY8" s="137" t="s">
        <v>4134</v>
      </c>
      <c r="BZZ8" s="137" t="s">
        <v>4134</v>
      </c>
      <c r="CAA8" s="137" t="s">
        <v>4140</v>
      </c>
      <c r="CAB8" s="137" t="s">
        <v>4140</v>
      </c>
      <c r="CAC8" s="137" t="s">
        <v>4355</v>
      </c>
      <c r="CAD8" s="137" t="s">
        <v>4136</v>
      </c>
      <c r="CAE8" s="137" t="s">
        <v>4136</v>
      </c>
      <c r="CAF8" s="137" t="s">
        <v>4136</v>
      </c>
      <c r="CAG8" s="137" t="s">
        <v>4136</v>
      </c>
      <c r="CAH8" s="137" t="s">
        <v>4136</v>
      </c>
      <c r="CAI8" s="137" t="s">
        <v>4132</v>
      </c>
      <c r="CAJ8" s="137" t="s">
        <v>4134</v>
      </c>
      <c r="CAK8" s="137" t="s">
        <v>4134</v>
      </c>
      <c r="CAL8" s="137" t="s">
        <v>4140</v>
      </c>
      <c r="CAM8" s="137" t="s">
        <v>4140</v>
      </c>
      <c r="CAN8" s="137" t="s">
        <v>4355</v>
      </c>
      <c r="CAO8" s="137" t="s">
        <v>4136</v>
      </c>
      <c r="CAP8" s="137" t="s">
        <v>4136</v>
      </c>
      <c r="CAQ8" s="137" t="s">
        <v>4136</v>
      </c>
      <c r="CAR8" s="137" t="s">
        <v>4136</v>
      </c>
      <c r="CAS8" s="137" t="s">
        <v>4136</v>
      </c>
      <c r="CAT8" s="137" t="s">
        <v>4132</v>
      </c>
      <c r="CAU8" s="137" t="s">
        <v>4134</v>
      </c>
      <c r="CAV8" s="137" t="s">
        <v>4134</v>
      </c>
      <c r="CAW8" s="137" t="s">
        <v>4140</v>
      </c>
      <c r="CAX8" s="137" t="s">
        <v>4140</v>
      </c>
      <c r="CAY8" s="137" t="s">
        <v>4355</v>
      </c>
      <c r="CAZ8" s="137" t="s">
        <v>4136</v>
      </c>
      <c r="CBA8" s="137" t="s">
        <v>4136</v>
      </c>
      <c r="CBB8" s="137" t="s">
        <v>4136</v>
      </c>
      <c r="CBC8" s="137" t="s">
        <v>4136</v>
      </c>
      <c r="CBD8" s="137" t="s">
        <v>4136</v>
      </c>
      <c r="CBE8" s="137" t="s">
        <v>4132</v>
      </c>
      <c r="CBF8" s="137" t="s">
        <v>4134</v>
      </c>
      <c r="CBG8" s="137" t="s">
        <v>4134</v>
      </c>
      <c r="CBH8" s="137" t="s">
        <v>4140</v>
      </c>
      <c r="CBI8" s="137" t="s">
        <v>4140</v>
      </c>
      <c r="CBJ8" s="137" t="s">
        <v>4355</v>
      </c>
      <c r="CBK8" s="137" t="s">
        <v>4136</v>
      </c>
      <c r="CBL8" s="137" t="s">
        <v>4136</v>
      </c>
      <c r="CBM8" s="137" t="s">
        <v>4136</v>
      </c>
      <c r="CBN8" s="137" t="s">
        <v>4136</v>
      </c>
      <c r="CBO8" s="137" t="s">
        <v>4136</v>
      </c>
      <c r="CBP8" s="137" t="s">
        <v>4132</v>
      </c>
      <c r="CBQ8" s="137" t="s">
        <v>4134</v>
      </c>
      <c r="CBR8" s="137" t="s">
        <v>4134</v>
      </c>
      <c r="CBS8" s="137" t="s">
        <v>4140</v>
      </c>
      <c r="CBT8" s="137" t="s">
        <v>4140</v>
      </c>
      <c r="CBU8" s="137" t="s">
        <v>4355</v>
      </c>
      <c r="CBV8" s="137" t="s">
        <v>4136</v>
      </c>
      <c r="CBW8" s="137" t="s">
        <v>4136</v>
      </c>
      <c r="CBX8" s="137" t="s">
        <v>4136</v>
      </c>
      <c r="CBY8" s="137" t="s">
        <v>4136</v>
      </c>
      <c r="CBZ8" s="137" t="s">
        <v>4136</v>
      </c>
      <c r="CCA8" s="137" t="s">
        <v>4132</v>
      </c>
      <c r="CCB8" s="137" t="s">
        <v>4134</v>
      </c>
      <c r="CCC8" s="137" t="s">
        <v>4134</v>
      </c>
      <c r="CCD8" s="137" t="s">
        <v>4140</v>
      </c>
      <c r="CCE8" s="137" t="s">
        <v>4140</v>
      </c>
      <c r="CCF8" s="137" t="s">
        <v>4355</v>
      </c>
      <c r="CCG8" s="137" t="s">
        <v>4136</v>
      </c>
      <c r="CCH8" s="137" t="s">
        <v>4136</v>
      </c>
      <c r="CCI8" s="137" t="s">
        <v>4136</v>
      </c>
      <c r="CCJ8" s="137" t="s">
        <v>4136</v>
      </c>
      <c r="CCK8" s="137" t="s">
        <v>4136</v>
      </c>
      <c r="CCL8" s="137" t="s">
        <v>4132</v>
      </c>
      <c r="CCM8" s="137" t="s">
        <v>4134</v>
      </c>
      <c r="CCN8" s="137" t="s">
        <v>4134</v>
      </c>
      <c r="CCO8" s="137" t="s">
        <v>4140</v>
      </c>
      <c r="CCP8" s="137" t="s">
        <v>4140</v>
      </c>
      <c r="CCQ8" s="137" t="s">
        <v>4355</v>
      </c>
      <c r="CCR8" s="137" t="s">
        <v>4136</v>
      </c>
      <c r="CCS8" s="137" t="s">
        <v>4136</v>
      </c>
      <c r="CCT8" s="137" t="s">
        <v>4136</v>
      </c>
      <c r="CCU8" s="137" t="s">
        <v>4136</v>
      </c>
      <c r="CCV8" s="137" t="s">
        <v>4136</v>
      </c>
      <c r="CCW8" s="137" t="s">
        <v>4132</v>
      </c>
      <c r="CCX8" s="137" t="s">
        <v>4134</v>
      </c>
      <c r="CCY8" s="137" t="s">
        <v>4134</v>
      </c>
      <c r="CCZ8" s="137" t="s">
        <v>4140</v>
      </c>
      <c r="CDA8" s="137" t="s">
        <v>4140</v>
      </c>
      <c r="CDB8" s="137" t="s">
        <v>4355</v>
      </c>
      <c r="CDC8" s="137" t="s">
        <v>4136</v>
      </c>
      <c r="CDD8" s="137" t="s">
        <v>4136</v>
      </c>
      <c r="CDE8" s="137" t="s">
        <v>4136</v>
      </c>
      <c r="CDF8" s="137" t="s">
        <v>4136</v>
      </c>
      <c r="CDG8" s="137" t="s">
        <v>4136</v>
      </c>
      <c r="CDH8" s="137" t="s">
        <v>4132</v>
      </c>
      <c r="CDI8" s="137" t="s">
        <v>4134</v>
      </c>
      <c r="CDJ8" s="137" t="s">
        <v>4134</v>
      </c>
      <c r="CDK8" s="137" t="s">
        <v>4140</v>
      </c>
      <c r="CDL8" s="137" t="s">
        <v>4140</v>
      </c>
      <c r="CDM8" s="137" t="s">
        <v>4355</v>
      </c>
      <c r="CDN8" s="137" t="s">
        <v>4136</v>
      </c>
      <c r="CDO8" s="137" t="s">
        <v>4136</v>
      </c>
      <c r="CDP8" s="137" t="s">
        <v>4136</v>
      </c>
      <c r="CDQ8" s="137" t="s">
        <v>4136</v>
      </c>
      <c r="CDR8" s="137" t="s">
        <v>4136</v>
      </c>
      <c r="CDS8" s="137" t="s">
        <v>4132</v>
      </c>
      <c r="CDT8" s="137" t="s">
        <v>4134</v>
      </c>
      <c r="CDU8" s="137" t="s">
        <v>4134</v>
      </c>
      <c r="CDV8" s="137" t="s">
        <v>4140</v>
      </c>
      <c r="CDW8" s="137" t="s">
        <v>4140</v>
      </c>
      <c r="CDX8" s="137" t="s">
        <v>4355</v>
      </c>
      <c r="CDY8" s="137" t="s">
        <v>4136</v>
      </c>
      <c r="CDZ8" s="137" t="s">
        <v>4136</v>
      </c>
      <c r="CEA8" s="137" t="s">
        <v>4136</v>
      </c>
      <c r="CEB8" s="137" t="s">
        <v>4136</v>
      </c>
      <c r="CEC8" s="137" t="s">
        <v>4136</v>
      </c>
      <c r="CED8" s="137" t="s">
        <v>4110</v>
      </c>
      <c r="CEE8" s="137" t="s">
        <v>4140</v>
      </c>
      <c r="CEF8" s="137" t="s">
        <v>4140</v>
      </c>
      <c r="CEG8" s="137" t="s">
        <v>4353</v>
      </c>
      <c r="CEH8" s="137" t="s">
        <v>4353</v>
      </c>
      <c r="CEI8" s="137" t="s">
        <v>4142</v>
      </c>
      <c r="CEM8" s="137" t="s">
        <v>4357</v>
      </c>
      <c r="CEN8" s="137" t="s">
        <v>4136</v>
      </c>
      <c r="CEO8" s="137" t="s">
        <v>4136</v>
      </c>
      <c r="CEP8" s="137" t="s">
        <v>4136</v>
      </c>
      <c r="CEQ8" s="137" t="s">
        <v>4136</v>
      </c>
      <c r="CER8" s="137" t="s">
        <v>4136</v>
      </c>
      <c r="CES8" s="137" t="s">
        <v>4132</v>
      </c>
      <c r="CET8" s="137" t="s">
        <v>4134</v>
      </c>
      <c r="CEU8" s="137" t="s">
        <v>4134</v>
      </c>
      <c r="CEV8" s="137" t="s">
        <v>4140</v>
      </c>
      <c r="CEW8" s="137" t="s">
        <v>4140</v>
      </c>
      <c r="CEX8" s="137" t="s">
        <v>4355</v>
      </c>
      <c r="CEY8" s="137" t="s">
        <v>4136</v>
      </c>
      <c r="CEZ8" s="137" t="s">
        <v>4136</v>
      </c>
      <c r="CFA8" s="137" t="s">
        <v>4136</v>
      </c>
      <c r="CFB8" s="137" t="s">
        <v>4136</v>
      </c>
      <c r="CFC8" s="137" t="s">
        <v>4136</v>
      </c>
      <c r="CFD8" s="137" t="s">
        <v>4132</v>
      </c>
      <c r="CFE8" s="137" t="s">
        <v>4134</v>
      </c>
      <c r="CFF8" s="137" t="s">
        <v>4134</v>
      </c>
      <c r="CFG8" s="137" t="s">
        <v>4140</v>
      </c>
      <c r="CFH8" s="137" t="s">
        <v>4140</v>
      </c>
      <c r="CFI8" s="137" t="s">
        <v>4355</v>
      </c>
      <c r="CFJ8" s="137" t="s">
        <v>4136</v>
      </c>
      <c r="CFK8" s="137" t="s">
        <v>4136</v>
      </c>
      <c r="CFL8" s="137" t="s">
        <v>4136</v>
      </c>
      <c r="CFM8" s="137" t="s">
        <v>4136</v>
      </c>
      <c r="CFN8" s="137" t="s">
        <v>4136</v>
      </c>
      <c r="CFO8" s="137" t="s">
        <v>4132</v>
      </c>
      <c r="CFP8" s="137" t="s">
        <v>4134</v>
      </c>
      <c r="CFQ8" s="137" t="s">
        <v>4134</v>
      </c>
      <c r="CFR8" s="137" t="s">
        <v>4140</v>
      </c>
      <c r="CFS8" s="137" t="s">
        <v>4140</v>
      </c>
      <c r="CFT8" s="137" t="s">
        <v>4355</v>
      </c>
      <c r="CFU8" s="137" t="s">
        <v>4136</v>
      </c>
      <c r="CFV8" s="137" t="s">
        <v>4136</v>
      </c>
      <c r="CFW8" s="137" t="s">
        <v>4136</v>
      </c>
      <c r="CFX8" s="137" t="s">
        <v>4136</v>
      </c>
      <c r="CFY8" s="137" t="s">
        <v>4136</v>
      </c>
      <c r="CFZ8" s="137" t="s">
        <v>4132</v>
      </c>
      <c r="CGA8" s="137" t="s">
        <v>4134</v>
      </c>
      <c r="CGB8" s="137" t="s">
        <v>4134</v>
      </c>
      <c r="CGC8" s="137" t="s">
        <v>4140</v>
      </c>
      <c r="CGD8" s="137" t="s">
        <v>4140</v>
      </c>
      <c r="CGE8" s="137" t="s">
        <v>4355</v>
      </c>
      <c r="CGF8" s="137" t="s">
        <v>4136</v>
      </c>
      <c r="CGG8" s="137" t="s">
        <v>4136</v>
      </c>
      <c r="CGH8" s="137" t="s">
        <v>4136</v>
      </c>
      <c r="CGI8" s="137" t="s">
        <v>4136</v>
      </c>
      <c r="CGJ8" s="137" t="s">
        <v>4136</v>
      </c>
      <c r="CGK8" s="137" t="s">
        <v>4132</v>
      </c>
      <c r="CGL8" s="137" t="s">
        <v>4134</v>
      </c>
      <c r="CGM8" s="137" t="s">
        <v>4134</v>
      </c>
      <c r="CGN8" s="137" t="s">
        <v>4140</v>
      </c>
      <c r="CGO8" s="137" t="s">
        <v>4140</v>
      </c>
      <c r="CGP8" s="137" t="s">
        <v>4355</v>
      </c>
      <c r="CGQ8" s="137" t="s">
        <v>4136</v>
      </c>
      <c r="CGR8" s="137" t="s">
        <v>4136</v>
      </c>
      <c r="CGS8" s="137" t="s">
        <v>4136</v>
      </c>
      <c r="CGT8" s="137" t="s">
        <v>4136</v>
      </c>
      <c r="CGU8" s="137" t="s">
        <v>4136</v>
      </c>
      <c r="CGV8" s="137" t="s">
        <v>4132</v>
      </c>
      <c r="CGW8" s="137" t="s">
        <v>4134</v>
      </c>
      <c r="CGX8" s="137" t="s">
        <v>4134</v>
      </c>
      <c r="CGY8" s="137" t="s">
        <v>4140</v>
      </c>
      <c r="CGZ8" s="137" t="s">
        <v>4140</v>
      </c>
      <c r="CHA8" s="137" t="s">
        <v>4355</v>
      </c>
      <c r="CHB8" s="137" t="s">
        <v>4136</v>
      </c>
      <c r="CHC8" s="137" t="s">
        <v>4136</v>
      </c>
      <c r="CHD8" s="137" t="s">
        <v>4136</v>
      </c>
      <c r="CHE8" s="137" t="s">
        <v>4136</v>
      </c>
      <c r="CHF8" s="137" t="s">
        <v>4136</v>
      </c>
      <c r="CHG8" s="137" t="s">
        <v>4132</v>
      </c>
      <c r="CHH8" s="137" t="s">
        <v>4134</v>
      </c>
      <c r="CHI8" s="137" t="s">
        <v>4134</v>
      </c>
      <c r="CHJ8" s="137" t="s">
        <v>4140</v>
      </c>
      <c r="CHK8" s="137" t="s">
        <v>4140</v>
      </c>
      <c r="CHL8" s="137" t="s">
        <v>4355</v>
      </c>
      <c r="CHM8" s="137" t="s">
        <v>4136</v>
      </c>
      <c r="CHN8" s="137" t="s">
        <v>4136</v>
      </c>
      <c r="CHO8" s="137" t="s">
        <v>4136</v>
      </c>
      <c r="CHP8" s="137" t="s">
        <v>4136</v>
      </c>
      <c r="CHQ8" s="137" t="s">
        <v>4136</v>
      </c>
      <c r="CHR8" s="137" t="s">
        <v>4132</v>
      </c>
      <c r="CHS8" s="137" t="s">
        <v>4134</v>
      </c>
      <c r="CHT8" s="137" t="s">
        <v>4134</v>
      </c>
      <c r="CHU8" s="137" t="s">
        <v>4140</v>
      </c>
      <c r="CHV8" s="137" t="s">
        <v>4140</v>
      </c>
      <c r="CHW8" s="137" t="s">
        <v>4355</v>
      </c>
      <c r="CHX8" s="137" t="s">
        <v>4136</v>
      </c>
      <c r="CHY8" s="137" t="s">
        <v>4136</v>
      </c>
      <c r="CHZ8" s="137" t="s">
        <v>4136</v>
      </c>
      <c r="CIA8" s="137" t="s">
        <v>4136</v>
      </c>
      <c r="CIB8" s="137" t="s">
        <v>4136</v>
      </c>
      <c r="CIC8" s="137" t="s">
        <v>4132</v>
      </c>
      <c r="CID8" s="137" t="s">
        <v>4134</v>
      </c>
      <c r="CIE8" s="137" t="s">
        <v>4134</v>
      </c>
      <c r="CIF8" s="137" t="s">
        <v>4140</v>
      </c>
      <c r="CIG8" s="137" t="s">
        <v>4140</v>
      </c>
      <c r="CIH8" s="137" t="s">
        <v>4355</v>
      </c>
      <c r="CII8" s="137" t="s">
        <v>4136</v>
      </c>
      <c r="CIJ8" s="137" t="s">
        <v>4136</v>
      </c>
      <c r="CIK8" s="137" t="s">
        <v>4136</v>
      </c>
      <c r="CIL8" s="137" t="s">
        <v>4136</v>
      </c>
      <c r="CIM8" s="137" t="s">
        <v>4136</v>
      </c>
      <c r="CIN8" s="137" t="s">
        <v>4132</v>
      </c>
      <c r="CIO8" s="137" t="s">
        <v>4134</v>
      </c>
      <c r="CIP8" s="137" t="s">
        <v>4134</v>
      </c>
      <c r="CIQ8" s="137" t="s">
        <v>4140</v>
      </c>
      <c r="CIR8" s="137" t="s">
        <v>4140</v>
      </c>
      <c r="CIS8" s="137" t="s">
        <v>4355</v>
      </c>
      <c r="CIT8" s="137" t="s">
        <v>4136</v>
      </c>
      <c r="CIU8" s="137" t="s">
        <v>4136</v>
      </c>
      <c r="CIV8" s="137" t="s">
        <v>4136</v>
      </c>
      <c r="CIW8" s="137" t="s">
        <v>4136</v>
      </c>
      <c r="CIX8" s="137" t="s">
        <v>4136</v>
      </c>
      <c r="CIY8" s="137" t="s">
        <v>4110</v>
      </c>
      <c r="CIZ8" s="137" t="s">
        <v>4140</v>
      </c>
      <c r="CJA8" s="137" t="s">
        <v>4140</v>
      </c>
      <c r="CJB8" s="137" t="s">
        <v>4353</v>
      </c>
      <c r="CJC8" s="137" t="s">
        <v>4353</v>
      </c>
      <c r="CJD8" s="137" t="s">
        <v>4142</v>
      </c>
      <c r="CJH8" s="137" t="s">
        <v>4357</v>
      </c>
      <c r="CJI8" s="137" t="s">
        <v>4136</v>
      </c>
      <c r="CJJ8" s="137" t="s">
        <v>4136</v>
      </c>
      <c r="CJK8" s="137" t="s">
        <v>4136</v>
      </c>
      <c r="CJL8" s="137" t="s">
        <v>4136</v>
      </c>
      <c r="CJM8" s="137" t="s">
        <v>4136</v>
      </c>
      <c r="CJN8" s="137" t="s">
        <v>4132</v>
      </c>
      <c r="CJO8" s="137" t="s">
        <v>4134</v>
      </c>
      <c r="CJP8" s="137" t="s">
        <v>4134</v>
      </c>
      <c r="CJQ8" s="137" t="s">
        <v>4140</v>
      </c>
      <c r="CJR8" s="137" t="s">
        <v>4140</v>
      </c>
      <c r="CJS8" s="137" t="s">
        <v>4355</v>
      </c>
      <c r="CJT8" s="137" t="s">
        <v>4136</v>
      </c>
      <c r="CJU8" s="137" t="s">
        <v>4136</v>
      </c>
      <c r="CJV8" s="137" t="s">
        <v>4136</v>
      </c>
      <c r="CJW8" s="137" t="s">
        <v>4136</v>
      </c>
      <c r="CJX8" s="137" t="s">
        <v>4136</v>
      </c>
      <c r="CJY8" s="137" t="s">
        <v>4132</v>
      </c>
      <c r="CJZ8" s="137" t="s">
        <v>4134</v>
      </c>
      <c r="CKA8" s="137" t="s">
        <v>4134</v>
      </c>
      <c r="CKB8" s="137" t="s">
        <v>4140</v>
      </c>
      <c r="CKC8" s="137" t="s">
        <v>4140</v>
      </c>
      <c r="CKD8" s="137" t="s">
        <v>4355</v>
      </c>
      <c r="CKE8" s="137" t="s">
        <v>4136</v>
      </c>
      <c r="CKF8" s="137" t="s">
        <v>4136</v>
      </c>
      <c r="CKG8" s="137" t="s">
        <v>4136</v>
      </c>
      <c r="CKH8" s="137" t="s">
        <v>4136</v>
      </c>
      <c r="CKI8" s="137" t="s">
        <v>4136</v>
      </c>
      <c r="CKJ8" s="137" t="s">
        <v>4132</v>
      </c>
      <c r="CKK8" s="137" t="s">
        <v>4134</v>
      </c>
      <c r="CKL8" s="137" t="s">
        <v>4134</v>
      </c>
      <c r="CKM8" s="137" t="s">
        <v>4140</v>
      </c>
      <c r="CKN8" s="137" t="s">
        <v>4140</v>
      </c>
      <c r="CKO8" s="137" t="s">
        <v>4355</v>
      </c>
      <c r="CKP8" s="137" t="s">
        <v>4136</v>
      </c>
      <c r="CKQ8" s="137" t="s">
        <v>4136</v>
      </c>
      <c r="CKR8" s="137" t="s">
        <v>4136</v>
      </c>
      <c r="CKS8" s="137" t="s">
        <v>4136</v>
      </c>
      <c r="CKT8" s="137" t="s">
        <v>4136</v>
      </c>
      <c r="CKU8" s="137" t="s">
        <v>4132</v>
      </c>
      <c r="CKV8" s="137" t="s">
        <v>4134</v>
      </c>
      <c r="CKW8" s="137" t="s">
        <v>4134</v>
      </c>
      <c r="CKX8" s="137" t="s">
        <v>4140</v>
      </c>
      <c r="CKY8" s="137" t="s">
        <v>4140</v>
      </c>
      <c r="CKZ8" s="137" t="s">
        <v>4355</v>
      </c>
      <c r="CLA8" s="137" t="s">
        <v>4136</v>
      </c>
      <c r="CLB8" s="137" t="s">
        <v>4136</v>
      </c>
      <c r="CLC8" s="137" t="s">
        <v>4136</v>
      </c>
      <c r="CLD8" s="137" t="s">
        <v>4136</v>
      </c>
      <c r="CLE8" s="137" t="s">
        <v>4136</v>
      </c>
      <c r="CLF8" s="137" t="s">
        <v>4132</v>
      </c>
      <c r="CLG8" s="137" t="s">
        <v>4134</v>
      </c>
      <c r="CLH8" s="137" t="s">
        <v>4134</v>
      </c>
      <c r="CLI8" s="137" t="s">
        <v>4140</v>
      </c>
      <c r="CLJ8" s="137" t="s">
        <v>4140</v>
      </c>
      <c r="CLK8" s="137" t="s">
        <v>4355</v>
      </c>
      <c r="CLL8" s="137" t="s">
        <v>4136</v>
      </c>
      <c r="CLM8" s="137" t="s">
        <v>4136</v>
      </c>
      <c r="CLN8" s="137" t="s">
        <v>4136</v>
      </c>
      <c r="CLO8" s="137" t="s">
        <v>4136</v>
      </c>
      <c r="CLP8" s="137" t="s">
        <v>4136</v>
      </c>
      <c r="CLQ8" s="137" t="s">
        <v>4132</v>
      </c>
      <c r="CLR8" s="137" t="s">
        <v>4134</v>
      </c>
      <c r="CLS8" s="137" t="s">
        <v>4134</v>
      </c>
      <c r="CLT8" s="137" t="s">
        <v>4140</v>
      </c>
      <c r="CLU8" s="137" t="s">
        <v>4140</v>
      </c>
      <c r="CLV8" s="137" t="s">
        <v>4355</v>
      </c>
      <c r="CLW8" s="137" t="s">
        <v>4136</v>
      </c>
      <c r="CLX8" s="137" t="s">
        <v>4136</v>
      </c>
      <c r="CLY8" s="137" t="s">
        <v>4136</v>
      </c>
      <c r="CLZ8" s="137" t="s">
        <v>4136</v>
      </c>
      <c r="CMA8" s="137" t="s">
        <v>4136</v>
      </c>
      <c r="CMB8" s="137" t="s">
        <v>4132</v>
      </c>
      <c r="CMC8" s="137" t="s">
        <v>4134</v>
      </c>
      <c r="CMD8" s="137" t="s">
        <v>4134</v>
      </c>
      <c r="CME8" s="137" t="s">
        <v>4140</v>
      </c>
      <c r="CMF8" s="137" t="s">
        <v>4140</v>
      </c>
      <c r="CMG8" s="137" t="s">
        <v>4355</v>
      </c>
      <c r="CMH8" s="137" t="s">
        <v>4136</v>
      </c>
      <c r="CMI8" s="137" t="s">
        <v>4136</v>
      </c>
      <c r="CMJ8" s="137" t="s">
        <v>4136</v>
      </c>
      <c r="CMK8" s="137" t="s">
        <v>4136</v>
      </c>
      <c r="CML8" s="137" t="s">
        <v>4136</v>
      </c>
      <c r="CMM8" s="137" t="s">
        <v>4132</v>
      </c>
      <c r="CMN8" s="137" t="s">
        <v>4134</v>
      </c>
      <c r="CMO8" s="137" t="s">
        <v>4134</v>
      </c>
      <c r="CMP8" s="137" t="s">
        <v>4140</v>
      </c>
      <c r="CMQ8" s="137" t="s">
        <v>4140</v>
      </c>
      <c r="CMR8" s="137" t="s">
        <v>4355</v>
      </c>
      <c r="CMS8" s="137" t="s">
        <v>4136</v>
      </c>
      <c r="CMT8" s="137" t="s">
        <v>4136</v>
      </c>
      <c r="CMU8" s="137" t="s">
        <v>4136</v>
      </c>
      <c r="CMV8" s="137" t="s">
        <v>4136</v>
      </c>
      <c r="CMW8" s="137" t="s">
        <v>4136</v>
      </c>
      <c r="CMX8" s="137" t="s">
        <v>4132</v>
      </c>
      <c r="CMY8" s="137" t="s">
        <v>4134</v>
      </c>
      <c r="CMZ8" s="137" t="s">
        <v>4134</v>
      </c>
      <c r="CNA8" s="137" t="s">
        <v>4140</v>
      </c>
      <c r="CNB8" s="137" t="s">
        <v>4140</v>
      </c>
      <c r="CNC8" s="137" t="s">
        <v>4355</v>
      </c>
      <c r="CND8" s="137" t="s">
        <v>4136</v>
      </c>
      <c r="CNE8" s="137" t="s">
        <v>4136</v>
      </c>
      <c r="CNF8" s="137" t="s">
        <v>4136</v>
      </c>
      <c r="CNG8" s="137" t="s">
        <v>4136</v>
      </c>
      <c r="CNH8" s="137" t="s">
        <v>4136</v>
      </c>
      <c r="CNI8" s="137" t="s">
        <v>4132</v>
      </c>
      <c r="CNJ8" s="137" t="s">
        <v>4134</v>
      </c>
      <c r="CNK8" s="137" t="s">
        <v>4134</v>
      </c>
      <c r="CNL8" s="137" t="s">
        <v>4140</v>
      </c>
      <c r="CNM8" s="137" t="s">
        <v>4140</v>
      </c>
      <c r="CNN8" s="137" t="s">
        <v>4355</v>
      </c>
      <c r="CNO8" s="137" t="s">
        <v>4136</v>
      </c>
      <c r="CNP8" s="137" t="s">
        <v>4136</v>
      </c>
      <c r="CNQ8" s="137" t="s">
        <v>4136</v>
      </c>
      <c r="CNR8" s="137" t="s">
        <v>4136</v>
      </c>
      <c r="CNS8" s="137" t="s">
        <v>4136</v>
      </c>
      <c r="CNT8" s="137" t="s">
        <v>4110</v>
      </c>
      <c r="CNU8" s="137" t="s">
        <v>4140</v>
      </c>
      <c r="CNV8" s="137" t="s">
        <v>4140</v>
      </c>
      <c r="CNW8" s="137" t="s">
        <v>4353</v>
      </c>
      <c r="CNX8" s="137" t="s">
        <v>4353</v>
      </c>
      <c r="CNY8" s="137" t="s">
        <v>4142</v>
      </c>
      <c r="COC8" s="137" t="s">
        <v>4357</v>
      </c>
      <c r="COD8" s="137" t="s">
        <v>4136</v>
      </c>
      <c r="COE8" s="137" t="s">
        <v>4136</v>
      </c>
      <c r="COF8" s="137" t="s">
        <v>4136</v>
      </c>
      <c r="COG8" s="137" t="s">
        <v>4136</v>
      </c>
      <c r="COH8" s="137" t="s">
        <v>4136</v>
      </c>
      <c r="COI8" s="137" t="s">
        <v>4132</v>
      </c>
      <c r="COJ8" s="137" t="s">
        <v>4134</v>
      </c>
      <c r="COK8" s="137" t="s">
        <v>4134</v>
      </c>
      <c r="COL8" s="137" t="s">
        <v>4140</v>
      </c>
      <c r="COM8" s="137" t="s">
        <v>4140</v>
      </c>
      <c r="CON8" s="137" t="s">
        <v>4355</v>
      </c>
      <c r="COO8" s="137" t="s">
        <v>4136</v>
      </c>
      <c r="COP8" s="137" t="s">
        <v>4136</v>
      </c>
      <c r="COQ8" s="137" t="s">
        <v>4136</v>
      </c>
      <c r="COR8" s="137" t="s">
        <v>4136</v>
      </c>
      <c r="COS8" s="137" t="s">
        <v>4136</v>
      </c>
      <c r="COT8" s="137" t="s">
        <v>4132</v>
      </c>
      <c r="COU8" s="137" t="s">
        <v>4134</v>
      </c>
      <c r="COV8" s="137" t="s">
        <v>4134</v>
      </c>
      <c r="COW8" s="137" t="s">
        <v>4140</v>
      </c>
      <c r="COX8" s="137" t="s">
        <v>4140</v>
      </c>
      <c r="COY8" s="137" t="s">
        <v>4355</v>
      </c>
      <c r="COZ8" s="137" t="s">
        <v>4136</v>
      </c>
      <c r="CPA8" s="137" t="s">
        <v>4136</v>
      </c>
      <c r="CPB8" s="137" t="s">
        <v>4136</v>
      </c>
      <c r="CPC8" s="137" t="s">
        <v>4136</v>
      </c>
      <c r="CPD8" s="137" t="s">
        <v>4136</v>
      </c>
      <c r="CPE8" s="137" t="s">
        <v>4132</v>
      </c>
      <c r="CPF8" s="137" t="s">
        <v>4134</v>
      </c>
      <c r="CPG8" s="137" t="s">
        <v>4134</v>
      </c>
      <c r="CPH8" s="137" t="s">
        <v>4140</v>
      </c>
      <c r="CPI8" s="137" t="s">
        <v>4140</v>
      </c>
      <c r="CPJ8" s="137" t="s">
        <v>4355</v>
      </c>
      <c r="CPK8" s="137" t="s">
        <v>4136</v>
      </c>
      <c r="CPL8" s="137" t="s">
        <v>4136</v>
      </c>
      <c r="CPM8" s="137" t="s">
        <v>4136</v>
      </c>
      <c r="CPN8" s="137" t="s">
        <v>4136</v>
      </c>
      <c r="CPO8" s="137" t="s">
        <v>4136</v>
      </c>
      <c r="CPP8" s="137" t="s">
        <v>4132</v>
      </c>
      <c r="CPQ8" s="137" t="s">
        <v>4134</v>
      </c>
      <c r="CPR8" s="137" t="s">
        <v>4134</v>
      </c>
      <c r="CPS8" s="137" t="s">
        <v>4140</v>
      </c>
      <c r="CPT8" s="137" t="s">
        <v>4140</v>
      </c>
      <c r="CPU8" s="137" t="s">
        <v>4355</v>
      </c>
      <c r="CPV8" s="137" t="s">
        <v>4136</v>
      </c>
      <c r="CPW8" s="137" t="s">
        <v>4136</v>
      </c>
      <c r="CPX8" s="137" t="s">
        <v>4136</v>
      </c>
      <c r="CPY8" s="137" t="s">
        <v>4136</v>
      </c>
      <c r="CPZ8" s="137" t="s">
        <v>4136</v>
      </c>
      <c r="CQA8" s="137" t="s">
        <v>4132</v>
      </c>
      <c r="CQB8" s="137" t="s">
        <v>4134</v>
      </c>
      <c r="CQC8" s="137" t="s">
        <v>4134</v>
      </c>
      <c r="CQD8" s="137" t="s">
        <v>4140</v>
      </c>
      <c r="CQE8" s="137" t="s">
        <v>4140</v>
      </c>
      <c r="CQF8" s="137" t="s">
        <v>4355</v>
      </c>
      <c r="CQG8" s="137" t="s">
        <v>4136</v>
      </c>
      <c r="CQH8" s="137" t="s">
        <v>4136</v>
      </c>
      <c r="CQI8" s="137" t="s">
        <v>4136</v>
      </c>
      <c r="CQJ8" s="137" t="s">
        <v>4136</v>
      </c>
      <c r="CQK8" s="137" t="s">
        <v>4136</v>
      </c>
      <c r="CQL8" s="137" t="s">
        <v>4132</v>
      </c>
      <c r="CQM8" s="137" t="s">
        <v>4134</v>
      </c>
      <c r="CQN8" s="137" t="s">
        <v>4134</v>
      </c>
      <c r="CQO8" s="137" t="s">
        <v>4140</v>
      </c>
      <c r="CQP8" s="137" t="s">
        <v>4140</v>
      </c>
      <c r="CQQ8" s="137" t="s">
        <v>4355</v>
      </c>
      <c r="CQR8" s="137" t="s">
        <v>4136</v>
      </c>
      <c r="CQS8" s="137" t="s">
        <v>4136</v>
      </c>
      <c r="CQT8" s="137" t="s">
        <v>4136</v>
      </c>
      <c r="CQU8" s="137" t="s">
        <v>4136</v>
      </c>
      <c r="CQV8" s="137" t="s">
        <v>4136</v>
      </c>
      <c r="CQW8" s="137" t="s">
        <v>4132</v>
      </c>
      <c r="CQX8" s="137" t="s">
        <v>4134</v>
      </c>
      <c r="CQY8" s="137" t="s">
        <v>4134</v>
      </c>
      <c r="CQZ8" s="137" t="s">
        <v>4140</v>
      </c>
      <c r="CRA8" s="137" t="s">
        <v>4140</v>
      </c>
      <c r="CRB8" s="137" t="s">
        <v>4355</v>
      </c>
      <c r="CRC8" s="137" t="s">
        <v>4136</v>
      </c>
      <c r="CRD8" s="137" t="s">
        <v>4136</v>
      </c>
      <c r="CRE8" s="137" t="s">
        <v>4136</v>
      </c>
      <c r="CRF8" s="137" t="s">
        <v>4136</v>
      </c>
      <c r="CRG8" s="137" t="s">
        <v>4136</v>
      </c>
      <c r="CRH8" s="137" t="s">
        <v>4132</v>
      </c>
      <c r="CRI8" s="137" t="s">
        <v>4134</v>
      </c>
      <c r="CRJ8" s="137" t="s">
        <v>4134</v>
      </c>
      <c r="CRK8" s="137" t="s">
        <v>4140</v>
      </c>
      <c r="CRL8" s="137" t="s">
        <v>4140</v>
      </c>
      <c r="CRM8" s="137" t="s">
        <v>4355</v>
      </c>
      <c r="CRN8" s="137" t="s">
        <v>4136</v>
      </c>
      <c r="CRO8" s="137" t="s">
        <v>4136</v>
      </c>
      <c r="CRP8" s="137" t="s">
        <v>4136</v>
      </c>
      <c r="CRQ8" s="137" t="s">
        <v>4136</v>
      </c>
      <c r="CRR8" s="137" t="s">
        <v>4136</v>
      </c>
      <c r="CRS8" s="137" t="s">
        <v>4132</v>
      </c>
      <c r="CRT8" s="137" t="s">
        <v>4134</v>
      </c>
      <c r="CRU8" s="137" t="s">
        <v>4134</v>
      </c>
      <c r="CRV8" s="137" t="s">
        <v>4140</v>
      </c>
      <c r="CRW8" s="137" t="s">
        <v>4140</v>
      </c>
      <c r="CRX8" s="137" t="s">
        <v>4355</v>
      </c>
      <c r="CRY8" s="137" t="s">
        <v>4136</v>
      </c>
      <c r="CRZ8" s="137" t="s">
        <v>4136</v>
      </c>
      <c r="CSA8" s="137" t="s">
        <v>4136</v>
      </c>
      <c r="CSB8" s="137" t="s">
        <v>4136</v>
      </c>
      <c r="CSC8" s="137" t="s">
        <v>4136</v>
      </c>
      <c r="CSD8" s="137" t="s">
        <v>4132</v>
      </c>
      <c r="CSE8" s="137" t="s">
        <v>4134</v>
      </c>
      <c r="CSF8" s="137" t="s">
        <v>4134</v>
      </c>
      <c r="CSG8" s="137" t="s">
        <v>4140</v>
      </c>
      <c r="CSH8" s="137" t="s">
        <v>4140</v>
      </c>
      <c r="CSI8" s="137" t="s">
        <v>4355</v>
      </c>
      <c r="CSJ8" s="137" t="s">
        <v>4136</v>
      </c>
      <c r="CSK8" s="137" t="s">
        <v>4136</v>
      </c>
      <c r="CSL8" s="137" t="s">
        <v>4136</v>
      </c>
      <c r="CSM8" s="137" t="s">
        <v>4136</v>
      </c>
      <c r="CSN8" s="137" t="s">
        <v>4136</v>
      </c>
      <c r="CSO8" s="137" t="s">
        <v>4110</v>
      </c>
      <c r="CSP8" s="137" t="s">
        <v>4140</v>
      </c>
      <c r="CSQ8" s="137" t="s">
        <v>4140</v>
      </c>
      <c r="CSR8" s="137" t="s">
        <v>4353</v>
      </c>
      <c r="CSS8" s="137" t="s">
        <v>4353</v>
      </c>
      <c r="CST8" s="137" t="s">
        <v>4142</v>
      </c>
      <c r="CSX8" s="137" t="s">
        <v>4357</v>
      </c>
      <c r="CSY8" s="137" t="s">
        <v>4136</v>
      </c>
      <c r="CSZ8" s="137" t="s">
        <v>4136</v>
      </c>
      <c r="CTA8" s="137" t="s">
        <v>4136</v>
      </c>
      <c r="CTB8" s="137" t="s">
        <v>4136</v>
      </c>
      <c r="CTC8" s="137" t="s">
        <v>4136</v>
      </c>
      <c r="CTD8" s="137" t="s">
        <v>4132</v>
      </c>
      <c r="CTE8" s="137" t="s">
        <v>4134</v>
      </c>
      <c r="CTF8" s="137" t="s">
        <v>4134</v>
      </c>
      <c r="CTG8" s="137" t="s">
        <v>4140</v>
      </c>
      <c r="CTH8" s="137" t="s">
        <v>4140</v>
      </c>
      <c r="CTI8" s="137" t="s">
        <v>4355</v>
      </c>
      <c r="CTJ8" s="137" t="s">
        <v>4136</v>
      </c>
      <c r="CTK8" s="137" t="s">
        <v>4136</v>
      </c>
      <c r="CTL8" s="137" t="s">
        <v>4136</v>
      </c>
      <c r="CTM8" s="137" t="s">
        <v>4136</v>
      </c>
      <c r="CTN8" s="137" t="s">
        <v>4136</v>
      </c>
      <c r="CTO8" s="137" t="s">
        <v>4132</v>
      </c>
      <c r="CTP8" s="137" t="s">
        <v>4134</v>
      </c>
      <c r="CTQ8" s="137" t="s">
        <v>4134</v>
      </c>
      <c r="CTR8" s="137" t="s">
        <v>4140</v>
      </c>
      <c r="CTS8" s="137" t="s">
        <v>4140</v>
      </c>
      <c r="CTT8" s="137" t="s">
        <v>4355</v>
      </c>
      <c r="CTU8" s="137" t="s">
        <v>4136</v>
      </c>
      <c r="CTV8" s="137" t="s">
        <v>4136</v>
      </c>
      <c r="CTW8" s="137" t="s">
        <v>4136</v>
      </c>
      <c r="CTX8" s="137" t="s">
        <v>4136</v>
      </c>
      <c r="CTY8" s="137" t="s">
        <v>4136</v>
      </c>
      <c r="CTZ8" s="137" t="s">
        <v>4132</v>
      </c>
      <c r="CUA8" s="137" t="s">
        <v>4134</v>
      </c>
      <c r="CUB8" s="137" t="s">
        <v>4134</v>
      </c>
      <c r="CUC8" s="137" t="s">
        <v>4140</v>
      </c>
      <c r="CUD8" s="137" t="s">
        <v>4140</v>
      </c>
      <c r="CUE8" s="137" t="s">
        <v>4355</v>
      </c>
      <c r="CUF8" s="137" t="s">
        <v>4136</v>
      </c>
      <c r="CUG8" s="137" t="s">
        <v>4136</v>
      </c>
      <c r="CUH8" s="137" t="s">
        <v>4136</v>
      </c>
      <c r="CUI8" s="137" t="s">
        <v>4136</v>
      </c>
      <c r="CUJ8" s="137" t="s">
        <v>4136</v>
      </c>
      <c r="CUK8" s="137" t="s">
        <v>4132</v>
      </c>
      <c r="CUL8" s="137" t="s">
        <v>4134</v>
      </c>
      <c r="CUM8" s="137" t="s">
        <v>4134</v>
      </c>
      <c r="CUN8" s="137" t="s">
        <v>4140</v>
      </c>
      <c r="CUO8" s="137" t="s">
        <v>4140</v>
      </c>
      <c r="CUP8" s="137" t="s">
        <v>4355</v>
      </c>
      <c r="CUQ8" s="137" t="s">
        <v>4136</v>
      </c>
      <c r="CUR8" s="137" t="s">
        <v>4136</v>
      </c>
      <c r="CUS8" s="137" t="s">
        <v>4136</v>
      </c>
      <c r="CUT8" s="137" t="s">
        <v>4136</v>
      </c>
      <c r="CUU8" s="137" t="s">
        <v>4136</v>
      </c>
      <c r="CUV8" s="137" t="s">
        <v>4132</v>
      </c>
      <c r="CUW8" s="137" t="s">
        <v>4134</v>
      </c>
      <c r="CUX8" s="137" t="s">
        <v>4134</v>
      </c>
      <c r="CUY8" s="137" t="s">
        <v>4140</v>
      </c>
      <c r="CUZ8" s="137" t="s">
        <v>4140</v>
      </c>
      <c r="CVA8" s="137" t="s">
        <v>4355</v>
      </c>
      <c r="CVB8" s="137" t="s">
        <v>4136</v>
      </c>
      <c r="CVC8" s="137" t="s">
        <v>4136</v>
      </c>
      <c r="CVD8" s="137" t="s">
        <v>4136</v>
      </c>
      <c r="CVE8" s="137" t="s">
        <v>4136</v>
      </c>
      <c r="CVF8" s="137" t="s">
        <v>4136</v>
      </c>
      <c r="CVG8" s="137" t="s">
        <v>4132</v>
      </c>
      <c r="CVH8" s="137" t="s">
        <v>4134</v>
      </c>
      <c r="CVI8" s="137" t="s">
        <v>4134</v>
      </c>
      <c r="CVJ8" s="137" t="s">
        <v>4140</v>
      </c>
      <c r="CVK8" s="137" t="s">
        <v>4140</v>
      </c>
      <c r="CVL8" s="137" t="s">
        <v>4355</v>
      </c>
      <c r="CVM8" s="137" t="s">
        <v>4136</v>
      </c>
      <c r="CVN8" s="137" t="s">
        <v>4136</v>
      </c>
      <c r="CVO8" s="137" t="s">
        <v>4136</v>
      </c>
      <c r="CVP8" s="137" t="s">
        <v>4136</v>
      </c>
      <c r="CVQ8" s="137" t="s">
        <v>4136</v>
      </c>
      <c r="CVR8" s="137" t="s">
        <v>4132</v>
      </c>
      <c r="CVS8" s="137" t="s">
        <v>4134</v>
      </c>
      <c r="CVT8" s="137" t="s">
        <v>4134</v>
      </c>
      <c r="CVU8" s="137" t="s">
        <v>4140</v>
      </c>
      <c r="CVV8" s="137" t="s">
        <v>4140</v>
      </c>
      <c r="CVW8" s="137" t="s">
        <v>4355</v>
      </c>
      <c r="CVX8" s="137" t="s">
        <v>4136</v>
      </c>
      <c r="CVY8" s="137" t="s">
        <v>4136</v>
      </c>
      <c r="CVZ8" s="137" t="s">
        <v>4136</v>
      </c>
      <c r="CWA8" s="137" t="s">
        <v>4136</v>
      </c>
      <c r="CWB8" s="137" t="s">
        <v>4136</v>
      </c>
      <c r="CWC8" s="137" t="s">
        <v>4132</v>
      </c>
      <c r="CWD8" s="137" t="s">
        <v>4134</v>
      </c>
      <c r="CWE8" s="137" t="s">
        <v>4134</v>
      </c>
      <c r="CWF8" s="137" t="s">
        <v>4140</v>
      </c>
      <c r="CWG8" s="137" t="s">
        <v>4140</v>
      </c>
      <c r="CWH8" s="137" t="s">
        <v>4355</v>
      </c>
      <c r="CWI8" s="137" t="s">
        <v>4136</v>
      </c>
      <c r="CWJ8" s="137" t="s">
        <v>4136</v>
      </c>
      <c r="CWK8" s="137" t="s">
        <v>4136</v>
      </c>
      <c r="CWL8" s="137" t="s">
        <v>4136</v>
      </c>
      <c r="CWM8" s="137" t="s">
        <v>4136</v>
      </c>
      <c r="CWN8" s="137" t="s">
        <v>4132</v>
      </c>
      <c r="CWO8" s="137" t="s">
        <v>4134</v>
      </c>
      <c r="CWP8" s="137" t="s">
        <v>4134</v>
      </c>
      <c r="CWQ8" s="137" t="s">
        <v>4140</v>
      </c>
      <c r="CWR8" s="137" t="s">
        <v>4140</v>
      </c>
      <c r="CWS8" s="137" t="s">
        <v>4355</v>
      </c>
      <c r="CWT8" s="137" t="s">
        <v>4136</v>
      </c>
      <c r="CWU8" s="137" t="s">
        <v>4136</v>
      </c>
      <c r="CWV8" s="137" t="s">
        <v>4136</v>
      </c>
      <c r="CWW8" s="137" t="s">
        <v>4136</v>
      </c>
      <c r="CWX8" s="137" t="s">
        <v>4136</v>
      </c>
      <c r="CWY8" s="137" t="s">
        <v>4132</v>
      </c>
      <c r="CWZ8" s="137" t="s">
        <v>4134</v>
      </c>
      <c r="CXA8" s="137" t="s">
        <v>4134</v>
      </c>
      <c r="CXB8" s="137" t="s">
        <v>4140</v>
      </c>
      <c r="CXC8" s="137" t="s">
        <v>4140</v>
      </c>
      <c r="CXD8" s="137" t="s">
        <v>4355</v>
      </c>
      <c r="CXE8" s="137" t="s">
        <v>4136</v>
      </c>
      <c r="CXF8" s="137" t="s">
        <v>4136</v>
      </c>
      <c r="CXG8" s="137" t="s">
        <v>4136</v>
      </c>
      <c r="CXH8" s="137" t="s">
        <v>4136</v>
      </c>
      <c r="CXI8" s="137" t="s">
        <v>4136</v>
      </c>
      <c r="CXJ8" s="137" t="s">
        <v>4110</v>
      </c>
      <c r="CXK8" s="137" t="s">
        <v>4140</v>
      </c>
      <c r="CXL8" s="137" t="s">
        <v>4140</v>
      </c>
      <c r="CXM8" s="137" t="s">
        <v>4353</v>
      </c>
      <c r="CXN8" s="137" t="s">
        <v>4353</v>
      </c>
      <c r="CXO8" s="137" t="s">
        <v>4142</v>
      </c>
      <c r="CXS8" s="137" t="s">
        <v>4357</v>
      </c>
      <c r="CXT8" s="137" t="s">
        <v>4136</v>
      </c>
      <c r="CXU8" s="137" t="s">
        <v>4136</v>
      </c>
      <c r="CXV8" s="137" t="s">
        <v>4136</v>
      </c>
      <c r="CXW8" s="137" t="s">
        <v>4136</v>
      </c>
      <c r="CXX8" s="137" t="s">
        <v>4136</v>
      </c>
      <c r="CXY8" s="137" t="s">
        <v>4132</v>
      </c>
      <c r="CXZ8" s="137" t="s">
        <v>4134</v>
      </c>
      <c r="CYA8" s="137" t="s">
        <v>4134</v>
      </c>
      <c r="CYB8" s="137" t="s">
        <v>4140</v>
      </c>
      <c r="CYC8" s="137" t="s">
        <v>4140</v>
      </c>
      <c r="CYD8" s="137" t="s">
        <v>4355</v>
      </c>
      <c r="CYE8" s="137" t="s">
        <v>4136</v>
      </c>
      <c r="CYF8" s="137" t="s">
        <v>4136</v>
      </c>
      <c r="CYG8" s="137" t="s">
        <v>4136</v>
      </c>
      <c r="CYH8" s="137" t="s">
        <v>4136</v>
      </c>
      <c r="CYI8" s="137" t="s">
        <v>4136</v>
      </c>
      <c r="CYJ8" s="137" t="s">
        <v>4132</v>
      </c>
      <c r="CYK8" s="137" t="s">
        <v>4134</v>
      </c>
      <c r="CYL8" s="137" t="s">
        <v>4134</v>
      </c>
      <c r="CYM8" s="137" t="s">
        <v>4140</v>
      </c>
      <c r="CYN8" s="137" t="s">
        <v>4140</v>
      </c>
      <c r="CYO8" s="137" t="s">
        <v>4355</v>
      </c>
      <c r="CYP8" s="137" t="s">
        <v>4136</v>
      </c>
      <c r="CYQ8" s="137" t="s">
        <v>4136</v>
      </c>
      <c r="CYR8" s="137" t="s">
        <v>4136</v>
      </c>
      <c r="CYS8" s="137" t="s">
        <v>4136</v>
      </c>
      <c r="CYT8" s="137" t="s">
        <v>4136</v>
      </c>
      <c r="CYU8" s="137" t="s">
        <v>4132</v>
      </c>
      <c r="CYV8" s="137" t="s">
        <v>4134</v>
      </c>
      <c r="CYW8" s="137" t="s">
        <v>4134</v>
      </c>
      <c r="CYX8" s="137" t="s">
        <v>4140</v>
      </c>
      <c r="CYY8" s="137" t="s">
        <v>4140</v>
      </c>
      <c r="CYZ8" s="137" t="s">
        <v>4355</v>
      </c>
      <c r="CZA8" s="137" t="s">
        <v>4136</v>
      </c>
      <c r="CZB8" s="137" t="s">
        <v>4136</v>
      </c>
      <c r="CZC8" s="137" t="s">
        <v>4136</v>
      </c>
      <c r="CZD8" s="137" t="s">
        <v>4136</v>
      </c>
      <c r="CZE8" s="137" t="s">
        <v>4136</v>
      </c>
      <c r="CZF8" s="137" t="s">
        <v>4132</v>
      </c>
      <c r="CZG8" s="137" t="s">
        <v>4134</v>
      </c>
      <c r="CZH8" s="137" t="s">
        <v>4134</v>
      </c>
      <c r="CZI8" s="137" t="s">
        <v>4140</v>
      </c>
      <c r="CZJ8" s="137" t="s">
        <v>4140</v>
      </c>
      <c r="CZK8" s="137" t="s">
        <v>4355</v>
      </c>
      <c r="CZL8" s="137" t="s">
        <v>4136</v>
      </c>
      <c r="CZM8" s="137" t="s">
        <v>4136</v>
      </c>
      <c r="CZN8" s="137" t="s">
        <v>4136</v>
      </c>
      <c r="CZO8" s="137" t="s">
        <v>4136</v>
      </c>
      <c r="CZP8" s="137" t="s">
        <v>4136</v>
      </c>
      <c r="CZQ8" s="137" t="s">
        <v>4132</v>
      </c>
      <c r="CZR8" s="137" t="s">
        <v>4134</v>
      </c>
      <c r="CZS8" s="137" t="s">
        <v>4134</v>
      </c>
      <c r="CZT8" s="137" t="s">
        <v>4140</v>
      </c>
      <c r="CZU8" s="137" t="s">
        <v>4140</v>
      </c>
      <c r="CZV8" s="137" t="s">
        <v>4355</v>
      </c>
      <c r="CZW8" s="137" t="s">
        <v>4136</v>
      </c>
      <c r="CZX8" s="137" t="s">
        <v>4136</v>
      </c>
      <c r="CZY8" s="137" t="s">
        <v>4136</v>
      </c>
      <c r="CZZ8" s="137" t="s">
        <v>4136</v>
      </c>
      <c r="DAA8" s="137" t="s">
        <v>4136</v>
      </c>
      <c r="DAB8" s="137" t="s">
        <v>4132</v>
      </c>
      <c r="DAC8" s="137" t="s">
        <v>4134</v>
      </c>
      <c r="DAD8" s="137" t="s">
        <v>4134</v>
      </c>
      <c r="DAE8" s="137" t="s">
        <v>4140</v>
      </c>
      <c r="DAF8" s="137" t="s">
        <v>4140</v>
      </c>
      <c r="DAG8" s="137" t="s">
        <v>4355</v>
      </c>
      <c r="DAH8" s="137" t="s">
        <v>4136</v>
      </c>
      <c r="DAI8" s="137" t="s">
        <v>4136</v>
      </c>
      <c r="DAJ8" s="137" t="s">
        <v>4136</v>
      </c>
      <c r="DAK8" s="137" t="s">
        <v>4136</v>
      </c>
      <c r="DAL8" s="137" t="s">
        <v>4136</v>
      </c>
      <c r="DAM8" s="137" t="s">
        <v>4132</v>
      </c>
      <c r="DAN8" s="137" t="s">
        <v>4134</v>
      </c>
      <c r="DAO8" s="137" t="s">
        <v>4134</v>
      </c>
      <c r="DAP8" s="137" t="s">
        <v>4140</v>
      </c>
      <c r="DAQ8" s="137" t="s">
        <v>4140</v>
      </c>
      <c r="DAR8" s="137" t="s">
        <v>4355</v>
      </c>
      <c r="DAS8" s="137" t="s">
        <v>4136</v>
      </c>
      <c r="DAT8" s="137" t="s">
        <v>4136</v>
      </c>
      <c r="DAU8" s="137" t="s">
        <v>4136</v>
      </c>
      <c r="DAV8" s="137" t="s">
        <v>4136</v>
      </c>
      <c r="DAW8" s="137" t="s">
        <v>4136</v>
      </c>
      <c r="DAX8" s="137" t="s">
        <v>4132</v>
      </c>
      <c r="DAY8" s="137" t="s">
        <v>4134</v>
      </c>
      <c r="DAZ8" s="137" t="s">
        <v>4134</v>
      </c>
      <c r="DBA8" s="137" t="s">
        <v>4140</v>
      </c>
      <c r="DBB8" s="137" t="s">
        <v>4140</v>
      </c>
      <c r="DBC8" s="137" t="s">
        <v>4355</v>
      </c>
      <c r="DBD8" s="137" t="s">
        <v>4136</v>
      </c>
      <c r="DBE8" s="137" t="s">
        <v>4136</v>
      </c>
      <c r="DBF8" s="137" t="s">
        <v>4136</v>
      </c>
      <c r="DBG8" s="137" t="s">
        <v>4136</v>
      </c>
      <c r="DBH8" s="137" t="s">
        <v>4136</v>
      </c>
      <c r="DBI8" s="137" t="s">
        <v>4132</v>
      </c>
      <c r="DBJ8" s="137" t="s">
        <v>4134</v>
      </c>
      <c r="DBK8" s="137" t="s">
        <v>4134</v>
      </c>
      <c r="DBL8" s="137" t="s">
        <v>4140</v>
      </c>
      <c r="DBM8" s="137" t="s">
        <v>4140</v>
      </c>
      <c r="DBN8" s="137" t="s">
        <v>4355</v>
      </c>
      <c r="DBO8" s="137" t="s">
        <v>4136</v>
      </c>
      <c r="DBP8" s="137" t="s">
        <v>4136</v>
      </c>
      <c r="DBQ8" s="137" t="s">
        <v>4136</v>
      </c>
      <c r="DBR8" s="137" t="s">
        <v>4136</v>
      </c>
      <c r="DBS8" s="137" t="s">
        <v>4136</v>
      </c>
      <c r="DBT8" s="137" t="s">
        <v>4132</v>
      </c>
      <c r="DBU8" s="137" t="s">
        <v>4134</v>
      </c>
      <c r="DBV8" s="137" t="s">
        <v>4134</v>
      </c>
      <c r="DBW8" s="137" t="s">
        <v>4140</v>
      </c>
      <c r="DBX8" s="137" t="s">
        <v>4140</v>
      </c>
      <c r="DBY8" s="137" t="s">
        <v>4355</v>
      </c>
      <c r="DBZ8" s="137" t="s">
        <v>4136</v>
      </c>
      <c r="DCA8" s="137" t="s">
        <v>4136</v>
      </c>
      <c r="DCB8" s="137" t="s">
        <v>4136</v>
      </c>
      <c r="DCC8" s="137" t="s">
        <v>4136</v>
      </c>
      <c r="DCD8" s="137" t="s">
        <v>4136</v>
      </c>
      <c r="DCE8" s="137" t="s">
        <v>4110</v>
      </c>
      <c r="DCF8" s="137" t="s">
        <v>4140</v>
      </c>
      <c r="DCG8" s="137" t="s">
        <v>4140</v>
      </c>
      <c r="DCH8" s="137" t="s">
        <v>4353</v>
      </c>
      <c r="DCI8" s="137" t="s">
        <v>4353</v>
      </c>
      <c r="DCJ8" s="137" t="s">
        <v>4142</v>
      </c>
      <c r="DCN8" s="137" t="s">
        <v>4357</v>
      </c>
      <c r="DCO8" s="137" t="s">
        <v>4136</v>
      </c>
      <c r="DCP8" s="137" t="s">
        <v>4136</v>
      </c>
      <c r="DCQ8" s="137" t="s">
        <v>4136</v>
      </c>
      <c r="DCR8" s="137" t="s">
        <v>4136</v>
      </c>
      <c r="DCS8" s="137" t="s">
        <v>4136</v>
      </c>
      <c r="DCT8" s="137" t="s">
        <v>4132</v>
      </c>
      <c r="DCU8" s="137" t="s">
        <v>4134</v>
      </c>
      <c r="DCV8" s="137" t="s">
        <v>4134</v>
      </c>
      <c r="DCW8" s="137" t="s">
        <v>4140</v>
      </c>
      <c r="DCX8" s="137" t="s">
        <v>4140</v>
      </c>
      <c r="DCY8" s="137" t="s">
        <v>4355</v>
      </c>
      <c r="DCZ8" s="137" t="s">
        <v>4136</v>
      </c>
      <c r="DDA8" s="137" t="s">
        <v>4136</v>
      </c>
      <c r="DDB8" s="137" t="s">
        <v>4136</v>
      </c>
      <c r="DDC8" s="137" t="s">
        <v>4136</v>
      </c>
      <c r="DDD8" s="137" t="s">
        <v>4136</v>
      </c>
      <c r="DDE8" s="137" t="s">
        <v>4132</v>
      </c>
      <c r="DDF8" s="137" t="s">
        <v>4134</v>
      </c>
      <c r="DDG8" s="137" t="s">
        <v>4134</v>
      </c>
      <c r="DDH8" s="137" t="s">
        <v>4140</v>
      </c>
      <c r="DDI8" s="137" t="s">
        <v>4140</v>
      </c>
      <c r="DDJ8" s="137" t="s">
        <v>4355</v>
      </c>
      <c r="DDK8" s="137" t="s">
        <v>4136</v>
      </c>
      <c r="DDL8" s="137" t="s">
        <v>4136</v>
      </c>
      <c r="DDM8" s="137" t="s">
        <v>4136</v>
      </c>
      <c r="DDN8" s="137" t="s">
        <v>4136</v>
      </c>
      <c r="DDO8" s="137" t="s">
        <v>4136</v>
      </c>
      <c r="DDP8" s="137" t="s">
        <v>4132</v>
      </c>
      <c r="DDQ8" s="137" t="s">
        <v>4134</v>
      </c>
      <c r="DDR8" s="137" t="s">
        <v>4134</v>
      </c>
      <c r="DDS8" s="137" t="s">
        <v>4140</v>
      </c>
      <c r="DDT8" s="137" t="s">
        <v>4140</v>
      </c>
      <c r="DDU8" s="137" t="s">
        <v>4355</v>
      </c>
      <c r="DDV8" s="137" t="s">
        <v>4136</v>
      </c>
      <c r="DDW8" s="137" t="s">
        <v>4136</v>
      </c>
      <c r="DDX8" s="137" t="s">
        <v>4136</v>
      </c>
      <c r="DDY8" s="137" t="s">
        <v>4136</v>
      </c>
      <c r="DDZ8" s="137" t="s">
        <v>4136</v>
      </c>
      <c r="DEA8" s="137" t="s">
        <v>4132</v>
      </c>
      <c r="DEB8" s="137" t="s">
        <v>4134</v>
      </c>
      <c r="DEC8" s="137" t="s">
        <v>4134</v>
      </c>
      <c r="DED8" s="137" t="s">
        <v>4140</v>
      </c>
      <c r="DEE8" s="137" t="s">
        <v>4140</v>
      </c>
      <c r="DEF8" s="137" t="s">
        <v>4355</v>
      </c>
      <c r="DEG8" s="137" t="s">
        <v>4136</v>
      </c>
      <c r="DEH8" s="137" t="s">
        <v>4136</v>
      </c>
      <c r="DEI8" s="137" t="s">
        <v>4136</v>
      </c>
      <c r="DEJ8" s="137" t="s">
        <v>4136</v>
      </c>
      <c r="DEK8" s="137" t="s">
        <v>4136</v>
      </c>
      <c r="DEL8" s="137" t="s">
        <v>4132</v>
      </c>
      <c r="DEM8" s="137" t="s">
        <v>4134</v>
      </c>
      <c r="DEN8" s="137" t="s">
        <v>4134</v>
      </c>
      <c r="DEO8" s="137" t="s">
        <v>4140</v>
      </c>
      <c r="DEP8" s="137" t="s">
        <v>4140</v>
      </c>
      <c r="DEQ8" s="137" t="s">
        <v>4355</v>
      </c>
      <c r="DER8" s="137" t="s">
        <v>4136</v>
      </c>
      <c r="DES8" s="137" t="s">
        <v>4136</v>
      </c>
      <c r="DET8" s="137" t="s">
        <v>4136</v>
      </c>
      <c r="DEU8" s="137" t="s">
        <v>4136</v>
      </c>
      <c r="DEV8" s="137" t="s">
        <v>4136</v>
      </c>
      <c r="DEW8" s="137" t="s">
        <v>4132</v>
      </c>
      <c r="DEX8" s="137" t="s">
        <v>4134</v>
      </c>
      <c r="DEY8" s="137" t="s">
        <v>4134</v>
      </c>
      <c r="DEZ8" s="137" t="s">
        <v>4140</v>
      </c>
      <c r="DFA8" s="137" t="s">
        <v>4140</v>
      </c>
      <c r="DFB8" s="137" t="s">
        <v>4355</v>
      </c>
      <c r="DFC8" s="137" t="s">
        <v>4136</v>
      </c>
      <c r="DFD8" s="137" t="s">
        <v>4136</v>
      </c>
      <c r="DFE8" s="137" t="s">
        <v>4136</v>
      </c>
      <c r="DFF8" s="137" t="s">
        <v>4136</v>
      </c>
      <c r="DFG8" s="137" t="s">
        <v>4136</v>
      </c>
      <c r="DFH8" s="137" t="s">
        <v>4132</v>
      </c>
      <c r="DFI8" s="137" t="s">
        <v>4134</v>
      </c>
      <c r="DFJ8" s="137" t="s">
        <v>4134</v>
      </c>
      <c r="DFK8" s="137" t="s">
        <v>4140</v>
      </c>
      <c r="DFL8" s="137" t="s">
        <v>4140</v>
      </c>
      <c r="DFM8" s="137" t="s">
        <v>4355</v>
      </c>
      <c r="DFN8" s="137" t="s">
        <v>4136</v>
      </c>
      <c r="DFO8" s="137" t="s">
        <v>4136</v>
      </c>
      <c r="DFP8" s="137" t="s">
        <v>4136</v>
      </c>
      <c r="DFQ8" s="137" t="s">
        <v>4136</v>
      </c>
      <c r="DFR8" s="137" t="s">
        <v>4136</v>
      </c>
      <c r="DFS8" s="137" t="s">
        <v>4132</v>
      </c>
      <c r="DFT8" s="137" t="s">
        <v>4134</v>
      </c>
      <c r="DFU8" s="137" t="s">
        <v>4134</v>
      </c>
      <c r="DFV8" s="137" t="s">
        <v>4140</v>
      </c>
      <c r="DFW8" s="137" t="s">
        <v>4140</v>
      </c>
      <c r="DFX8" s="137" t="s">
        <v>4355</v>
      </c>
      <c r="DFY8" s="137" t="s">
        <v>4136</v>
      </c>
      <c r="DFZ8" s="137" t="s">
        <v>4136</v>
      </c>
      <c r="DGA8" s="137" t="s">
        <v>4136</v>
      </c>
      <c r="DGB8" s="137" t="s">
        <v>4136</v>
      </c>
      <c r="DGC8" s="137" t="s">
        <v>4136</v>
      </c>
      <c r="DGD8" s="137" t="s">
        <v>4132</v>
      </c>
      <c r="DGE8" s="137" t="s">
        <v>4134</v>
      </c>
      <c r="DGF8" s="137" t="s">
        <v>4134</v>
      </c>
      <c r="DGG8" s="137" t="s">
        <v>4140</v>
      </c>
      <c r="DGH8" s="137" t="s">
        <v>4140</v>
      </c>
      <c r="DGI8" s="137" t="s">
        <v>4355</v>
      </c>
      <c r="DGJ8" s="137" t="s">
        <v>4136</v>
      </c>
      <c r="DGK8" s="137" t="s">
        <v>4136</v>
      </c>
      <c r="DGL8" s="137" t="s">
        <v>4136</v>
      </c>
      <c r="DGM8" s="137" t="s">
        <v>4136</v>
      </c>
      <c r="DGN8" s="137" t="s">
        <v>4136</v>
      </c>
      <c r="DGO8" s="137" t="s">
        <v>4132</v>
      </c>
      <c r="DGP8" s="137" t="s">
        <v>4134</v>
      </c>
      <c r="DGQ8" s="137" t="s">
        <v>4134</v>
      </c>
      <c r="DGR8" s="137" t="s">
        <v>4140</v>
      </c>
      <c r="DGS8" s="137" t="s">
        <v>4140</v>
      </c>
      <c r="DGT8" s="137" t="s">
        <v>4355</v>
      </c>
      <c r="DGU8" s="137" t="s">
        <v>4136</v>
      </c>
      <c r="DGV8" s="137" t="s">
        <v>4136</v>
      </c>
      <c r="DGW8" s="137" t="s">
        <v>4136</v>
      </c>
      <c r="DGX8" s="137" t="s">
        <v>4136</v>
      </c>
      <c r="DGY8" s="137" t="s">
        <v>4136</v>
      </c>
      <c r="DGZ8" s="137" t="s">
        <v>4110</v>
      </c>
      <c r="DHA8" s="137" t="s">
        <v>4140</v>
      </c>
      <c r="DHB8" s="137" t="s">
        <v>4140</v>
      </c>
      <c r="DHC8" s="137" t="s">
        <v>4353</v>
      </c>
      <c r="DHD8" s="137" t="s">
        <v>4353</v>
      </c>
      <c r="DHE8" s="137" t="s">
        <v>4142</v>
      </c>
      <c r="DHI8" s="137" t="s">
        <v>4357</v>
      </c>
      <c r="DHJ8" s="137" t="s">
        <v>4136</v>
      </c>
      <c r="DHK8" s="137" t="s">
        <v>4136</v>
      </c>
      <c r="DHL8" s="137" t="s">
        <v>4136</v>
      </c>
      <c r="DHM8" s="137" t="s">
        <v>4136</v>
      </c>
      <c r="DHN8" s="137" t="s">
        <v>4136</v>
      </c>
      <c r="DHO8" s="137" t="s">
        <v>4132</v>
      </c>
      <c r="DHP8" s="137" t="s">
        <v>4134</v>
      </c>
      <c r="DHQ8" s="137" t="s">
        <v>4134</v>
      </c>
      <c r="DHR8" s="137" t="s">
        <v>4140</v>
      </c>
      <c r="DHS8" s="137" t="s">
        <v>4140</v>
      </c>
      <c r="DHT8" s="137" t="s">
        <v>4355</v>
      </c>
      <c r="DHU8" s="137" t="s">
        <v>4136</v>
      </c>
      <c r="DHV8" s="137" t="s">
        <v>4136</v>
      </c>
      <c r="DHW8" s="137" t="s">
        <v>4136</v>
      </c>
      <c r="DHX8" s="137" t="s">
        <v>4136</v>
      </c>
      <c r="DHY8" s="137" t="s">
        <v>4136</v>
      </c>
      <c r="DHZ8" s="137" t="s">
        <v>4132</v>
      </c>
      <c r="DIA8" s="137" t="s">
        <v>4134</v>
      </c>
      <c r="DIB8" s="137" t="s">
        <v>4134</v>
      </c>
      <c r="DIC8" s="137" t="s">
        <v>4140</v>
      </c>
      <c r="DID8" s="137" t="s">
        <v>4140</v>
      </c>
      <c r="DIE8" s="137" t="s">
        <v>4355</v>
      </c>
      <c r="DIF8" s="137" t="s">
        <v>4136</v>
      </c>
      <c r="DIG8" s="137" t="s">
        <v>4136</v>
      </c>
      <c r="DIH8" s="137" t="s">
        <v>4136</v>
      </c>
      <c r="DII8" s="137" t="s">
        <v>4136</v>
      </c>
      <c r="DIJ8" s="137" t="s">
        <v>4136</v>
      </c>
      <c r="DIK8" s="137" t="s">
        <v>4132</v>
      </c>
      <c r="DIL8" s="137" t="s">
        <v>4134</v>
      </c>
      <c r="DIM8" s="137" t="s">
        <v>4134</v>
      </c>
      <c r="DIN8" s="137" t="s">
        <v>4140</v>
      </c>
      <c r="DIO8" s="137" t="s">
        <v>4140</v>
      </c>
      <c r="DIP8" s="137" t="s">
        <v>4355</v>
      </c>
      <c r="DIQ8" s="137" t="s">
        <v>4136</v>
      </c>
      <c r="DIR8" s="137" t="s">
        <v>4136</v>
      </c>
      <c r="DIS8" s="137" t="s">
        <v>4136</v>
      </c>
      <c r="DIT8" s="137" t="s">
        <v>4136</v>
      </c>
      <c r="DIU8" s="137" t="s">
        <v>4136</v>
      </c>
      <c r="DIV8" s="137" t="s">
        <v>4132</v>
      </c>
      <c r="DIW8" s="137" t="s">
        <v>4134</v>
      </c>
      <c r="DIX8" s="137" t="s">
        <v>4134</v>
      </c>
      <c r="DIY8" s="137" t="s">
        <v>4140</v>
      </c>
      <c r="DIZ8" s="137" t="s">
        <v>4140</v>
      </c>
      <c r="DJA8" s="137" t="s">
        <v>4355</v>
      </c>
      <c r="DJB8" s="137" t="s">
        <v>4136</v>
      </c>
      <c r="DJC8" s="137" t="s">
        <v>4136</v>
      </c>
      <c r="DJD8" s="137" t="s">
        <v>4136</v>
      </c>
      <c r="DJE8" s="137" t="s">
        <v>4136</v>
      </c>
      <c r="DJF8" s="137" t="s">
        <v>4136</v>
      </c>
      <c r="DJG8" s="137" t="s">
        <v>4132</v>
      </c>
      <c r="DJH8" s="137" t="s">
        <v>4134</v>
      </c>
      <c r="DJI8" s="137" t="s">
        <v>4134</v>
      </c>
      <c r="DJJ8" s="137" t="s">
        <v>4140</v>
      </c>
      <c r="DJK8" s="137" t="s">
        <v>4140</v>
      </c>
      <c r="DJL8" s="137" t="s">
        <v>4355</v>
      </c>
      <c r="DJM8" s="137" t="s">
        <v>4136</v>
      </c>
      <c r="DJN8" s="137" t="s">
        <v>4136</v>
      </c>
      <c r="DJO8" s="137" t="s">
        <v>4136</v>
      </c>
      <c r="DJP8" s="137" t="s">
        <v>4136</v>
      </c>
      <c r="DJQ8" s="137" t="s">
        <v>4136</v>
      </c>
      <c r="DJR8" s="137" t="s">
        <v>4132</v>
      </c>
      <c r="DJS8" s="137" t="s">
        <v>4134</v>
      </c>
      <c r="DJT8" s="137" t="s">
        <v>4134</v>
      </c>
      <c r="DJU8" s="137" t="s">
        <v>4140</v>
      </c>
      <c r="DJV8" s="137" t="s">
        <v>4140</v>
      </c>
      <c r="DJW8" s="137" t="s">
        <v>4355</v>
      </c>
      <c r="DJX8" s="137" t="s">
        <v>4136</v>
      </c>
      <c r="DJY8" s="137" t="s">
        <v>4136</v>
      </c>
      <c r="DJZ8" s="137" t="s">
        <v>4136</v>
      </c>
      <c r="DKA8" s="137" t="s">
        <v>4136</v>
      </c>
      <c r="DKB8" s="137" t="s">
        <v>4136</v>
      </c>
      <c r="DKC8" s="137" t="s">
        <v>4132</v>
      </c>
      <c r="DKD8" s="137" t="s">
        <v>4134</v>
      </c>
      <c r="DKE8" s="137" t="s">
        <v>4134</v>
      </c>
      <c r="DKF8" s="137" t="s">
        <v>4140</v>
      </c>
      <c r="DKG8" s="137" t="s">
        <v>4140</v>
      </c>
      <c r="DKH8" s="137" t="s">
        <v>4355</v>
      </c>
      <c r="DKI8" s="137" t="s">
        <v>4136</v>
      </c>
      <c r="DKJ8" s="137" t="s">
        <v>4136</v>
      </c>
      <c r="DKK8" s="137" t="s">
        <v>4136</v>
      </c>
      <c r="DKL8" s="137" t="s">
        <v>4136</v>
      </c>
      <c r="DKM8" s="137" t="s">
        <v>4136</v>
      </c>
      <c r="DKN8" s="137" t="s">
        <v>4132</v>
      </c>
      <c r="DKO8" s="137" t="s">
        <v>4134</v>
      </c>
      <c r="DKP8" s="137" t="s">
        <v>4134</v>
      </c>
      <c r="DKQ8" s="137" t="s">
        <v>4140</v>
      </c>
      <c r="DKR8" s="137" t="s">
        <v>4140</v>
      </c>
      <c r="DKS8" s="137" t="s">
        <v>4355</v>
      </c>
      <c r="DKT8" s="137" t="s">
        <v>4136</v>
      </c>
      <c r="DKU8" s="137" t="s">
        <v>4136</v>
      </c>
      <c r="DKV8" s="137" t="s">
        <v>4136</v>
      </c>
      <c r="DKW8" s="137" t="s">
        <v>4136</v>
      </c>
      <c r="DKX8" s="137" t="s">
        <v>4136</v>
      </c>
      <c r="DKY8" s="137" t="s">
        <v>4132</v>
      </c>
      <c r="DKZ8" s="137" t="s">
        <v>4134</v>
      </c>
      <c r="DLA8" s="137" t="s">
        <v>4134</v>
      </c>
      <c r="DLB8" s="137" t="s">
        <v>4140</v>
      </c>
      <c r="DLC8" s="137" t="s">
        <v>4140</v>
      </c>
      <c r="DLD8" s="137" t="s">
        <v>4355</v>
      </c>
      <c r="DLE8" s="137" t="s">
        <v>4136</v>
      </c>
      <c r="DLF8" s="137" t="s">
        <v>4136</v>
      </c>
      <c r="DLG8" s="137" t="s">
        <v>4136</v>
      </c>
      <c r="DLH8" s="137" t="s">
        <v>4136</v>
      </c>
      <c r="DLI8" s="137" t="s">
        <v>4136</v>
      </c>
      <c r="DLJ8" s="137" t="s">
        <v>4132</v>
      </c>
      <c r="DLK8" s="137" t="s">
        <v>4134</v>
      </c>
      <c r="DLL8" s="137" t="s">
        <v>4134</v>
      </c>
      <c r="DLM8" s="137" t="s">
        <v>4140</v>
      </c>
      <c r="DLN8" s="137" t="s">
        <v>4140</v>
      </c>
      <c r="DLO8" s="137" t="s">
        <v>4355</v>
      </c>
      <c r="DLP8" s="137" t="s">
        <v>4136</v>
      </c>
      <c r="DLQ8" s="137" t="s">
        <v>4136</v>
      </c>
      <c r="DLR8" s="137" t="s">
        <v>4136</v>
      </c>
      <c r="DLS8" s="137" t="s">
        <v>4136</v>
      </c>
      <c r="DLT8" s="137" t="s">
        <v>4136</v>
      </c>
      <c r="DLU8" s="137" t="s">
        <v>4110</v>
      </c>
      <c r="DLV8" s="137" t="s">
        <v>4140</v>
      </c>
      <c r="DLW8" s="137" t="s">
        <v>4140</v>
      </c>
      <c r="DLX8" s="137" t="s">
        <v>4353</v>
      </c>
      <c r="DLY8" s="137" t="s">
        <v>4353</v>
      </c>
      <c r="DLZ8" s="137" t="s">
        <v>4142</v>
      </c>
      <c r="DMD8" s="137" t="s">
        <v>4357</v>
      </c>
      <c r="DME8" s="137" t="s">
        <v>4136</v>
      </c>
      <c r="DMF8" s="137" t="s">
        <v>4136</v>
      </c>
      <c r="DMG8" s="137" t="s">
        <v>4136</v>
      </c>
      <c r="DMH8" s="137" t="s">
        <v>4136</v>
      </c>
      <c r="DMI8" s="137" t="s">
        <v>4136</v>
      </c>
      <c r="DMJ8" s="137" t="s">
        <v>4132</v>
      </c>
      <c r="DMK8" s="137" t="s">
        <v>4134</v>
      </c>
      <c r="DML8" s="137" t="s">
        <v>4134</v>
      </c>
      <c r="DMM8" s="137" t="s">
        <v>4140</v>
      </c>
      <c r="DMN8" s="137" t="s">
        <v>4140</v>
      </c>
      <c r="DMO8" s="137" t="s">
        <v>4355</v>
      </c>
      <c r="DMP8" s="137" t="s">
        <v>4136</v>
      </c>
      <c r="DMQ8" s="137" t="s">
        <v>4136</v>
      </c>
      <c r="DMR8" s="137" t="s">
        <v>4136</v>
      </c>
      <c r="DMS8" s="137" t="s">
        <v>4136</v>
      </c>
      <c r="DMT8" s="137" t="s">
        <v>4136</v>
      </c>
      <c r="DMU8" s="137" t="s">
        <v>4132</v>
      </c>
      <c r="DMV8" s="137" t="s">
        <v>4134</v>
      </c>
      <c r="DMW8" s="137" t="s">
        <v>4134</v>
      </c>
      <c r="DMX8" s="137" t="s">
        <v>4140</v>
      </c>
      <c r="DMY8" s="137" t="s">
        <v>4140</v>
      </c>
      <c r="DMZ8" s="137" t="s">
        <v>4355</v>
      </c>
      <c r="DNA8" s="137" t="s">
        <v>4136</v>
      </c>
      <c r="DNB8" s="137" t="s">
        <v>4136</v>
      </c>
      <c r="DNC8" s="137" t="s">
        <v>4136</v>
      </c>
      <c r="DND8" s="137" t="s">
        <v>4136</v>
      </c>
      <c r="DNE8" s="137" t="s">
        <v>4136</v>
      </c>
      <c r="DNF8" s="137" t="s">
        <v>4132</v>
      </c>
      <c r="DNG8" s="137" t="s">
        <v>4134</v>
      </c>
      <c r="DNH8" s="137" t="s">
        <v>4134</v>
      </c>
      <c r="DNI8" s="137" t="s">
        <v>4140</v>
      </c>
      <c r="DNJ8" s="137" t="s">
        <v>4140</v>
      </c>
      <c r="DNK8" s="137" t="s">
        <v>4355</v>
      </c>
      <c r="DNL8" s="137" t="s">
        <v>4136</v>
      </c>
      <c r="DNM8" s="137" t="s">
        <v>4136</v>
      </c>
      <c r="DNN8" s="137" t="s">
        <v>4136</v>
      </c>
      <c r="DNO8" s="137" t="s">
        <v>4136</v>
      </c>
      <c r="DNP8" s="137" t="s">
        <v>4136</v>
      </c>
      <c r="DNQ8" s="137" t="s">
        <v>4132</v>
      </c>
      <c r="DNR8" s="137" t="s">
        <v>4134</v>
      </c>
      <c r="DNS8" s="137" t="s">
        <v>4134</v>
      </c>
      <c r="DNT8" s="137" t="s">
        <v>4140</v>
      </c>
      <c r="DNU8" s="137" t="s">
        <v>4140</v>
      </c>
      <c r="DNV8" s="137" t="s">
        <v>4355</v>
      </c>
      <c r="DNW8" s="137" t="s">
        <v>4136</v>
      </c>
      <c r="DNX8" s="137" t="s">
        <v>4136</v>
      </c>
      <c r="DNY8" s="137" t="s">
        <v>4136</v>
      </c>
      <c r="DNZ8" s="137" t="s">
        <v>4136</v>
      </c>
      <c r="DOA8" s="137" t="s">
        <v>4136</v>
      </c>
      <c r="DOB8" s="137" t="s">
        <v>4132</v>
      </c>
      <c r="DOC8" s="137" t="s">
        <v>4134</v>
      </c>
      <c r="DOD8" s="137" t="s">
        <v>4134</v>
      </c>
      <c r="DOE8" s="137" t="s">
        <v>4140</v>
      </c>
      <c r="DOF8" s="137" t="s">
        <v>4140</v>
      </c>
      <c r="DOG8" s="137" t="s">
        <v>4355</v>
      </c>
      <c r="DOH8" s="137" t="s">
        <v>4136</v>
      </c>
      <c r="DOI8" s="137" t="s">
        <v>4136</v>
      </c>
      <c r="DOJ8" s="137" t="s">
        <v>4136</v>
      </c>
      <c r="DOK8" s="137" t="s">
        <v>4136</v>
      </c>
      <c r="DOL8" s="137" t="s">
        <v>4136</v>
      </c>
      <c r="DOM8" s="137" t="s">
        <v>4132</v>
      </c>
      <c r="DON8" s="137" t="s">
        <v>4134</v>
      </c>
      <c r="DOO8" s="137" t="s">
        <v>4134</v>
      </c>
      <c r="DOP8" s="137" t="s">
        <v>4140</v>
      </c>
      <c r="DOQ8" s="137" t="s">
        <v>4140</v>
      </c>
      <c r="DOR8" s="137" t="s">
        <v>4355</v>
      </c>
      <c r="DOS8" s="137" t="s">
        <v>4136</v>
      </c>
      <c r="DOT8" s="137" t="s">
        <v>4136</v>
      </c>
      <c r="DOU8" s="137" t="s">
        <v>4136</v>
      </c>
      <c r="DOV8" s="137" t="s">
        <v>4136</v>
      </c>
      <c r="DOW8" s="137" t="s">
        <v>4136</v>
      </c>
      <c r="DOX8" s="137" t="s">
        <v>4132</v>
      </c>
      <c r="DOY8" s="137" t="s">
        <v>4134</v>
      </c>
      <c r="DOZ8" s="137" t="s">
        <v>4134</v>
      </c>
      <c r="DPA8" s="137" t="s">
        <v>4140</v>
      </c>
      <c r="DPB8" s="137" t="s">
        <v>4140</v>
      </c>
      <c r="DPC8" s="137" t="s">
        <v>4355</v>
      </c>
      <c r="DPD8" s="137" t="s">
        <v>4136</v>
      </c>
      <c r="DPE8" s="137" t="s">
        <v>4136</v>
      </c>
      <c r="DPF8" s="137" t="s">
        <v>4136</v>
      </c>
      <c r="DPG8" s="137" t="s">
        <v>4136</v>
      </c>
      <c r="DPH8" s="137" t="s">
        <v>4136</v>
      </c>
      <c r="DPI8" s="137" t="s">
        <v>4132</v>
      </c>
      <c r="DPJ8" s="137" t="s">
        <v>4134</v>
      </c>
      <c r="DPK8" s="137" t="s">
        <v>4134</v>
      </c>
      <c r="DPL8" s="137" t="s">
        <v>4140</v>
      </c>
      <c r="DPM8" s="137" t="s">
        <v>4140</v>
      </c>
      <c r="DPN8" s="137" t="s">
        <v>4355</v>
      </c>
      <c r="DPO8" s="137" t="s">
        <v>4136</v>
      </c>
      <c r="DPP8" s="137" t="s">
        <v>4136</v>
      </c>
      <c r="DPQ8" s="137" t="s">
        <v>4136</v>
      </c>
      <c r="DPR8" s="137" t="s">
        <v>4136</v>
      </c>
      <c r="DPS8" s="137" t="s">
        <v>4136</v>
      </c>
      <c r="DPT8" s="137" t="s">
        <v>4132</v>
      </c>
      <c r="DPU8" s="137" t="s">
        <v>4134</v>
      </c>
      <c r="DPV8" s="137" t="s">
        <v>4134</v>
      </c>
      <c r="DPW8" s="137" t="s">
        <v>4140</v>
      </c>
      <c r="DPX8" s="137" t="s">
        <v>4140</v>
      </c>
      <c r="DPY8" s="137" t="s">
        <v>4355</v>
      </c>
      <c r="DPZ8" s="137" t="s">
        <v>4136</v>
      </c>
      <c r="DQA8" s="137" t="s">
        <v>4136</v>
      </c>
      <c r="DQB8" s="137" t="s">
        <v>4136</v>
      </c>
      <c r="DQC8" s="137" t="s">
        <v>4136</v>
      </c>
      <c r="DQD8" s="137" t="s">
        <v>4136</v>
      </c>
      <c r="DQE8" s="137" t="s">
        <v>4132</v>
      </c>
      <c r="DQF8" s="137" t="s">
        <v>4134</v>
      </c>
      <c r="DQG8" s="137" t="s">
        <v>4134</v>
      </c>
      <c r="DQH8" s="137" t="s">
        <v>4140</v>
      </c>
      <c r="DQI8" s="137" t="s">
        <v>4140</v>
      </c>
      <c r="DQJ8" s="137" t="s">
        <v>4355</v>
      </c>
      <c r="DQK8" s="137" t="s">
        <v>4136</v>
      </c>
      <c r="DQL8" s="137" t="s">
        <v>4136</v>
      </c>
      <c r="DQM8" s="137" t="s">
        <v>4136</v>
      </c>
      <c r="DQN8" s="137" t="s">
        <v>4136</v>
      </c>
      <c r="DQO8" s="137" t="s">
        <v>4136</v>
      </c>
    </row>
    <row r="9" spans="1:3313" x14ac:dyDescent="0.35">
      <c r="B9" s="79" t="str">
        <f>IF(OR(Start!D36="",Start!D36='Drop down'!$P$7),"",Start!D36)</f>
        <v/>
      </c>
      <c r="C9" s="79" t="str">
        <f>IF(OR(Start!D35="",Start!D35='Drop down'!$P$7),"",Start!D35)</f>
        <v/>
      </c>
      <c r="D9" s="79" t="str">
        <f>IF(OR(Start!D34="",Start!D34='Drop down'!$P$7),"",Start!D34)</f>
        <v/>
      </c>
      <c r="E9" s="79" t="str">
        <f>IF('Drop down'!$P$4="Dansk",IF(Start!D37='Drop down'!$R$3,"",VLOOKUP(Start!D37,'Drop down'!$A$229:$B$233,2,FALSE)),IF(Start!D37='Drop down'!$S$3,"",Start!D37))</f>
        <v/>
      </c>
      <c r="F9" s="79" t="str">
        <f>IF(OR(Start!D6="",Start!D6='Drop down'!$P$7),"",Start!D6)</f>
        <v/>
      </c>
      <c r="G9" s="79" t="str">
        <f>IF(OR(Start!D7="",Start!D7='Drop down'!$P$7),"",Start!D7)</f>
        <v/>
      </c>
      <c r="H9" s="79" t="str">
        <f>IF(Start!D12='Drop down'!$P$6,"",IF(Start!D12='Drop down'!$P$11,0,1))</f>
        <v/>
      </c>
      <c r="I9" s="79" t="str">
        <f>IF(Start!D13='Drop down'!$P$6,"",IF(Start!D13='Drop down'!$P$11,0,1))</f>
        <v/>
      </c>
      <c r="J9" s="79" t="str">
        <f>IF(OR(Start!F13="",Start!F13='Drop down'!$P$7),"",Start!F13)</f>
        <v/>
      </c>
      <c r="K9" s="79" t="str">
        <f>IF(Start!D15='Drop down'!$P$6,"",IF(Start!D15='Drop down'!$P$11,0,1))</f>
        <v/>
      </c>
      <c r="L9" s="79" t="str">
        <f>IF(OR(Start!D17="",Start!D17='Drop down'!$P$7),"",Start!D17)</f>
        <v/>
      </c>
      <c r="M9" s="79" t="str">
        <f>IF(OR(Start!D18="",Start!D18='Drop down'!$P$7),"",Start!D18)</f>
        <v/>
      </c>
      <c r="N9" s="79" t="str">
        <f>IF(OR(Start!D19="",Start!D19='Drop down'!$P$7),"",Start!D19)</f>
        <v/>
      </c>
      <c r="O9" s="79" t="str">
        <f>IF(Start!D22='Drop down'!$P$6,"",IF(Start!D22='Drop down'!$P$11,0,1))</f>
        <v/>
      </c>
      <c r="P9" s="79" t="str">
        <f>IF(OR(Start!D24="",Start!D24='Drop down'!$P$7),"",Start!D24)</f>
        <v/>
      </c>
      <c r="Q9" s="79" t="str">
        <f>IF(OR(Start!D26="",Start!D26='Drop down'!$P$7),"",Start!D26)</f>
        <v/>
      </c>
      <c r="R9" s="79" t="str">
        <f>IF(Start!G29='Drop down'!$P$6,"",IF(Start!G29='Drop down'!$P$11,0,1))</f>
        <v/>
      </c>
      <c r="S9" s="79" t="str">
        <f>IF(OR('Product designation and net con'!D6="",'Product designation and net con'!D6='Drop down'!$P$7),"",'Product designation and net con'!D6)</f>
        <v/>
      </c>
      <c r="T9" s="79" t="str">
        <f>IF(OR('Product designation and net con'!D7="",'Product designation and net con'!D7='Drop down'!$P$7),"",'Product designation and net con'!D7)</f>
        <v/>
      </c>
      <c r="U9" s="79" t="str">
        <f>IF(OR('Product designation and net con'!D9="",'Product designation and net con'!D9='Drop down'!$P$7),"",'Product designation and net con'!D9)</f>
        <v/>
      </c>
      <c r="V9" s="79" t="str">
        <f>IF(OR('Product designation and net con'!D10="",'Product designation and net con'!D10='Drop down'!$P$7),"",'Product designation and net con'!D10)</f>
        <v/>
      </c>
      <c r="W9" s="79" t="str">
        <f>IF(OR('Product designation and net con'!D12="",'Product designation and net con'!D12='Drop down'!$P$7),"",'Product designation and net con'!D12)</f>
        <v/>
      </c>
      <c r="X9" s="79" t="str">
        <f>IF('Drop down'!$P$4="Dansk",IF('Product designation and net con'!D13='Drop down'!$R$3,"",VLOOKUP('Product designation and net con'!D13,'Drop down'!$A$13:$B$15,2,FALSE)),IF('Product designation and net con'!D13='Drop down'!$S$3,"",'Product designation and net con'!D13))</f>
        <v/>
      </c>
      <c r="Y9" s="79" t="str">
        <f>IF('Product designation and net con'!D15='Drop down'!$P$6,"",IF('Product designation and net con'!D15='Drop down'!$P$11,0,1))</f>
        <v/>
      </c>
      <c r="Z9" s="79" t="str">
        <f>IF('Product designation and net con'!D17='Drop down'!$P$6,"",IF('Product designation and net con'!D17='Drop down'!$P$11,0,1))</f>
        <v/>
      </c>
      <c r="AA9" s="79" t="str">
        <f>IF('Product designation and net con'!D23='Drop down'!$P$6,"",IF('Product designation and net con'!D23='Drop down'!$P$11,0,1))</f>
        <v/>
      </c>
      <c r="AB9" s="79" t="str">
        <f>IF(OR('Product designation and net con'!D24="",'Product designation and net con'!D24='Drop down'!$P$7),"",'Product designation and net con'!D24)</f>
        <v/>
      </c>
      <c r="AC9" s="79" t="str">
        <f>IF('Product designation and net con'!D26='Drop down'!$P$6,"",IF('Product designation and net con'!D26='Drop down'!$P$11,0,1))</f>
        <v/>
      </c>
      <c r="AD9" s="79" t="str">
        <f>IF(OR('Product designation and net con'!D27="",'Product designation and net con'!D27='Drop down'!$P$7),"",'Product designation and net con'!D27)</f>
        <v/>
      </c>
      <c r="AE9" s="79" t="str">
        <f>IF('Product designation and net con'!D29='Drop down'!$P$6,"",IF('Product designation and net con'!D29='Drop down'!$P$11,0,1))</f>
        <v/>
      </c>
      <c r="AF9" s="79" t="str">
        <f>IF(OR('Product designation and net con'!D30="",'Product designation and net con'!D30='Drop down'!$P$7),"",'Product designation and net con'!D30)</f>
        <v/>
      </c>
      <c r="AG9" s="79" t="str">
        <f>IF(OR('Product designation and net con'!D32="",'Product designation and net con'!D32='Drop down'!$P$7),"",'Product designation and net con'!D32)</f>
        <v/>
      </c>
      <c r="AH9" s="79" t="str">
        <f>IF(OR('Product designation and net con'!D33="",'Product designation and net con'!D33='Drop down'!$P$7),"",'Product designation and net con'!D33)</f>
        <v/>
      </c>
      <c r="AI9" s="79" t="str">
        <f>IF('Method of food processing'!D6='Drop down'!$P$6,"",IF('Method of food processing'!D6='Drop down'!$P$11,0,1))</f>
        <v/>
      </c>
      <c r="AJ9" s="79" t="str">
        <f>IF('Method of food processing'!D7='Drop down'!$P$6,"",IF('Method of food processing'!D7='Drop down'!$P$11,0,1))</f>
        <v/>
      </c>
      <c r="AK9" s="79" t="str">
        <f>IF('Method of food processing'!D8='Drop down'!$P$6,"",IF('Method of food processing'!D8='Drop down'!$P$11,0,1))</f>
        <v/>
      </c>
      <c r="AL9" s="79" t="str">
        <f>IF('Method of food processing'!D9='Drop down'!$P$6,"",IF('Method of food processing'!D9='Drop down'!$P$11,0,1))</f>
        <v/>
      </c>
      <c r="AM9" s="79" t="str">
        <f>IF('Method of food processing'!D10='Drop down'!$P$6,"",IF('Method of food processing'!D10='Drop down'!$P$11,0,1))</f>
        <v/>
      </c>
      <c r="AN9" s="79" t="str">
        <f>IF('Method of food processing'!D11='Drop down'!$P$6,"",IF('Method of food processing'!D11='Drop down'!$P$11,0,1))</f>
        <v/>
      </c>
      <c r="AO9" s="79" t="str">
        <f>IF('Method of food processing'!D12='Drop down'!$P$6,"",IF('Method of food processing'!D12='Drop down'!$P$11,0,1))</f>
        <v/>
      </c>
      <c r="AP9" s="79" t="str">
        <f>IF('Method of food processing'!D13='Drop down'!$P$6,"",IF('Method of food processing'!D13='Drop down'!$P$11,0,1))</f>
        <v/>
      </c>
      <c r="AQ9" s="79" t="str">
        <f>IF('Method of food processing'!D14='Drop down'!$P$6,"",IF('Method of food processing'!D14='Drop down'!$P$11,0,1))</f>
        <v/>
      </c>
      <c r="AR9" s="79" t="str">
        <f>IF(OR('Method of food processing'!D15="",'Method of food processing'!D15='Drop down'!$P$7),"",'Method of food processing'!D15)</f>
        <v/>
      </c>
      <c r="AS9" s="79" t="str">
        <f>IF('Method of food processing'!D17='Drop down'!$P$6,"",IF('Method of food processing'!D17='Drop down'!$P$11,0,1))</f>
        <v/>
      </c>
      <c r="AT9" s="79" t="str">
        <f>IF('Method of food processing'!D19='Drop down'!$P$6,"",IF('Method of food processing'!D19='Drop down'!$P$11,0,1))</f>
        <v/>
      </c>
      <c r="AU9" s="79" t="str">
        <f>IF('Method of food processing'!D20='Drop down'!$P$6,"",IF('Method of food processing'!D20='Drop down'!$P$11,0,1))</f>
        <v/>
      </c>
      <c r="AV9" s="79" t="str">
        <f>IF('Method of food processing'!D22='Drop down'!$P$6,"",IF('Method of food processing'!D22='Drop down'!$P$11,0,1))</f>
        <v/>
      </c>
      <c r="AW9" s="79" t="str">
        <f>IF(OR('Method of food processing'!D26="",'Method of food processing'!D26='Drop down'!$P$7),"",'Method of food processing'!D26)</f>
        <v/>
      </c>
      <c r="AX9" s="79" t="str">
        <f>IF('Method of food processing'!D29='Drop down'!$P$6,"",IF('Method of food processing'!D29='Drop down'!$P$11,0,1))</f>
        <v/>
      </c>
      <c r="AY9" s="79" t="str">
        <f>IF('Method of food processing'!D32='Drop down'!$P$6,"",IF('Method of food processing'!D32='Drop down'!$P$11,0,1))</f>
        <v/>
      </c>
      <c r="AZ9" s="79" t="str">
        <f>IF(OR('Method of food processing'!D34="",'Method of food processing'!D34='Drop down'!$P$7),"",'Method of food processing'!D34)</f>
        <v/>
      </c>
      <c r="BA9" s="79" t="str">
        <f>IF(OR('Method of food processing'!D36="",'Method of food processing'!D36='Drop down'!$P$7),"",'Method of food processing'!D36)</f>
        <v/>
      </c>
      <c r="BB9" s="79" t="str">
        <f>IF(OR('Method of food processing'!D38="",'Method of food processing'!D38='Drop down'!$P$7),"",'Method of food processing'!D38)</f>
        <v/>
      </c>
      <c r="BC9" s="79">
        <f>IF(IFERROR(MATCH(BC2,Recipe!$K$34:$K$232,0),0)+IFERROR(MATCH(BC2,Recipe!$M$34:$M$232,0),0)+IFERROR(MATCH(BC2,Recipe!$O$34:$O$232,0),0)+IFERROR(MATCH(BC2,Recipe!$Q$34:$Q$232,0),0)+IFERROR(MATCH(BC2,Recipe!$S$34:$S$232,0),0)+IFERROR(MATCH(BC2,'Packaging (Primary)'!$L$16:$L$20,0),0)+IFERROR(MATCH(BC2,'Packaging (Primary)'!$M$16:$M$20,0),0)+IFERROR(MATCH(BC2,'Packaging (Primary)'!$N$16:$N$20,0),0)+IFERROR(MATCH(BC2,'Packaging (Primary)'!$O$16:$O$20,0),0)+IFERROR(MATCH(BC2,'Packaging (Primary)'!$P$16:$P$20,0),0)+IFERROR(MATCH(BC2,'Packaging (Primary)'!$L$45:$L$54,0),0)+IFERROR(MATCH(BC2,'Packaging (Primary)'!$M$45:$M$54,0),0)+IFERROR(MATCH(BC2,'Packaging (Primary)'!$N$45:$N$54,0),0)+IFERROR(MATCH(BC2,'Packaging (Primary)'!$O$45:$O$54,0),0)+IFERROR(MATCH(BC2,'Packaging (Primary)'!$P$45:$P$54,0),0)+IFERROR(MATCH(BC2,'Packaging (Primary)'!$L$57:$L$66,0),0)+IFERROR(MATCH(BC2,'Packaging (Primary)'!$M$57:$M$66,0),0)+IFERROR(MATCH(BC2,'Packaging (Primary)'!$N$57:$N$66,0),0)+IFERROR(MATCH(BC2,'Packaging (Primary)'!$O$57:$O$66,0),0)+IFERROR(MATCH(BC2,'Packaging (Primary)'!$P$57:$P$66,0),0)+IFERROR(MATCH(BC2,'Packaging (Primary)'!$L$69:$L$78,0),0)+IFERROR(MATCH(BC2,'Packaging (Primary)'!$M$69:$M$78,0),0)+IFERROR(MATCH(BC2,'Packaging (Primary)'!$N$69:$N$78,0),0)+IFERROR(MATCH(BC2,'Packaging (Primary)'!$O$69:$O$78,0),0)+IFERROR(MATCH(BC2,'Packaging (Primary)'!$P$69:$P$78,0),0)+IFERROR(MATCH(BC2,'Packaging (Primary)'!$L$81:$L$90,0),0)+IFERROR(MATCH(BC2,'Packaging (Primary)'!$M$81:$M$90,0),0)+IFERROR(MATCH(BC2,'Packaging (Primary)'!$N$81:$N$90,0),0)+IFERROR(MATCH(BC2,'Packaging (Primary)'!$O$81:$O$90,0),0)+IFERROR(MATCH(BC2,'Packaging (Primary)'!$P$81:$P$90,0),0)+IFERROR(MATCH(BC2,'Packaging (Primary)'!$L$93:$L$102,0),0)+IFERROR(MATCH(BC2,'Packaging (Primary)'!$M$93:$M$102,0),0)+IFERROR(MATCH(BC2,'Packaging (Primary)'!$N$93:$N$102,0),0)+IFERROR(MATCH(BC2,'Packaging (Primary)'!$O$93:$O$102,0),0)+IFERROR(MATCH(BC2,'Packaging (Primary)'!$P$93:$P$102,0),0)&gt;=1,1,0)</f>
        <v>0</v>
      </c>
      <c r="BD9" s="79">
        <f>IF(IFERROR(MATCH(BD2,Recipe!$K$34:$K$232,0),0)+IFERROR(MATCH(BD2,Recipe!$M$34:$M$232,0),0)+IFERROR(MATCH(BD2,Recipe!$O$34:$O$232,0),0)+IFERROR(MATCH(BD2,Recipe!$Q$34:$Q$232,0),0)+IFERROR(MATCH(BD2,Recipe!$S$34:$S$232,0),0)+IFERROR(MATCH(BD2,'Packaging (Primary)'!$L$16:$L$20,0),0)+IFERROR(MATCH(BD2,'Packaging (Primary)'!$M$16:$M$20,0),0)+IFERROR(MATCH(BD2,'Packaging (Primary)'!$N$16:$N$20,0),0)+IFERROR(MATCH(BD2,'Packaging (Primary)'!$O$16:$O$20,0),0)+IFERROR(MATCH(BD2,'Packaging (Primary)'!$P$16:$P$20,0),0)+IFERROR(MATCH(BD2,'Packaging (Primary)'!$L$45:$L$54,0),0)+IFERROR(MATCH(BD2,'Packaging (Primary)'!$M$45:$M$54,0),0)+IFERROR(MATCH(BD2,'Packaging (Primary)'!$N$45:$N$54,0),0)+IFERROR(MATCH(BD2,'Packaging (Primary)'!$O$45:$O$54,0),0)+IFERROR(MATCH(BD2,'Packaging (Primary)'!$P$45:$P$54,0),0)+IFERROR(MATCH(BD2,'Packaging (Primary)'!$L$57:$L$66,0),0)+IFERROR(MATCH(BD2,'Packaging (Primary)'!$M$57:$M$66,0),0)+IFERROR(MATCH(BD2,'Packaging (Primary)'!$N$57:$N$66,0),0)+IFERROR(MATCH(BD2,'Packaging (Primary)'!$O$57:$O$66,0),0)+IFERROR(MATCH(BD2,'Packaging (Primary)'!$P$57:$P$66,0),0)+IFERROR(MATCH(BD2,'Packaging (Primary)'!$L$69:$L$78,0),0)+IFERROR(MATCH(BD2,'Packaging (Primary)'!$M$69:$M$78,0),0)+IFERROR(MATCH(BD2,'Packaging (Primary)'!$N$69:$N$78,0),0)+IFERROR(MATCH(BD2,'Packaging (Primary)'!$O$69:$O$78,0),0)+IFERROR(MATCH(BD2,'Packaging (Primary)'!$P$69:$P$78,0),0)+IFERROR(MATCH(BD2,'Packaging (Primary)'!$L$81:$L$90,0),0)+IFERROR(MATCH(BD2,'Packaging (Primary)'!$M$81:$M$90,0),0)+IFERROR(MATCH(BD2,'Packaging (Primary)'!$N$81:$N$90,0),0)+IFERROR(MATCH(BD2,'Packaging (Primary)'!$O$81:$O$90,0),0)+IFERROR(MATCH(BD2,'Packaging (Primary)'!$P$81:$P$90,0),0)+IFERROR(MATCH(BD2,'Packaging (Primary)'!$L$93:$L$102,0),0)+IFERROR(MATCH(BD2,'Packaging (Primary)'!$M$93:$M$102,0),0)+IFERROR(MATCH(BD2,'Packaging (Primary)'!$N$93:$N$102,0),0)+IFERROR(MATCH(BD2,'Packaging (Primary)'!$O$93:$O$102,0),0)+IFERROR(MATCH(BD2,'Packaging (Primary)'!$P$93:$P$102,0),0)&gt;=1,1,0)</f>
        <v>0</v>
      </c>
      <c r="BE9" s="79">
        <f>IF(IFERROR(MATCH(BE2,Recipe!$K$34:$K$232,0),0)+IFERROR(MATCH(BE2,Recipe!$M$34:$M$232,0),0)+IFERROR(MATCH(BE2,Recipe!$O$34:$O$232,0),0)+IFERROR(MATCH(BE2,Recipe!$Q$34:$Q$232,0),0)+IFERROR(MATCH(BE2,Recipe!$S$34:$S$232,0),0)+IFERROR(MATCH(BE2,'Packaging (Primary)'!$L$16:$L$20,0),0)+IFERROR(MATCH(BE2,'Packaging (Primary)'!$M$16:$M$20,0),0)+IFERROR(MATCH(BE2,'Packaging (Primary)'!$N$16:$N$20,0),0)+IFERROR(MATCH(BE2,'Packaging (Primary)'!$O$16:$O$20,0),0)+IFERROR(MATCH(BE2,'Packaging (Primary)'!$P$16:$P$20,0),0)+IFERROR(MATCH(BE2,'Packaging (Primary)'!$L$45:$L$54,0),0)+IFERROR(MATCH(BE2,'Packaging (Primary)'!$M$45:$M$54,0),0)+IFERROR(MATCH(BE2,'Packaging (Primary)'!$N$45:$N$54,0),0)+IFERROR(MATCH(BE2,'Packaging (Primary)'!$O$45:$O$54,0),0)+IFERROR(MATCH(BE2,'Packaging (Primary)'!$P$45:$P$54,0),0)+IFERROR(MATCH(BE2,'Packaging (Primary)'!$L$57:$L$66,0),0)+IFERROR(MATCH(BE2,'Packaging (Primary)'!$M$57:$M$66,0),0)+IFERROR(MATCH(BE2,'Packaging (Primary)'!$N$57:$N$66,0),0)+IFERROR(MATCH(BE2,'Packaging (Primary)'!$O$57:$O$66,0),0)+IFERROR(MATCH(BE2,'Packaging (Primary)'!$P$57:$P$66,0),0)+IFERROR(MATCH(BE2,'Packaging (Primary)'!$L$69:$L$78,0),0)+IFERROR(MATCH(BE2,'Packaging (Primary)'!$M$69:$M$78,0),0)+IFERROR(MATCH(BE2,'Packaging (Primary)'!$N$69:$N$78,0),0)+IFERROR(MATCH(BE2,'Packaging (Primary)'!$O$69:$O$78,0),0)+IFERROR(MATCH(BE2,'Packaging (Primary)'!$P$69:$P$78,0),0)+IFERROR(MATCH(BE2,'Packaging (Primary)'!$L$81:$L$90,0),0)+IFERROR(MATCH(BE2,'Packaging (Primary)'!$M$81:$M$90,0),0)+IFERROR(MATCH(BE2,'Packaging (Primary)'!$N$81:$N$90,0),0)+IFERROR(MATCH(BE2,'Packaging (Primary)'!$O$81:$O$90,0),0)+IFERROR(MATCH(BE2,'Packaging (Primary)'!$P$81:$P$90,0),0)+IFERROR(MATCH(BE2,'Packaging (Primary)'!$L$93:$L$102,0),0)+IFERROR(MATCH(BE2,'Packaging (Primary)'!$M$93:$M$102,0),0)+IFERROR(MATCH(BE2,'Packaging (Primary)'!$N$93:$N$102,0),0)+IFERROR(MATCH(BE2,'Packaging (Primary)'!$O$93:$O$102,0),0)+IFERROR(MATCH(BE2,'Packaging (Primary)'!$P$93:$P$102,0),0)&gt;=1,1,0)</f>
        <v>0</v>
      </c>
      <c r="BF9" s="79">
        <f>IF(IFERROR(MATCH(BF2,Recipe!$K$34:$K$232,0),0)+IFERROR(MATCH(BF2,Recipe!$M$34:$M$232,0),0)+IFERROR(MATCH(BF2,Recipe!$O$34:$O$232,0),0)+IFERROR(MATCH(BF2,Recipe!$Q$34:$Q$232,0),0)+IFERROR(MATCH(BF2,Recipe!$S$34:$S$232,0),0)+IFERROR(MATCH(BF2,'Packaging (Primary)'!$L$16:$L$20,0),0)+IFERROR(MATCH(BF2,'Packaging (Primary)'!$M$16:$M$20,0),0)+IFERROR(MATCH(BF2,'Packaging (Primary)'!$N$16:$N$20,0),0)+IFERROR(MATCH(BF2,'Packaging (Primary)'!$O$16:$O$20,0),0)+IFERROR(MATCH(BF2,'Packaging (Primary)'!$P$16:$P$20,0),0)+IFERROR(MATCH(BF2,'Packaging (Primary)'!$L$45:$L$54,0),0)+IFERROR(MATCH(BF2,'Packaging (Primary)'!$M$45:$M$54,0),0)+IFERROR(MATCH(BF2,'Packaging (Primary)'!$N$45:$N$54,0),0)+IFERROR(MATCH(BF2,'Packaging (Primary)'!$O$45:$O$54,0),0)+IFERROR(MATCH(BF2,'Packaging (Primary)'!$P$45:$P$54,0),0)+IFERROR(MATCH(BF2,'Packaging (Primary)'!$L$57:$L$66,0),0)+IFERROR(MATCH(BF2,'Packaging (Primary)'!$M$57:$M$66,0),0)+IFERROR(MATCH(BF2,'Packaging (Primary)'!$N$57:$N$66,0),0)+IFERROR(MATCH(BF2,'Packaging (Primary)'!$O$57:$O$66,0),0)+IFERROR(MATCH(BF2,'Packaging (Primary)'!$P$57:$P$66,0),0)+IFERROR(MATCH(BF2,'Packaging (Primary)'!$L$69:$L$78,0),0)+IFERROR(MATCH(BF2,'Packaging (Primary)'!$M$69:$M$78,0),0)+IFERROR(MATCH(BF2,'Packaging (Primary)'!$N$69:$N$78,0),0)+IFERROR(MATCH(BF2,'Packaging (Primary)'!$O$69:$O$78,0),0)+IFERROR(MATCH(BF2,'Packaging (Primary)'!$P$69:$P$78,0),0)+IFERROR(MATCH(BF2,'Packaging (Primary)'!$L$81:$L$90,0),0)+IFERROR(MATCH(BF2,'Packaging (Primary)'!$M$81:$M$90,0),0)+IFERROR(MATCH(BF2,'Packaging (Primary)'!$N$81:$N$90,0),0)+IFERROR(MATCH(BF2,'Packaging (Primary)'!$O$81:$O$90,0),0)+IFERROR(MATCH(BF2,'Packaging (Primary)'!$P$81:$P$90,0),0)+IFERROR(MATCH(BF2,'Packaging (Primary)'!$L$93:$L$102,0),0)+IFERROR(MATCH(BF2,'Packaging (Primary)'!$M$93:$M$102,0),0)+IFERROR(MATCH(BF2,'Packaging (Primary)'!$N$93:$N$102,0),0)+IFERROR(MATCH(BF2,'Packaging (Primary)'!$O$93:$O$102,0),0)+IFERROR(MATCH(BF2,'Packaging (Primary)'!$P$93:$P$102,0),0)&gt;=1,1,0)</f>
        <v>0</v>
      </c>
      <c r="BG9" s="79">
        <f>IF(IFERROR(MATCH(BG2,Recipe!$K$34:$K$232,0),0)+IFERROR(MATCH(BG2,Recipe!$M$34:$M$232,0),0)+IFERROR(MATCH(BG2,Recipe!$O$34:$O$232,0),0)+IFERROR(MATCH(BG2,Recipe!$Q$34:$Q$232,0),0)+IFERROR(MATCH(BG2,Recipe!$S$34:$S$232,0),0)+IFERROR(MATCH(BG2,'Packaging (Primary)'!$L$16:$L$20,0),0)+IFERROR(MATCH(BG2,'Packaging (Primary)'!$M$16:$M$20,0),0)+IFERROR(MATCH(BG2,'Packaging (Primary)'!$N$16:$N$20,0),0)+IFERROR(MATCH(BG2,'Packaging (Primary)'!$O$16:$O$20,0),0)+IFERROR(MATCH(BG2,'Packaging (Primary)'!$P$16:$P$20,0),0)+IFERROR(MATCH(BG2,'Packaging (Primary)'!$L$45:$L$54,0),0)+IFERROR(MATCH(BG2,'Packaging (Primary)'!$M$45:$M$54,0),0)+IFERROR(MATCH(BG2,'Packaging (Primary)'!$N$45:$N$54,0),0)+IFERROR(MATCH(BG2,'Packaging (Primary)'!$O$45:$O$54,0),0)+IFERROR(MATCH(BG2,'Packaging (Primary)'!$P$45:$P$54,0),0)+IFERROR(MATCH(BG2,'Packaging (Primary)'!$L$57:$L$66,0),0)+IFERROR(MATCH(BG2,'Packaging (Primary)'!$M$57:$M$66,0),0)+IFERROR(MATCH(BG2,'Packaging (Primary)'!$N$57:$N$66,0),0)+IFERROR(MATCH(BG2,'Packaging (Primary)'!$O$57:$O$66,0),0)+IFERROR(MATCH(BG2,'Packaging (Primary)'!$P$57:$P$66,0),0)+IFERROR(MATCH(BG2,'Packaging (Primary)'!$L$69:$L$78,0),0)+IFERROR(MATCH(BG2,'Packaging (Primary)'!$M$69:$M$78,0),0)+IFERROR(MATCH(BG2,'Packaging (Primary)'!$N$69:$N$78,0),0)+IFERROR(MATCH(BG2,'Packaging (Primary)'!$O$69:$O$78,0),0)+IFERROR(MATCH(BG2,'Packaging (Primary)'!$P$69:$P$78,0),0)+IFERROR(MATCH(BG2,'Packaging (Primary)'!$L$81:$L$90,0),0)+IFERROR(MATCH(BG2,'Packaging (Primary)'!$M$81:$M$90,0),0)+IFERROR(MATCH(BG2,'Packaging (Primary)'!$N$81:$N$90,0),0)+IFERROR(MATCH(BG2,'Packaging (Primary)'!$O$81:$O$90,0),0)+IFERROR(MATCH(BG2,'Packaging (Primary)'!$P$81:$P$90,0),0)+IFERROR(MATCH(BG2,'Packaging (Primary)'!$L$93:$L$102,0),0)+IFERROR(MATCH(BG2,'Packaging (Primary)'!$M$93:$M$102,0),0)+IFERROR(MATCH(BG2,'Packaging (Primary)'!$N$93:$N$102,0),0)+IFERROR(MATCH(BG2,'Packaging (Primary)'!$O$93:$O$102,0),0)+IFERROR(MATCH(BG2,'Packaging (Primary)'!$P$93:$P$102,0),0)&gt;=1,1,0)</f>
        <v>0</v>
      </c>
      <c r="BH9" s="79">
        <f>IF(IFERROR(MATCH(BH2,Recipe!$K$34:$K$232,0),0)+IFERROR(MATCH(BH2,Recipe!$M$34:$M$232,0),0)+IFERROR(MATCH(BH2,Recipe!$O$34:$O$232,0),0)+IFERROR(MATCH(BH2,Recipe!$Q$34:$Q$232,0),0)+IFERROR(MATCH(BH2,Recipe!$S$34:$S$232,0),0)+IFERROR(MATCH(BH2,'Packaging (Primary)'!$L$16:$L$20,0),0)+IFERROR(MATCH(BH2,'Packaging (Primary)'!$M$16:$M$20,0),0)+IFERROR(MATCH(BH2,'Packaging (Primary)'!$N$16:$N$20,0),0)+IFERROR(MATCH(BH2,'Packaging (Primary)'!$O$16:$O$20,0),0)+IFERROR(MATCH(BH2,'Packaging (Primary)'!$P$16:$P$20,0),0)+IFERROR(MATCH(BH2,'Packaging (Primary)'!$L$45:$L$54,0),0)+IFERROR(MATCH(BH2,'Packaging (Primary)'!$M$45:$M$54,0),0)+IFERROR(MATCH(BH2,'Packaging (Primary)'!$N$45:$N$54,0),0)+IFERROR(MATCH(BH2,'Packaging (Primary)'!$O$45:$O$54,0),0)+IFERROR(MATCH(BH2,'Packaging (Primary)'!$P$45:$P$54,0),0)+IFERROR(MATCH(BH2,'Packaging (Primary)'!$L$57:$L$66,0),0)+IFERROR(MATCH(BH2,'Packaging (Primary)'!$M$57:$M$66,0),0)+IFERROR(MATCH(BH2,'Packaging (Primary)'!$N$57:$N$66,0),0)+IFERROR(MATCH(BH2,'Packaging (Primary)'!$O$57:$O$66,0),0)+IFERROR(MATCH(BH2,'Packaging (Primary)'!$P$57:$P$66,0),0)+IFERROR(MATCH(BH2,'Packaging (Primary)'!$L$69:$L$78,0),0)+IFERROR(MATCH(BH2,'Packaging (Primary)'!$M$69:$M$78,0),0)+IFERROR(MATCH(BH2,'Packaging (Primary)'!$N$69:$N$78,0),0)+IFERROR(MATCH(BH2,'Packaging (Primary)'!$O$69:$O$78,0),0)+IFERROR(MATCH(BH2,'Packaging (Primary)'!$P$69:$P$78,0),0)+IFERROR(MATCH(BH2,'Packaging (Primary)'!$L$81:$L$90,0),0)+IFERROR(MATCH(BH2,'Packaging (Primary)'!$M$81:$M$90,0),0)+IFERROR(MATCH(BH2,'Packaging (Primary)'!$N$81:$N$90,0),0)+IFERROR(MATCH(BH2,'Packaging (Primary)'!$O$81:$O$90,0),0)+IFERROR(MATCH(BH2,'Packaging (Primary)'!$P$81:$P$90,0),0)+IFERROR(MATCH(BH2,'Packaging (Primary)'!$L$93:$L$102,0),0)+IFERROR(MATCH(BH2,'Packaging (Primary)'!$M$93:$M$102,0),0)+IFERROR(MATCH(BH2,'Packaging (Primary)'!$N$93:$N$102,0),0)+IFERROR(MATCH(BH2,'Packaging (Primary)'!$O$93:$O$102,0),0)+IFERROR(MATCH(BH2,'Packaging (Primary)'!$P$93:$P$102,0),0)&gt;=1,1,0)</f>
        <v>0</v>
      </c>
      <c r="BI9" s="79">
        <f>IF(IFERROR(MATCH(BI2,Recipe!$K$34:$K$232,0),0)+IFERROR(MATCH(BI2,Recipe!$M$34:$M$232,0),0)+IFERROR(MATCH(BI2,Recipe!$O$34:$O$232,0),0)+IFERROR(MATCH(BI2,Recipe!$Q$34:$Q$232,0),0)+IFERROR(MATCH(BI2,Recipe!$S$34:$S$232,0),0)+IFERROR(MATCH(BI2,'Packaging (Primary)'!$L$16:$L$20,0),0)+IFERROR(MATCH(BI2,'Packaging (Primary)'!$M$16:$M$20,0),0)+IFERROR(MATCH(BI2,'Packaging (Primary)'!$N$16:$N$20,0),0)+IFERROR(MATCH(BI2,'Packaging (Primary)'!$O$16:$O$20,0),0)+IFERROR(MATCH(BI2,'Packaging (Primary)'!$P$16:$P$20,0),0)+IFERROR(MATCH(BI2,'Packaging (Primary)'!$L$45:$L$54,0),0)+IFERROR(MATCH(BI2,'Packaging (Primary)'!$M$45:$M$54,0),0)+IFERROR(MATCH(BI2,'Packaging (Primary)'!$N$45:$N$54,0),0)+IFERROR(MATCH(BI2,'Packaging (Primary)'!$O$45:$O$54,0),0)+IFERROR(MATCH(BI2,'Packaging (Primary)'!$P$45:$P$54,0),0)+IFERROR(MATCH(BI2,'Packaging (Primary)'!$L$57:$L$66,0),0)+IFERROR(MATCH(BI2,'Packaging (Primary)'!$M$57:$M$66,0),0)+IFERROR(MATCH(BI2,'Packaging (Primary)'!$N$57:$N$66,0),0)+IFERROR(MATCH(BI2,'Packaging (Primary)'!$O$57:$O$66,0),0)+IFERROR(MATCH(BI2,'Packaging (Primary)'!$P$57:$P$66,0),0)+IFERROR(MATCH(BI2,'Packaging (Primary)'!$L$69:$L$78,0),0)+IFERROR(MATCH(BI2,'Packaging (Primary)'!$M$69:$M$78,0),0)+IFERROR(MATCH(BI2,'Packaging (Primary)'!$N$69:$N$78,0),0)+IFERROR(MATCH(BI2,'Packaging (Primary)'!$O$69:$O$78,0),0)+IFERROR(MATCH(BI2,'Packaging (Primary)'!$P$69:$P$78,0),0)+IFERROR(MATCH(BI2,'Packaging (Primary)'!$L$81:$L$90,0),0)+IFERROR(MATCH(BI2,'Packaging (Primary)'!$M$81:$M$90,0),0)+IFERROR(MATCH(BI2,'Packaging (Primary)'!$N$81:$N$90,0),0)+IFERROR(MATCH(BI2,'Packaging (Primary)'!$O$81:$O$90,0),0)+IFERROR(MATCH(BI2,'Packaging (Primary)'!$P$81:$P$90,0),0)+IFERROR(MATCH(BI2,'Packaging (Primary)'!$L$93:$L$102,0),0)+IFERROR(MATCH(BI2,'Packaging (Primary)'!$M$93:$M$102,0),0)+IFERROR(MATCH(BI2,'Packaging (Primary)'!$N$93:$N$102,0),0)+IFERROR(MATCH(BI2,'Packaging (Primary)'!$O$93:$O$102,0),0)+IFERROR(MATCH(BI2,'Packaging (Primary)'!$P$93:$P$102,0),0)&gt;=1,1,0)</f>
        <v>0</v>
      </c>
      <c r="BJ9" s="79">
        <f>IF(IFERROR(MATCH(BJ2,Recipe!$K$34:$K$232,0),0)+IFERROR(MATCH(BJ2,Recipe!$M$34:$M$232,0),0)+IFERROR(MATCH(BJ2,Recipe!$O$34:$O$232,0),0)+IFERROR(MATCH(BJ2,Recipe!$Q$34:$Q$232,0),0)+IFERROR(MATCH(BJ2,Recipe!$S$34:$S$232,0),0)+IFERROR(MATCH(BJ2,'Packaging (Primary)'!$L$16:$L$20,0),0)+IFERROR(MATCH(BJ2,'Packaging (Primary)'!$M$16:$M$20,0),0)+IFERROR(MATCH(BJ2,'Packaging (Primary)'!$N$16:$N$20,0),0)+IFERROR(MATCH(BJ2,'Packaging (Primary)'!$O$16:$O$20,0),0)+IFERROR(MATCH(BJ2,'Packaging (Primary)'!$P$16:$P$20,0),0)+IFERROR(MATCH(BJ2,'Packaging (Primary)'!$L$45:$L$54,0),0)+IFERROR(MATCH(BJ2,'Packaging (Primary)'!$M$45:$M$54,0),0)+IFERROR(MATCH(BJ2,'Packaging (Primary)'!$N$45:$N$54,0),0)+IFERROR(MATCH(BJ2,'Packaging (Primary)'!$O$45:$O$54,0),0)+IFERROR(MATCH(BJ2,'Packaging (Primary)'!$P$45:$P$54,0),0)+IFERROR(MATCH(BJ2,'Packaging (Primary)'!$L$57:$L$66,0),0)+IFERROR(MATCH(BJ2,'Packaging (Primary)'!$M$57:$M$66,0),0)+IFERROR(MATCH(BJ2,'Packaging (Primary)'!$N$57:$N$66,0),0)+IFERROR(MATCH(BJ2,'Packaging (Primary)'!$O$57:$O$66,0),0)+IFERROR(MATCH(BJ2,'Packaging (Primary)'!$P$57:$P$66,0),0)+IFERROR(MATCH(BJ2,'Packaging (Primary)'!$L$69:$L$78,0),0)+IFERROR(MATCH(BJ2,'Packaging (Primary)'!$M$69:$M$78,0),0)+IFERROR(MATCH(BJ2,'Packaging (Primary)'!$N$69:$N$78,0),0)+IFERROR(MATCH(BJ2,'Packaging (Primary)'!$O$69:$O$78,0),0)+IFERROR(MATCH(BJ2,'Packaging (Primary)'!$P$69:$P$78,0),0)+IFERROR(MATCH(BJ2,'Packaging (Primary)'!$L$81:$L$90,0),0)+IFERROR(MATCH(BJ2,'Packaging (Primary)'!$M$81:$M$90,0),0)+IFERROR(MATCH(BJ2,'Packaging (Primary)'!$N$81:$N$90,0),0)+IFERROR(MATCH(BJ2,'Packaging (Primary)'!$O$81:$O$90,0),0)+IFERROR(MATCH(BJ2,'Packaging (Primary)'!$P$81:$P$90,0),0)+IFERROR(MATCH(BJ2,'Packaging (Primary)'!$L$93:$L$102,0),0)+IFERROR(MATCH(BJ2,'Packaging (Primary)'!$M$93:$M$102,0),0)+IFERROR(MATCH(BJ2,'Packaging (Primary)'!$N$93:$N$102,0),0)+IFERROR(MATCH(BJ2,'Packaging (Primary)'!$O$93:$O$102,0),0)+IFERROR(MATCH(BJ2,'Packaging (Primary)'!$P$93:$P$102,0),0)&gt;=1,1,0)</f>
        <v>0</v>
      </c>
      <c r="BK9" s="79">
        <f>IF(IFERROR(MATCH(BK2,Recipe!$K$34:$K$232,0),0)+IFERROR(MATCH(BK2,Recipe!$M$34:$M$232,0),0)+IFERROR(MATCH(BK2,Recipe!$O$34:$O$232,0),0)+IFERROR(MATCH(BK2,Recipe!$Q$34:$Q$232,0),0)+IFERROR(MATCH(BK2,Recipe!$S$34:$S$232,0),0)+IFERROR(MATCH(BK2,'Packaging (Primary)'!$L$16:$L$20,0),0)+IFERROR(MATCH(BK2,'Packaging (Primary)'!$M$16:$M$20,0),0)+IFERROR(MATCH(BK2,'Packaging (Primary)'!$N$16:$N$20,0),0)+IFERROR(MATCH(BK2,'Packaging (Primary)'!$O$16:$O$20,0),0)+IFERROR(MATCH(BK2,'Packaging (Primary)'!$P$16:$P$20,0),0)+IFERROR(MATCH(BK2,'Packaging (Primary)'!$L$45:$L$54,0),0)+IFERROR(MATCH(BK2,'Packaging (Primary)'!$M$45:$M$54,0),0)+IFERROR(MATCH(BK2,'Packaging (Primary)'!$N$45:$N$54,0),0)+IFERROR(MATCH(BK2,'Packaging (Primary)'!$O$45:$O$54,0),0)+IFERROR(MATCH(BK2,'Packaging (Primary)'!$P$45:$P$54,0),0)+IFERROR(MATCH(BK2,'Packaging (Primary)'!$L$57:$L$66,0),0)+IFERROR(MATCH(BK2,'Packaging (Primary)'!$M$57:$M$66,0),0)+IFERROR(MATCH(BK2,'Packaging (Primary)'!$N$57:$N$66,0),0)+IFERROR(MATCH(BK2,'Packaging (Primary)'!$O$57:$O$66,0),0)+IFERROR(MATCH(BK2,'Packaging (Primary)'!$P$57:$P$66,0),0)+IFERROR(MATCH(BK2,'Packaging (Primary)'!$L$69:$L$78,0),0)+IFERROR(MATCH(BK2,'Packaging (Primary)'!$M$69:$M$78,0),0)+IFERROR(MATCH(BK2,'Packaging (Primary)'!$N$69:$N$78,0),0)+IFERROR(MATCH(BK2,'Packaging (Primary)'!$O$69:$O$78,0),0)+IFERROR(MATCH(BK2,'Packaging (Primary)'!$P$69:$P$78,0),0)+IFERROR(MATCH(BK2,'Packaging (Primary)'!$L$81:$L$90,0),0)+IFERROR(MATCH(BK2,'Packaging (Primary)'!$M$81:$M$90,0),0)+IFERROR(MATCH(BK2,'Packaging (Primary)'!$N$81:$N$90,0),0)+IFERROR(MATCH(BK2,'Packaging (Primary)'!$O$81:$O$90,0),0)+IFERROR(MATCH(BK2,'Packaging (Primary)'!$P$81:$P$90,0),0)+IFERROR(MATCH(BK2,'Packaging (Primary)'!$L$93:$L$102,0),0)+IFERROR(MATCH(BK2,'Packaging (Primary)'!$M$93:$M$102,0),0)+IFERROR(MATCH(BK2,'Packaging (Primary)'!$N$93:$N$102,0),0)+IFERROR(MATCH(BK2,'Packaging (Primary)'!$O$93:$O$102,0),0)+IFERROR(MATCH(BK2,'Packaging (Primary)'!$P$93:$P$102,0),0)&gt;=1,1,0)</f>
        <v>0</v>
      </c>
      <c r="BL9" s="79">
        <f>IF(IFERROR(MATCH(BL2,Recipe!$K$34:$K$232,0),0)+IFERROR(MATCH(BL2,Recipe!$M$34:$M$232,0),0)+IFERROR(MATCH(BL2,Recipe!$O$34:$O$232,0),0)+IFERROR(MATCH(BL2,Recipe!$Q$34:$Q$232,0),0)+IFERROR(MATCH(BL2,Recipe!$S$34:$S$232,0),0)+IFERROR(MATCH(BL2,'Packaging (Primary)'!$L$16:$L$20,0),0)+IFERROR(MATCH(BL2,'Packaging (Primary)'!$M$16:$M$20,0),0)+IFERROR(MATCH(BL2,'Packaging (Primary)'!$N$16:$N$20,0),0)+IFERROR(MATCH(BL2,'Packaging (Primary)'!$O$16:$O$20,0),0)+IFERROR(MATCH(BL2,'Packaging (Primary)'!$P$16:$P$20,0),0)+IFERROR(MATCH(BL2,'Packaging (Primary)'!$L$45:$L$54,0),0)+IFERROR(MATCH(BL2,'Packaging (Primary)'!$M$45:$M$54,0),0)+IFERROR(MATCH(BL2,'Packaging (Primary)'!$N$45:$N$54,0),0)+IFERROR(MATCH(BL2,'Packaging (Primary)'!$O$45:$O$54,0),0)+IFERROR(MATCH(BL2,'Packaging (Primary)'!$P$45:$P$54,0),0)+IFERROR(MATCH(BL2,'Packaging (Primary)'!$L$57:$L$66,0),0)+IFERROR(MATCH(BL2,'Packaging (Primary)'!$M$57:$M$66,0),0)+IFERROR(MATCH(BL2,'Packaging (Primary)'!$N$57:$N$66,0),0)+IFERROR(MATCH(BL2,'Packaging (Primary)'!$O$57:$O$66,0),0)+IFERROR(MATCH(BL2,'Packaging (Primary)'!$P$57:$P$66,0),0)+IFERROR(MATCH(BL2,'Packaging (Primary)'!$L$69:$L$78,0),0)+IFERROR(MATCH(BL2,'Packaging (Primary)'!$M$69:$M$78,0),0)+IFERROR(MATCH(BL2,'Packaging (Primary)'!$N$69:$N$78,0),0)+IFERROR(MATCH(BL2,'Packaging (Primary)'!$O$69:$O$78,0),0)+IFERROR(MATCH(BL2,'Packaging (Primary)'!$P$69:$P$78,0),0)+IFERROR(MATCH(BL2,'Packaging (Primary)'!$L$81:$L$90,0),0)+IFERROR(MATCH(BL2,'Packaging (Primary)'!$M$81:$M$90,0),0)+IFERROR(MATCH(BL2,'Packaging (Primary)'!$N$81:$N$90,0),0)+IFERROR(MATCH(BL2,'Packaging (Primary)'!$O$81:$O$90,0),0)+IFERROR(MATCH(BL2,'Packaging (Primary)'!$P$81:$P$90,0),0)+IFERROR(MATCH(BL2,'Packaging (Primary)'!$L$93:$L$102,0),0)+IFERROR(MATCH(BL2,'Packaging (Primary)'!$M$93:$M$102,0),0)+IFERROR(MATCH(BL2,'Packaging (Primary)'!$N$93:$N$102,0),0)+IFERROR(MATCH(BL2,'Packaging (Primary)'!$O$93:$O$102,0),0)+IFERROR(MATCH(BL2,'Packaging (Primary)'!$P$93:$P$102,0),0)&gt;=1,1,0)</f>
        <v>0</v>
      </c>
      <c r="BM9" s="79">
        <f>IF(IFERROR(MATCH(BM2,Recipe!$K$34:$K$232,0),0)+IFERROR(MATCH(BM2,Recipe!$M$34:$M$232,0),0)+IFERROR(MATCH(BM2,Recipe!$O$34:$O$232,0),0)+IFERROR(MATCH(BM2,Recipe!$Q$34:$Q$232,0),0)+IFERROR(MATCH(BM2,Recipe!$S$34:$S$232,0),0)+IFERROR(MATCH(BM2,'Packaging (Primary)'!$L$16:$L$20,0),0)+IFERROR(MATCH(BM2,'Packaging (Primary)'!$M$16:$M$20,0),0)+IFERROR(MATCH(BM2,'Packaging (Primary)'!$N$16:$N$20,0),0)+IFERROR(MATCH(BM2,'Packaging (Primary)'!$O$16:$O$20,0),0)+IFERROR(MATCH(BM2,'Packaging (Primary)'!$P$16:$P$20,0),0)+IFERROR(MATCH(BM2,'Packaging (Primary)'!$L$45:$L$54,0),0)+IFERROR(MATCH(BM2,'Packaging (Primary)'!$M$45:$M$54,0),0)+IFERROR(MATCH(BM2,'Packaging (Primary)'!$N$45:$N$54,0),0)+IFERROR(MATCH(BM2,'Packaging (Primary)'!$O$45:$O$54,0),0)+IFERROR(MATCH(BM2,'Packaging (Primary)'!$P$45:$P$54,0),0)+IFERROR(MATCH(BM2,'Packaging (Primary)'!$L$57:$L$66,0),0)+IFERROR(MATCH(BM2,'Packaging (Primary)'!$M$57:$M$66,0),0)+IFERROR(MATCH(BM2,'Packaging (Primary)'!$N$57:$N$66,0),0)+IFERROR(MATCH(BM2,'Packaging (Primary)'!$O$57:$O$66,0),0)+IFERROR(MATCH(BM2,'Packaging (Primary)'!$P$57:$P$66,0),0)+IFERROR(MATCH(BM2,'Packaging (Primary)'!$L$69:$L$78,0),0)+IFERROR(MATCH(BM2,'Packaging (Primary)'!$M$69:$M$78,0),0)+IFERROR(MATCH(BM2,'Packaging (Primary)'!$N$69:$N$78,0),0)+IFERROR(MATCH(BM2,'Packaging (Primary)'!$O$69:$O$78,0),0)+IFERROR(MATCH(BM2,'Packaging (Primary)'!$P$69:$P$78,0),0)+IFERROR(MATCH(BM2,'Packaging (Primary)'!$L$81:$L$90,0),0)+IFERROR(MATCH(BM2,'Packaging (Primary)'!$M$81:$M$90,0),0)+IFERROR(MATCH(BM2,'Packaging (Primary)'!$N$81:$N$90,0),0)+IFERROR(MATCH(BM2,'Packaging (Primary)'!$O$81:$O$90,0),0)+IFERROR(MATCH(BM2,'Packaging (Primary)'!$P$81:$P$90,0),0)+IFERROR(MATCH(BM2,'Packaging (Primary)'!$L$93:$L$102,0),0)+IFERROR(MATCH(BM2,'Packaging (Primary)'!$M$93:$M$102,0),0)+IFERROR(MATCH(BM2,'Packaging (Primary)'!$N$93:$N$102,0),0)+IFERROR(MATCH(BM2,'Packaging (Primary)'!$O$93:$O$102,0),0)+IFERROR(MATCH(BM2,'Packaging (Primary)'!$P$93:$P$102,0),0)&gt;=1,1,0)</f>
        <v>0</v>
      </c>
      <c r="BN9" s="79">
        <f>IF(IFERROR(MATCH(BN2,Recipe!$K$34:$K$232,0),0)+IFERROR(MATCH(BN2,Recipe!$M$34:$M$232,0),0)+IFERROR(MATCH(BN2,Recipe!$O$34:$O$232,0),0)+IFERROR(MATCH(BN2,Recipe!$Q$34:$Q$232,0),0)+IFERROR(MATCH(BN2,Recipe!$S$34:$S$232,0),0)+IFERROR(MATCH(BN2,'Packaging (Primary)'!$L$16:$L$20,0),0)+IFERROR(MATCH(BN2,'Packaging (Primary)'!$M$16:$M$20,0),0)+IFERROR(MATCH(BN2,'Packaging (Primary)'!$N$16:$N$20,0),0)+IFERROR(MATCH(BN2,'Packaging (Primary)'!$O$16:$O$20,0),0)+IFERROR(MATCH(BN2,'Packaging (Primary)'!$P$16:$P$20,0),0)+IFERROR(MATCH(BN2,'Packaging (Primary)'!$L$45:$L$54,0),0)+IFERROR(MATCH(BN2,'Packaging (Primary)'!$M$45:$M$54,0),0)+IFERROR(MATCH(BN2,'Packaging (Primary)'!$N$45:$N$54,0),0)+IFERROR(MATCH(BN2,'Packaging (Primary)'!$O$45:$O$54,0),0)+IFERROR(MATCH(BN2,'Packaging (Primary)'!$P$45:$P$54,0),0)+IFERROR(MATCH(BN2,'Packaging (Primary)'!$L$57:$L$66,0),0)+IFERROR(MATCH(BN2,'Packaging (Primary)'!$M$57:$M$66,0),0)+IFERROR(MATCH(BN2,'Packaging (Primary)'!$N$57:$N$66,0),0)+IFERROR(MATCH(BN2,'Packaging (Primary)'!$O$57:$O$66,0),0)+IFERROR(MATCH(BN2,'Packaging (Primary)'!$P$57:$P$66,0),0)+IFERROR(MATCH(BN2,'Packaging (Primary)'!$L$69:$L$78,0),0)+IFERROR(MATCH(BN2,'Packaging (Primary)'!$M$69:$M$78,0),0)+IFERROR(MATCH(BN2,'Packaging (Primary)'!$N$69:$N$78,0),0)+IFERROR(MATCH(BN2,'Packaging (Primary)'!$O$69:$O$78,0),0)+IFERROR(MATCH(BN2,'Packaging (Primary)'!$P$69:$P$78,0),0)+IFERROR(MATCH(BN2,'Packaging (Primary)'!$L$81:$L$90,0),0)+IFERROR(MATCH(BN2,'Packaging (Primary)'!$M$81:$M$90,0),0)+IFERROR(MATCH(BN2,'Packaging (Primary)'!$N$81:$N$90,0),0)+IFERROR(MATCH(BN2,'Packaging (Primary)'!$O$81:$O$90,0),0)+IFERROR(MATCH(BN2,'Packaging (Primary)'!$P$81:$P$90,0),0)+IFERROR(MATCH(BN2,'Packaging (Primary)'!$L$93:$L$102,0),0)+IFERROR(MATCH(BN2,'Packaging (Primary)'!$M$93:$M$102,0),0)+IFERROR(MATCH(BN2,'Packaging (Primary)'!$N$93:$N$102,0),0)+IFERROR(MATCH(BN2,'Packaging (Primary)'!$O$93:$O$102,0),0)+IFERROR(MATCH(BN2,'Packaging (Primary)'!$P$93:$P$102,0),0)&gt;=1,1,0)</f>
        <v>0</v>
      </c>
      <c r="BO9" s="79">
        <f>IF(IFERROR(MATCH(BO2,Recipe!$K$34:$K$232,0),0)+IFERROR(MATCH(BO2,Recipe!$M$34:$M$232,0),0)+IFERROR(MATCH(BO2,Recipe!$O$34:$O$232,0),0)+IFERROR(MATCH(BO2,Recipe!$Q$34:$Q$232,0),0)+IFERROR(MATCH(BO2,Recipe!$S$34:$S$232,0),0)+IFERROR(MATCH(BO2,'Packaging (Primary)'!$L$16:$L$20,0),0)+IFERROR(MATCH(BO2,'Packaging (Primary)'!$M$16:$M$20,0),0)+IFERROR(MATCH(BO2,'Packaging (Primary)'!$N$16:$N$20,0),0)+IFERROR(MATCH(BO2,'Packaging (Primary)'!$O$16:$O$20,0),0)+IFERROR(MATCH(BO2,'Packaging (Primary)'!$P$16:$P$20,0),0)+IFERROR(MATCH(BO2,'Packaging (Primary)'!$L$45:$L$54,0),0)+IFERROR(MATCH(BO2,'Packaging (Primary)'!$M$45:$M$54,0),0)+IFERROR(MATCH(BO2,'Packaging (Primary)'!$N$45:$N$54,0),0)+IFERROR(MATCH(BO2,'Packaging (Primary)'!$O$45:$O$54,0),0)+IFERROR(MATCH(BO2,'Packaging (Primary)'!$P$45:$P$54,0),0)+IFERROR(MATCH(BO2,'Packaging (Primary)'!$L$57:$L$66,0),0)+IFERROR(MATCH(BO2,'Packaging (Primary)'!$M$57:$M$66,0),0)+IFERROR(MATCH(BO2,'Packaging (Primary)'!$N$57:$N$66,0),0)+IFERROR(MATCH(BO2,'Packaging (Primary)'!$O$57:$O$66,0),0)+IFERROR(MATCH(BO2,'Packaging (Primary)'!$P$57:$P$66,0),0)+IFERROR(MATCH(BO2,'Packaging (Primary)'!$L$69:$L$78,0),0)+IFERROR(MATCH(BO2,'Packaging (Primary)'!$M$69:$M$78,0),0)+IFERROR(MATCH(BO2,'Packaging (Primary)'!$N$69:$N$78,0),0)+IFERROR(MATCH(BO2,'Packaging (Primary)'!$O$69:$O$78,0),0)+IFERROR(MATCH(BO2,'Packaging (Primary)'!$P$69:$P$78,0),0)+IFERROR(MATCH(BO2,'Packaging (Primary)'!$L$81:$L$90,0),0)+IFERROR(MATCH(BO2,'Packaging (Primary)'!$M$81:$M$90,0),0)+IFERROR(MATCH(BO2,'Packaging (Primary)'!$N$81:$N$90,0),0)+IFERROR(MATCH(BO2,'Packaging (Primary)'!$O$81:$O$90,0),0)+IFERROR(MATCH(BO2,'Packaging (Primary)'!$P$81:$P$90,0),0)+IFERROR(MATCH(BO2,'Packaging (Primary)'!$L$93:$L$102,0),0)+IFERROR(MATCH(BO2,'Packaging (Primary)'!$M$93:$M$102,0),0)+IFERROR(MATCH(BO2,'Packaging (Primary)'!$N$93:$N$102,0),0)+IFERROR(MATCH(BO2,'Packaging (Primary)'!$O$93:$O$102,0),0)+IFERROR(MATCH(BO2,'Packaging (Primary)'!$P$93:$P$102,0),0)&gt;=1,1,0)</f>
        <v>0</v>
      </c>
      <c r="BP9" s="79">
        <f>IF(IFERROR(MATCH(BP2,Recipe!$K$34:$K$232,0),0)+IFERROR(MATCH(BP2,Recipe!$M$34:$M$232,0),0)+IFERROR(MATCH(BP2,Recipe!$O$34:$O$232,0),0)+IFERROR(MATCH(BP2,Recipe!$Q$34:$Q$232,0),0)+IFERROR(MATCH(BP2,Recipe!$S$34:$S$232,0),0)+IFERROR(MATCH(BP2,'Packaging (Primary)'!$L$16:$L$20,0),0)+IFERROR(MATCH(BP2,'Packaging (Primary)'!$M$16:$M$20,0),0)+IFERROR(MATCH(BP2,'Packaging (Primary)'!$N$16:$N$20,0),0)+IFERROR(MATCH(BP2,'Packaging (Primary)'!$O$16:$O$20,0),0)+IFERROR(MATCH(BP2,'Packaging (Primary)'!$P$16:$P$20,0),0)+IFERROR(MATCH(BP2,'Packaging (Primary)'!$L$45:$L$54,0),0)+IFERROR(MATCH(BP2,'Packaging (Primary)'!$M$45:$M$54,0),0)+IFERROR(MATCH(BP2,'Packaging (Primary)'!$N$45:$N$54,0),0)+IFERROR(MATCH(BP2,'Packaging (Primary)'!$O$45:$O$54,0),0)+IFERROR(MATCH(BP2,'Packaging (Primary)'!$P$45:$P$54,0),0)+IFERROR(MATCH(BP2,'Packaging (Primary)'!$L$57:$L$66,0),0)+IFERROR(MATCH(BP2,'Packaging (Primary)'!$M$57:$M$66,0),0)+IFERROR(MATCH(BP2,'Packaging (Primary)'!$N$57:$N$66,0),0)+IFERROR(MATCH(BP2,'Packaging (Primary)'!$O$57:$O$66,0),0)+IFERROR(MATCH(BP2,'Packaging (Primary)'!$P$57:$P$66,0),0)+IFERROR(MATCH(BP2,'Packaging (Primary)'!$L$69:$L$78,0),0)+IFERROR(MATCH(BP2,'Packaging (Primary)'!$M$69:$M$78,0),0)+IFERROR(MATCH(BP2,'Packaging (Primary)'!$N$69:$N$78,0),0)+IFERROR(MATCH(BP2,'Packaging (Primary)'!$O$69:$O$78,0),0)+IFERROR(MATCH(BP2,'Packaging (Primary)'!$P$69:$P$78,0),0)+IFERROR(MATCH(BP2,'Packaging (Primary)'!$L$81:$L$90,0),0)+IFERROR(MATCH(BP2,'Packaging (Primary)'!$M$81:$M$90,0),0)+IFERROR(MATCH(BP2,'Packaging (Primary)'!$N$81:$N$90,0),0)+IFERROR(MATCH(BP2,'Packaging (Primary)'!$O$81:$O$90,0),0)+IFERROR(MATCH(BP2,'Packaging (Primary)'!$P$81:$P$90,0),0)+IFERROR(MATCH(BP2,'Packaging (Primary)'!$L$93:$L$102,0),0)+IFERROR(MATCH(BP2,'Packaging (Primary)'!$M$93:$M$102,0),0)+IFERROR(MATCH(BP2,'Packaging (Primary)'!$N$93:$N$102,0),0)+IFERROR(MATCH(BP2,'Packaging (Primary)'!$O$93:$O$102,0),0)+IFERROR(MATCH(BP2,'Packaging (Primary)'!$P$93:$P$102,0),0)&gt;=1,1,0)</f>
        <v>0</v>
      </c>
      <c r="BQ9" s="79">
        <f>IF(IFERROR(MATCH(BQ2,Recipe!$K$34:$K$232,0),0)+IFERROR(MATCH(BQ2,Recipe!$M$34:$M$232,0),0)+IFERROR(MATCH(BQ2,Recipe!$O$34:$O$232,0),0)+IFERROR(MATCH(BQ2,Recipe!$Q$34:$Q$232,0),0)+IFERROR(MATCH(BQ2,Recipe!$S$34:$S$232,0),0)+IFERROR(MATCH(BQ2,'Packaging (Primary)'!$L$16:$L$20,0),0)+IFERROR(MATCH(BQ2,'Packaging (Primary)'!$M$16:$M$20,0),0)+IFERROR(MATCH(BQ2,'Packaging (Primary)'!$N$16:$N$20,0),0)+IFERROR(MATCH(BQ2,'Packaging (Primary)'!$O$16:$O$20,0),0)+IFERROR(MATCH(BQ2,'Packaging (Primary)'!$P$16:$P$20,0),0)+IFERROR(MATCH(BQ2,'Packaging (Primary)'!$L$45:$L$54,0),0)+IFERROR(MATCH(BQ2,'Packaging (Primary)'!$M$45:$M$54,0),0)+IFERROR(MATCH(BQ2,'Packaging (Primary)'!$N$45:$N$54,0),0)+IFERROR(MATCH(BQ2,'Packaging (Primary)'!$O$45:$O$54,0),0)+IFERROR(MATCH(BQ2,'Packaging (Primary)'!$P$45:$P$54,0),0)+IFERROR(MATCH(BQ2,'Packaging (Primary)'!$L$57:$L$66,0),0)+IFERROR(MATCH(BQ2,'Packaging (Primary)'!$M$57:$M$66,0),0)+IFERROR(MATCH(BQ2,'Packaging (Primary)'!$N$57:$N$66,0),0)+IFERROR(MATCH(BQ2,'Packaging (Primary)'!$O$57:$O$66,0),0)+IFERROR(MATCH(BQ2,'Packaging (Primary)'!$P$57:$P$66,0),0)+IFERROR(MATCH(BQ2,'Packaging (Primary)'!$L$69:$L$78,0),0)+IFERROR(MATCH(BQ2,'Packaging (Primary)'!$M$69:$M$78,0),0)+IFERROR(MATCH(BQ2,'Packaging (Primary)'!$N$69:$N$78,0),0)+IFERROR(MATCH(BQ2,'Packaging (Primary)'!$O$69:$O$78,0),0)+IFERROR(MATCH(BQ2,'Packaging (Primary)'!$P$69:$P$78,0),0)+IFERROR(MATCH(BQ2,'Packaging (Primary)'!$L$81:$L$90,0),0)+IFERROR(MATCH(BQ2,'Packaging (Primary)'!$M$81:$M$90,0),0)+IFERROR(MATCH(BQ2,'Packaging (Primary)'!$N$81:$N$90,0),0)+IFERROR(MATCH(BQ2,'Packaging (Primary)'!$O$81:$O$90,0),0)+IFERROR(MATCH(BQ2,'Packaging (Primary)'!$P$81:$P$90,0),0)+IFERROR(MATCH(BQ2,'Packaging (Primary)'!$L$93:$L$102,0),0)+IFERROR(MATCH(BQ2,'Packaging (Primary)'!$M$93:$M$102,0),0)+IFERROR(MATCH(BQ2,'Packaging (Primary)'!$N$93:$N$102,0),0)+IFERROR(MATCH(BQ2,'Packaging (Primary)'!$O$93:$O$102,0),0)+IFERROR(MATCH(BQ2,'Packaging (Primary)'!$P$93:$P$102,0),0)&gt;=1,1,0)</f>
        <v>0</v>
      </c>
      <c r="BR9" s="79">
        <f>IF(IFERROR(MATCH(BR2,Recipe!$K$34:$K$232,0),0)+IFERROR(MATCH(BR2,Recipe!$M$34:$M$232,0),0)+IFERROR(MATCH(BR2,Recipe!$O$34:$O$232,0),0)+IFERROR(MATCH(BR2,Recipe!$Q$34:$Q$232,0),0)+IFERROR(MATCH(BR2,Recipe!$S$34:$S$232,0),0)+IFERROR(MATCH(BR2,'Packaging (Primary)'!$L$16:$L$20,0),0)+IFERROR(MATCH(BR2,'Packaging (Primary)'!$M$16:$M$20,0),0)+IFERROR(MATCH(BR2,'Packaging (Primary)'!$N$16:$N$20,0),0)+IFERROR(MATCH(BR2,'Packaging (Primary)'!$O$16:$O$20,0),0)+IFERROR(MATCH(BR2,'Packaging (Primary)'!$P$16:$P$20,0),0)+IFERROR(MATCH(BR2,'Packaging (Primary)'!$L$45:$L$54,0),0)+IFERROR(MATCH(BR2,'Packaging (Primary)'!$M$45:$M$54,0),0)+IFERROR(MATCH(BR2,'Packaging (Primary)'!$N$45:$N$54,0),0)+IFERROR(MATCH(BR2,'Packaging (Primary)'!$O$45:$O$54,0),0)+IFERROR(MATCH(BR2,'Packaging (Primary)'!$P$45:$P$54,0),0)+IFERROR(MATCH(BR2,'Packaging (Primary)'!$L$57:$L$66,0),0)+IFERROR(MATCH(BR2,'Packaging (Primary)'!$M$57:$M$66,0),0)+IFERROR(MATCH(BR2,'Packaging (Primary)'!$N$57:$N$66,0),0)+IFERROR(MATCH(BR2,'Packaging (Primary)'!$O$57:$O$66,0),0)+IFERROR(MATCH(BR2,'Packaging (Primary)'!$P$57:$P$66,0),0)+IFERROR(MATCH(BR2,'Packaging (Primary)'!$L$69:$L$78,0),0)+IFERROR(MATCH(BR2,'Packaging (Primary)'!$M$69:$M$78,0),0)+IFERROR(MATCH(BR2,'Packaging (Primary)'!$N$69:$N$78,0),0)+IFERROR(MATCH(BR2,'Packaging (Primary)'!$O$69:$O$78,0),0)+IFERROR(MATCH(BR2,'Packaging (Primary)'!$P$69:$P$78,0),0)+IFERROR(MATCH(BR2,'Packaging (Primary)'!$L$81:$L$90,0),0)+IFERROR(MATCH(BR2,'Packaging (Primary)'!$M$81:$M$90,0),0)+IFERROR(MATCH(BR2,'Packaging (Primary)'!$N$81:$N$90,0),0)+IFERROR(MATCH(BR2,'Packaging (Primary)'!$O$81:$O$90,0),0)+IFERROR(MATCH(BR2,'Packaging (Primary)'!$P$81:$P$90,0),0)+IFERROR(MATCH(BR2,'Packaging (Primary)'!$L$93:$L$102,0),0)+IFERROR(MATCH(BR2,'Packaging (Primary)'!$M$93:$M$102,0),0)+IFERROR(MATCH(BR2,'Packaging (Primary)'!$N$93:$N$102,0),0)+IFERROR(MATCH(BR2,'Packaging (Primary)'!$O$93:$O$102,0),0)+IFERROR(MATCH(BR2,'Packaging (Primary)'!$P$93:$P$102,0),0)&gt;=1,1,0)</f>
        <v>0</v>
      </c>
      <c r="BS9" s="79">
        <f>IF(IFERROR(MATCH(BS2,Recipe!$K$34:$K$232,0),0)+IFERROR(MATCH(BS2,Recipe!$M$34:$M$232,0),0)+IFERROR(MATCH(BS2,Recipe!$O$34:$O$232,0),0)+IFERROR(MATCH(BS2,Recipe!$Q$34:$Q$232,0),0)+IFERROR(MATCH(BS2,Recipe!$S$34:$S$232,0),0)+IFERROR(MATCH(BS2,'Packaging (Primary)'!$L$16:$L$20,0),0)+IFERROR(MATCH(BS2,'Packaging (Primary)'!$M$16:$M$20,0),0)+IFERROR(MATCH(BS2,'Packaging (Primary)'!$N$16:$N$20,0),0)+IFERROR(MATCH(BS2,'Packaging (Primary)'!$O$16:$O$20,0),0)+IFERROR(MATCH(BS2,'Packaging (Primary)'!$P$16:$P$20,0),0)+IFERROR(MATCH(BS2,'Packaging (Primary)'!$L$45:$L$54,0),0)+IFERROR(MATCH(BS2,'Packaging (Primary)'!$M$45:$M$54,0),0)+IFERROR(MATCH(BS2,'Packaging (Primary)'!$N$45:$N$54,0),0)+IFERROR(MATCH(BS2,'Packaging (Primary)'!$O$45:$O$54,0),0)+IFERROR(MATCH(BS2,'Packaging (Primary)'!$P$45:$P$54,0),0)+IFERROR(MATCH(BS2,'Packaging (Primary)'!$L$57:$L$66,0),0)+IFERROR(MATCH(BS2,'Packaging (Primary)'!$M$57:$M$66,0),0)+IFERROR(MATCH(BS2,'Packaging (Primary)'!$N$57:$N$66,0),0)+IFERROR(MATCH(BS2,'Packaging (Primary)'!$O$57:$O$66,0),0)+IFERROR(MATCH(BS2,'Packaging (Primary)'!$P$57:$P$66,0),0)+IFERROR(MATCH(BS2,'Packaging (Primary)'!$L$69:$L$78,0),0)+IFERROR(MATCH(BS2,'Packaging (Primary)'!$M$69:$M$78,0),0)+IFERROR(MATCH(BS2,'Packaging (Primary)'!$N$69:$N$78,0),0)+IFERROR(MATCH(BS2,'Packaging (Primary)'!$O$69:$O$78,0),0)+IFERROR(MATCH(BS2,'Packaging (Primary)'!$P$69:$P$78,0),0)+IFERROR(MATCH(BS2,'Packaging (Primary)'!$L$81:$L$90,0),0)+IFERROR(MATCH(BS2,'Packaging (Primary)'!$M$81:$M$90,0),0)+IFERROR(MATCH(BS2,'Packaging (Primary)'!$N$81:$N$90,0),0)+IFERROR(MATCH(BS2,'Packaging (Primary)'!$O$81:$O$90,0),0)+IFERROR(MATCH(BS2,'Packaging (Primary)'!$P$81:$P$90,0),0)+IFERROR(MATCH(BS2,'Packaging (Primary)'!$L$93:$L$102,0),0)+IFERROR(MATCH(BS2,'Packaging (Primary)'!$M$93:$M$102,0),0)+IFERROR(MATCH(BS2,'Packaging (Primary)'!$N$93:$N$102,0),0)+IFERROR(MATCH(BS2,'Packaging (Primary)'!$O$93:$O$102,0),0)+IFERROR(MATCH(BS2,'Packaging (Primary)'!$P$93:$P$102,0),0)&gt;=1,1,0)</f>
        <v>0</v>
      </c>
      <c r="BT9" s="79">
        <f>IF(IFERROR(MATCH(BT2,Recipe!$K$34:$K$232,0),0)+IFERROR(MATCH(BT2,Recipe!$M$34:$M$232,0),0)+IFERROR(MATCH(BT2,Recipe!$O$34:$O$232,0),0)+IFERROR(MATCH(BT2,Recipe!$Q$34:$Q$232,0),0)+IFERROR(MATCH(BT2,Recipe!$S$34:$S$232,0),0)+IFERROR(MATCH(BT2,'Packaging (Primary)'!$L$16:$L$20,0),0)+IFERROR(MATCH(BT2,'Packaging (Primary)'!$M$16:$M$20,0),0)+IFERROR(MATCH(BT2,'Packaging (Primary)'!$N$16:$N$20,0),0)+IFERROR(MATCH(BT2,'Packaging (Primary)'!$O$16:$O$20,0),0)+IFERROR(MATCH(BT2,'Packaging (Primary)'!$P$16:$P$20,0),0)+IFERROR(MATCH(BT2,'Packaging (Primary)'!$L$45:$L$54,0),0)+IFERROR(MATCH(BT2,'Packaging (Primary)'!$M$45:$M$54,0),0)+IFERROR(MATCH(BT2,'Packaging (Primary)'!$N$45:$N$54,0),0)+IFERROR(MATCH(BT2,'Packaging (Primary)'!$O$45:$O$54,0),0)+IFERROR(MATCH(BT2,'Packaging (Primary)'!$P$45:$P$54,0),0)+IFERROR(MATCH(BT2,'Packaging (Primary)'!$L$57:$L$66,0),0)+IFERROR(MATCH(BT2,'Packaging (Primary)'!$M$57:$M$66,0),0)+IFERROR(MATCH(BT2,'Packaging (Primary)'!$N$57:$N$66,0),0)+IFERROR(MATCH(BT2,'Packaging (Primary)'!$O$57:$O$66,0),0)+IFERROR(MATCH(BT2,'Packaging (Primary)'!$P$57:$P$66,0),0)+IFERROR(MATCH(BT2,'Packaging (Primary)'!$L$69:$L$78,0),0)+IFERROR(MATCH(BT2,'Packaging (Primary)'!$M$69:$M$78,0),0)+IFERROR(MATCH(BT2,'Packaging (Primary)'!$N$69:$N$78,0),0)+IFERROR(MATCH(BT2,'Packaging (Primary)'!$O$69:$O$78,0),0)+IFERROR(MATCH(BT2,'Packaging (Primary)'!$P$69:$P$78,0),0)+IFERROR(MATCH(BT2,'Packaging (Primary)'!$L$81:$L$90,0),0)+IFERROR(MATCH(BT2,'Packaging (Primary)'!$M$81:$M$90,0),0)+IFERROR(MATCH(BT2,'Packaging (Primary)'!$N$81:$N$90,0),0)+IFERROR(MATCH(BT2,'Packaging (Primary)'!$O$81:$O$90,0),0)+IFERROR(MATCH(BT2,'Packaging (Primary)'!$P$81:$P$90,0),0)+IFERROR(MATCH(BT2,'Packaging (Primary)'!$L$93:$L$102,0),0)+IFERROR(MATCH(BT2,'Packaging (Primary)'!$M$93:$M$102,0),0)+IFERROR(MATCH(BT2,'Packaging (Primary)'!$N$93:$N$102,0),0)+IFERROR(MATCH(BT2,'Packaging (Primary)'!$O$93:$O$102,0),0)+IFERROR(MATCH(BT2,'Packaging (Primary)'!$P$93:$P$102,0),0)&gt;=1,1,0)</f>
        <v>0</v>
      </c>
      <c r="BU9" s="79">
        <f>IF(IFERROR(MATCH(BU2,Recipe!$K$34:$K$232,0),0)+IFERROR(MATCH(BU2,Recipe!$M$34:$M$232,0),0)+IFERROR(MATCH(BU2,Recipe!$O$34:$O$232,0),0)+IFERROR(MATCH(BU2,Recipe!$Q$34:$Q$232,0),0)+IFERROR(MATCH(BU2,Recipe!$S$34:$S$232,0),0)+IFERROR(MATCH(BU2,'Packaging (Primary)'!$L$16:$L$20,0),0)+IFERROR(MATCH(BU2,'Packaging (Primary)'!$M$16:$M$20,0),0)+IFERROR(MATCH(BU2,'Packaging (Primary)'!$N$16:$N$20,0),0)+IFERROR(MATCH(BU2,'Packaging (Primary)'!$O$16:$O$20,0),0)+IFERROR(MATCH(BU2,'Packaging (Primary)'!$P$16:$P$20,0),0)+IFERROR(MATCH(BU2,'Packaging (Primary)'!$L$45:$L$54,0),0)+IFERROR(MATCH(BU2,'Packaging (Primary)'!$M$45:$M$54,0),0)+IFERROR(MATCH(BU2,'Packaging (Primary)'!$N$45:$N$54,0),0)+IFERROR(MATCH(BU2,'Packaging (Primary)'!$O$45:$O$54,0),0)+IFERROR(MATCH(BU2,'Packaging (Primary)'!$P$45:$P$54,0),0)+IFERROR(MATCH(BU2,'Packaging (Primary)'!$L$57:$L$66,0),0)+IFERROR(MATCH(BU2,'Packaging (Primary)'!$M$57:$M$66,0),0)+IFERROR(MATCH(BU2,'Packaging (Primary)'!$N$57:$N$66,0),0)+IFERROR(MATCH(BU2,'Packaging (Primary)'!$O$57:$O$66,0),0)+IFERROR(MATCH(BU2,'Packaging (Primary)'!$P$57:$P$66,0),0)+IFERROR(MATCH(BU2,'Packaging (Primary)'!$L$69:$L$78,0),0)+IFERROR(MATCH(BU2,'Packaging (Primary)'!$M$69:$M$78,0),0)+IFERROR(MATCH(BU2,'Packaging (Primary)'!$N$69:$N$78,0),0)+IFERROR(MATCH(BU2,'Packaging (Primary)'!$O$69:$O$78,0),0)+IFERROR(MATCH(BU2,'Packaging (Primary)'!$P$69:$P$78,0),0)+IFERROR(MATCH(BU2,'Packaging (Primary)'!$L$81:$L$90,0),0)+IFERROR(MATCH(BU2,'Packaging (Primary)'!$M$81:$M$90,0),0)+IFERROR(MATCH(BU2,'Packaging (Primary)'!$N$81:$N$90,0),0)+IFERROR(MATCH(BU2,'Packaging (Primary)'!$O$81:$O$90,0),0)+IFERROR(MATCH(BU2,'Packaging (Primary)'!$P$81:$P$90,0),0)+IFERROR(MATCH(BU2,'Packaging (Primary)'!$L$93:$L$102,0),0)+IFERROR(MATCH(BU2,'Packaging (Primary)'!$M$93:$M$102,0),0)+IFERROR(MATCH(BU2,'Packaging (Primary)'!$N$93:$N$102,0),0)+IFERROR(MATCH(BU2,'Packaging (Primary)'!$O$93:$O$102,0),0)+IFERROR(MATCH(BU2,'Packaging (Primary)'!$P$93:$P$102,0),0)&gt;=1,1,0)</f>
        <v>0</v>
      </c>
      <c r="BV9" s="79">
        <f>IF(IFERROR(MATCH(BV2,Recipe!$K$34:$K$232,0),0)+IFERROR(MATCH(BV2,Recipe!$M$34:$M$232,0),0)+IFERROR(MATCH(BV2,Recipe!$O$34:$O$232,0),0)+IFERROR(MATCH(BV2,Recipe!$Q$34:$Q$232,0),0)+IFERROR(MATCH(BV2,Recipe!$S$34:$S$232,0),0)+IFERROR(MATCH(BV2,'Packaging (Primary)'!$L$16:$L$20,0),0)+IFERROR(MATCH(BV2,'Packaging (Primary)'!$M$16:$M$20,0),0)+IFERROR(MATCH(BV2,'Packaging (Primary)'!$N$16:$N$20,0),0)+IFERROR(MATCH(BV2,'Packaging (Primary)'!$O$16:$O$20,0),0)+IFERROR(MATCH(BV2,'Packaging (Primary)'!$P$16:$P$20,0),0)+IFERROR(MATCH(BV2,'Packaging (Primary)'!$L$45:$L$54,0),0)+IFERROR(MATCH(BV2,'Packaging (Primary)'!$M$45:$M$54,0),0)+IFERROR(MATCH(BV2,'Packaging (Primary)'!$N$45:$N$54,0),0)+IFERROR(MATCH(BV2,'Packaging (Primary)'!$O$45:$O$54,0),0)+IFERROR(MATCH(BV2,'Packaging (Primary)'!$P$45:$P$54,0),0)+IFERROR(MATCH(BV2,'Packaging (Primary)'!$L$57:$L$66,0),0)+IFERROR(MATCH(BV2,'Packaging (Primary)'!$M$57:$M$66,0),0)+IFERROR(MATCH(BV2,'Packaging (Primary)'!$N$57:$N$66,0),0)+IFERROR(MATCH(BV2,'Packaging (Primary)'!$O$57:$O$66,0),0)+IFERROR(MATCH(BV2,'Packaging (Primary)'!$P$57:$P$66,0),0)+IFERROR(MATCH(BV2,'Packaging (Primary)'!$L$69:$L$78,0),0)+IFERROR(MATCH(BV2,'Packaging (Primary)'!$M$69:$M$78,0),0)+IFERROR(MATCH(BV2,'Packaging (Primary)'!$N$69:$N$78,0),0)+IFERROR(MATCH(BV2,'Packaging (Primary)'!$O$69:$O$78,0),0)+IFERROR(MATCH(BV2,'Packaging (Primary)'!$P$69:$P$78,0),0)+IFERROR(MATCH(BV2,'Packaging (Primary)'!$L$81:$L$90,0),0)+IFERROR(MATCH(BV2,'Packaging (Primary)'!$M$81:$M$90,0),0)+IFERROR(MATCH(BV2,'Packaging (Primary)'!$N$81:$N$90,0),0)+IFERROR(MATCH(BV2,'Packaging (Primary)'!$O$81:$O$90,0),0)+IFERROR(MATCH(BV2,'Packaging (Primary)'!$P$81:$P$90,0),0)+IFERROR(MATCH(BV2,'Packaging (Primary)'!$L$93:$L$102,0),0)+IFERROR(MATCH(BV2,'Packaging (Primary)'!$M$93:$M$102,0),0)+IFERROR(MATCH(BV2,'Packaging (Primary)'!$N$93:$N$102,0),0)+IFERROR(MATCH(BV2,'Packaging (Primary)'!$O$93:$O$102,0),0)+IFERROR(MATCH(BV2,'Packaging (Primary)'!$P$93:$P$102,0),0)&gt;=1,1,0)</f>
        <v>0</v>
      </c>
      <c r="BW9" s="79">
        <f>IF(IFERROR(MATCH(BW2,Recipe!$K$34:$K$232,0),0)+IFERROR(MATCH(BW2,Recipe!$M$34:$M$232,0),0)+IFERROR(MATCH(BW2,Recipe!$O$34:$O$232,0),0)+IFERROR(MATCH(BW2,Recipe!$Q$34:$Q$232,0),0)+IFERROR(MATCH(BW2,Recipe!$S$34:$S$232,0),0)+IFERROR(MATCH(BW2,'Packaging (Primary)'!$L$16:$L$20,0),0)+IFERROR(MATCH(BW2,'Packaging (Primary)'!$M$16:$M$20,0),0)+IFERROR(MATCH(BW2,'Packaging (Primary)'!$N$16:$N$20,0),0)+IFERROR(MATCH(BW2,'Packaging (Primary)'!$O$16:$O$20,0),0)+IFERROR(MATCH(BW2,'Packaging (Primary)'!$P$16:$P$20,0),0)+IFERROR(MATCH(BW2,'Packaging (Primary)'!$L$45:$L$54,0),0)+IFERROR(MATCH(BW2,'Packaging (Primary)'!$M$45:$M$54,0),0)+IFERROR(MATCH(BW2,'Packaging (Primary)'!$N$45:$N$54,0),0)+IFERROR(MATCH(BW2,'Packaging (Primary)'!$O$45:$O$54,0),0)+IFERROR(MATCH(BW2,'Packaging (Primary)'!$P$45:$P$54,0),0)+IFERROR(MATCH(BW2,'Packaging (Primary)'!$L$57:$L$66,0),0)+IFERROR(MATCH(BW2,'Packaging (Primary)'!$M$57:$M$66,0),0)+IFERROR(MATCH(BW2,'Packaging (Primary)'!$N$57:$N$66,0),0)+IFERROR(MATCH(BW2,'Packaging (Primary)'!$O$57:$O$66,0),0)+IFERROR(MATCH(BW2,'Packaging (Primary)'!$P$57:$P$66,0),0)+IFERROR(MATCH(BW2,'Packaging (Primary)'!$L$69:$L$78,0),0)+IFERROR(MATCH(BW2,'Packaging (Primary)'!$M$69:$M$78,0),0)+IFERROR(MATCH(BW2,'Packaging (Primary)'!$N$69:$N$78,0),0)+IFERROR(MATCH(BW2,'Packaging (Primary)'!$O$69:$O$78,0),0)+IFERROR(MATCH(BW2,'Packaging (Primary)'!$P$69:$P$78,0),0)+IFERROR(MATCH(BW2,'Packaging (Primary)'!$L$81:$L$90,0),0)+IFERROR(MATCH(BW2,'Packaging (Primary)'!$M$81:$M$90,0),0)+IFERROR(MATCH(BW2,'Packaging (Primary)'!$N$81:$N$90,0),0)+IFERROR(MATCH(BW2,'Packaging (Primary)'!$O$81:$O$90,0),0)+IFERROR(MATCH(BW2,'Packaging (Primary)'!$P$81:$P$90,0),0)+IFERROR(MATCH(BW2,'Packaging (Primary)'!$L$93:$L$102,0),0)+IFERROR(MATCH(BW2,'Packaging (Primary)'!$M$93:$M$102,0),0)+IFERROR(MATCH(BW2,'Packaging (Primary)'!$N$93:$N$102,0),0)+IFERROR(MATCH(BW2,'Packaging (Primary)'!$O$93:$O$102,0),0)+IFERROR(MATCH(BW2,'Packaging (Primary)'!$P$93:$P$102,0),0)&gt;=1,1,0)</f>
        <v>0</v>
      </c>
      <c r="BX9" s="79">
        <f>IF(IFERROR(MATCH(BX2,Recipe!$K$34:$K$232,0),0)+IFERROR(MATCH(BX2,Recipe!$M$34:$M$232,0),0)+IFERROR(MATCH(BX2,Recipe!$O$34:$O$232,0),0)+IFERROR(MATCH(BX2,Recipe!$Q$34:$Q$232,0),0)+IFERROR(MATCH(BX2,Recipe!$S$34:$S$232,0),0)+IFERROR(MATCH(BX2,'Packaging (Primary)'!$L$16:$L$20,0),0)+IFERROR(MATCH(BX2,'Packaging (Primary)'!$M$16:$M$20,0),0)+IFERROR(MATCH(BX2,'Packaging (Primary)'!$N$16:$N$20,0),0)+IFERROR(MATCH(BX2,'Packaging (Primary)'!$O$16:$O$20,0),0)+IFERROR(MATCH(BX2,'Packaging (Primary)'!$P$16:$P$20,0),0)+IFERROR(MATCH(BX2,'Packaging (Primary)'!$L$45:$L$54,0),0)+IFERROR(MATCH(BX2,'Packaging (Primary)'!$M$45:$M$54,0),0)+IFERROR(MATCH(BX2,'Packaging (Primary)'!$N$45:$N$54,0),0)+IFERROR(MATCH(BX2,'Packaging (Primary)'!$O$45:$O$54,0),0)+IFERROR(MATCH(BX2,'Packaging (Primary)'!$P$45:$P$54,0),0)+IFERROR(MATCH(BX2,'Packaging (Primary)'!$L$57:$L$66,0),0)+IFERROR(MATCH(BX2,'Packaging (Primary)'!$M$57:$M$66,0),0)+IFERROR(MATCH(BX2,'Packaging (Primary)'!$N$57:$N$66,0),0)+IFERROR(MATCH(BX2,'Packaging (Primary)'!$O$57:$O$66,0),0)+IFERROR(MATCH(BX2,'Packaging (Primary)'!$P$57:$P$66,0),0)+IFERROR(MATCH(BX2,'Packaging (Primary)'!$L$69:$L$78,0),0)+IFERROR(MATCH(BX2,'Packaging (Primary)'!$M$69:$M$78,0),0)+IFERROR(MATCH(BX2,'Packaging (Primary)'!$N$69:$N$78,0),0)+IFERROR(MATCH(BX2,'Packaging (Primary)'!$O$69:$O$78,0),0)+IFERROR(MATCH(BX2,'Packaging (Primary)'!$P$69:$P$78,0),0)+IFERROR(MATCH(BX2,'Packaging (Primary)'!$L$81:$L$90,0),0)+IFERROR(MATCH(BX2,'Packaging (Primary)'!$M$81:$M$90,0),0)+IFERROR(MATCH(BX2,'Packaging (Primary)'!$N$81:$N$90,0),0)+IFERROR(MATCH(BX2,'Packaging (Primary)'!$O$81:$O$90,0),0)+IFERROR(MATCH(BX2,'Packaging (Primary)'!$P$81:$P$90,0),0)+IFERROR(MATCH(BX2,'Packaging (Primary)'!$L$93:$L$102,0),0)+IFERROR(MATCH(BX2,'Packaging (Primary)'!$M$93:$M$102,0),0)+IFERROR(MATCH(BX2,'Packaging (Primary)'!$N$93:$N$102,0),0)+IFERROR(MATCH(BX2,'Packaging (Primary)'!$O$93:$O$102,0),0)+IFERROR(MATCH(BX2,'Packaging (Primary)'!$P$93:$P$102,0),0)&gt;=1,1,0)</f>
        <v>0</v>
      </c>
      <c r="BY9" s="79">
        <f>IF(IFERROR(MATCH(BY2,Recipe!$K$34:$K$232,0),0)+IFERROR(MATCH(BY2,Recipe!$M$34:$M$232,0),0)+IFERROR(MATCH(BY2,Recipe!$O$34:$O$232,0),0)+IFERROR(MATCH(BY2,Recipe!$Q$34:$Q$232,0),0)+IFERROR(MATCH(BY2,Recipe!$S$34:$S$232,0),0)+IFERROR(MATCH(BY2,'Packaging (Primary)'!$L$16:$L$20,0),0)+IFERROR(MATCH(BY2,'Packaging (Primary)'!$M$16:$M$20,0),0)+IFERROR(MATCH(BY2,'Packaging (Primary)'!$N$16:$N$20,0),0)+IFERROR(MATCH(BY2,'Packaging (Primary)'!$O$16:$O$20,0),0)+IFERROR(MATCH(BY2,'Packaging (Primary)'!$P$16:$P$20,0),0)+IFERROR(MATCH(BY2,'Packaging (Primary)'!$L$45:$L$54,0),0)+IFERROR(MATCH(BY2,'Packaging (Primary)'!$M$45:$M$54,0),0)+IFERROR(MATCH(BY2,'Packaging (Primary)'!$N$45:$N$54,0),0)+IFERROR(MATCH(BY2,'Packaging (Primary)'!$O$45:$O$54,0),0)+IFERROR(MATCH(BY2,'Packaging (Primary)'!$P$45:$P$54,0),0)+IFERROR(MATCH(BY2,'Packaging (Primary)'!$L$57:$L$66,0),0)+IFERROR(MATCH(BY2,'Packaging (Primary)'!$M$57:$M$66,0),0)+IFERROR(MATCH(BY2,'Packaging (Primary)'!$N$57:$N$66,0),0)+IFERROR(MATCH(BY2,'Packaging (Primary)'!$O$57:$O$66,0),0)+IFERROR(MATCH(BY2,'Packaging (Primary)'!$P$57:$P$66,0),0)+IFERROR(MATCH(BY2,'Packaging (Primary)'!$L$69:$L$78,0),0)+IFERROR(MATCH(BY2,'Packaging (Primary)'!$M$69:$M$78,0),0)+IFERROR(MATCH(BY2,'Packaging (Primary)'!$N$69:$N$78,0),0)+IFERROR(MATCH(BY2,'Packaging (Primary)'!$O$69:$O$78,0),0)+IFERROR(MATCH(BY2,'Packaging (Primary)'!$P$69:$P$78,0),0)+IFERROR(MATCH(BY2,'Packaging (Primary)'!$L$81:$L$90,0),0)+IFERROR(MATCH(BY2,'Packaging (Primary)'!$M$81:$M$90,0),0)+IFERROR(MATCH(BY2,'Packaging (Primary)'!$N$81:$N$90,0),0)+IFERROR(MATCH(BY2,'Packaging (Primary)'!$O$81:$O$90,0),0)+IFERROR(MATCH(BY2,'Packaging (Primary)'!$P$81:$P$90,0),0)+IFERROR(MATCH(BY2,'Packaging (Primary)'!$L$93:$L$102,0),0)+IFERROR(MATCH(BY2,'Packaging (Primary)'!$M$93:$M$102,0),0)+IFERROR(MATCH(BY2,'Packaging (Primary)'!$N$93:$N$102,0),0)+IFERROR(MATCH(BY2,'Packaging (Primary)'!$O$93:$O$102,0),0)+IFERROR(MATCH(BY2,'Packaging (Primary)'!$P$93:$P$102,0),0)&gt;=1,1,0)</f>
        <v>0</v>
      </c>
      <c r="BZ9" s="79">
        <f>IF(IFERROR(MATCH(BZ2,Recipe!$K$34:$K$232,0),0)+IFERROR(MATCH(BZ2,Recipe!$M$34:$M$232,0),0)+IFERROR(MATCH(BZ2,Recipe!$O$34:$O$232,0),0)+IFERROR(MATCH(BZ2,Recipe!$Q$34:$Q$232,0),0)+IFERROR(MATCH(BZ2,Recipe!$S$34:$S$232,0),0)+IFERROR(MATCH(BZ2,'Packaging (Primary)'!$L$16:$L$20,0),0)+IFERROR(MATCH(BZ2,'Packaging (Primary)'!$M$16:$M$20,0),0)+IFERROR(MATCH(BZ2,'Packaging (Primary)'!$N$16:$N$20,0),0)+IFERROR(MATCH(BZ2,'Packaging (Primary)'!$O$16:$O$20,0),0)+IFERROR(MATCH(BZ2,'Packaging (Primary)'!$P$16:$P$20,0),0)+IFERROR(MATCH(BZ2,'Packaging (Primary)'!$L$45:$L$54,0),0)+IFERROR(MATCH(BZ2,'Packaging (Primary)'!$M$45:$M$54,0),0)+IFERROR(MATCH(BZ2,'Packaging (Primary)'!$N$45:$N$54,0),0)+IFERROR(MATCH(BZ2,'Packaging (Primary)'!$O$45:$O$54,0),0)+IFERROR(MATCH(BZ2,'Packaging (Primary)'!$P$45:$P$54,0),0)+IFERROR(MATCH(BZ2,'Packaging (Primary)'!$L$57:$L$66,0),0)+IFERROR(MATCH(BZ2,'Packaging (Primary)'!$M$57:$M$66,0),0)+IFERROR(MATCH(BZ2,'Packaging (Primary)'!$N$57:$N$66,0),0)+IFERROR(MATCH(BZ2,'Packaging (Primary)'!$O$57:$O$66,0),0)+IFERROR(MATCH(BZ2,'Packaging (Primary)'!$P$57:$P$66,0),0)+IFERROR(MATCH(BZ2,'Packaging (Primary)'!$L$69:$L$78,0),0)+IFERROR(MATCH(BZ2,'Packaging (Primary)'!$M$69:$M$78,0),0)+IFERROR(MATCH(BZ2,'Packaging (Primary)'!$N$69:$N$78,0),0)+IFERROR(MATCH(BZ2,'Packaging (Primary)'!$O$69:$O$78,0),0)+IFERROR(MATCH(BZ2,'Packaging (Primary)'!$P$69:$P$78,0),0)+IFERROR(MATCH(BZ2,'Packaging (Primary)'!$L$81:$L$90,0),0)+IFERROR(MATCH(BZ2,'Packaging (Primary)'!$M$81:$M$90,0),0)+IFERROR(MATCH(BZ2,'Packaging (Primary)'!$N$81:$N$90,0),0)+IFERROR(MATCH(BZ2,'Packaging (Primary)'!$O$81:$O$90,0),0)+IFERROR(MATCH(BZ2,'Packaging (Primary)'!$P$81:$P$90,0),0)+IFERROR(MATCH(BZ2,'Packaging (Primary)'!$L$93:$L$102,0),0)+IFERROR(MATCH(BZ2,'Packaging (Primary)'!$M$93:$M$102,0),0)+IFERROR(MATCH(BZ2,'Packaging (Primary)'!$N$93:$N$102,0),0)+IFERROR(MATCH(BZ2,'Packaging (Primary)'!$O$93:$O$102,0),0)+IFERROR(MATCH(BZ2,'Packaging (Primary)'!$P$93:$P$102,0),0)&gt;=1,1,0)</f>
        <v>0</v>
      </c>
      <c r="CA9" s="79">
        <f>IF(IFERROR(MATCH(CA2,Recipe!$K$34:$K$232,0),0)+IFERROR(MATCH(CA2,Recipe!$M$34:$M$232,0),0)+IFERROR(MATCH(CA2,Recipe!$O$34:$O$232,0),0)+IFERROR(MATCH(CA2,Recipe!$Q$34:$Q$232,0),0)+IFERROR(MATCH(CA2,Recipe!$S$34:$S$232,0),0)+IFERROR(MATCH(CA2,'Packaging (Primary)'!$L$16:$L$20,0),0)+IFERROR(MATCH(CA2,'Packaging (Primary)'!$M$16:$M$20,0),0)+IFERROR(MATCH(CA2,'Packaging (Primary)'!$N$16:$N$20,0),0)+IFERROR(MATCH(CA2,'Packaging (Primary)'!$O$16:$O$20,0),0)+IFERROR(MATCH(CA2,'Packaging (Primary)'!$P$16:$P$20,0),0)+IFERROR(MATCH(CA2,'Packaging (Primary)'!$L$45:$L$54,0),0)+IFERROR(MATCH(CA2,'Packaging (Primary)'!$M$45:$M$54,0),0)+IFERROR(MATCH(CA2,'Packaging (Primary)'!$N$45:$N$54,0),0)+IFERROR(MATCH(CA2,'Packaging (Primary)'!$O$45:$O$54,0),0)+IFERROR(MATCH(CA2,'Packaging (Primary)'!$P$45:$P$54,0),0)+IFERROR(MATCH(CA2,'Packaging (Primary)'!$L$57:$L$66,0),0)+IFERROR(MATCH(CA2,'Packaging (Primary)'!$M$57:$M$66,0),0)+IFERROR(MATCH(CA2,'Packaging (Primary)'!$N$57:$N$66,0),0)+IFERROR(MATCH(CA2,'Packaging (Primary)'!$O$57:$O$66,0),0)+IFERROR(MATCH(CA2,'Packaging (Primary)'!$P$57:$P$66,0),0)+IFERROR(MATCH(CA2,'Packaging (Primary)'!$L$69:$L$78,0),0)+IFERROR(MATCH(CA2,'Packaging (Primary)'!$M$69:$M$78,0),0)+IFERROR(MATCH(CA2,'Packaging (Primary)'!$N$69:$N$78,0),0)+IFERROR(MATCH(CA2,'Packaging (Primary)'!$O$69:$O$78,0),0)+IFERROR(MATCH(CA2,'Packaging (Primary)'!$P$69:$P$78,0),0)+IFERROR(MATCH(CA2,'Packaging (Primary)'!$L$81:$L$90,0),0)+IFERROR(MATCH(CA2,'Packaging (Primary)'!$M$81:$M$90,0),0)+IFERROR(MATCH(CA2,'Packaging (Primary)'!$N$81:$N$90,0),0)+IFERROR(MATCH(CA2,'Packaging (Primary)'!$O$81:$O$90,0),0)+IFERROR(MATCH(CA2,'Packaging (Primary)'!$P$81:$P$90,0),0)+IFERROR(MATCH(CA2,'Packaging (Primary)'!$L$93:$L$102,0),0)+IFERROR(MATCH(CA2,'Packaging (Primary)'!$M$93:$M$102,0),0)+IFERROR(MATCH(CA2,'Packaging (Primary)'!$N$93:$N$102,0),0)+IFERROR(MATCH(CA2,'Packaging (Primary)'!$O$93:$O$102,0),0)+IFERROR(MATCH(CA2,'Packaging (Primary)'!$P$93:$P$102,0),0)&gt;=1,1,0)</f>
        <v>0</v>
      </c>
      <c r="CB9" s="79">
        <f>IF(IFERROR(MATCH(CB2,Recipe!$K$34:$K$232,0),0)+IFERROR(MATCH(CB2,Recipe!$M$34:$M$232,0),0)+IFERROR(MATCH(CB2,Recipe!$O$34:$O$232,0),0)+IFERROR(MATCH(CB2,Recipe!$Q$34:$Q$232,0),0)+IFERROR(MATCH(CB2,Recipe!$S$34:$S$232,0),0)+IFERROR(MATCH(CB2,'Packaging (Primary)'!$L$16:$L$20,0),0)+IFERROR(MATCH(CB2,'Packaging (Primary)'!$M$16:$M$20,0),0)+IFERROR(MATCH(CB2,'Packaging (Primary)'!$N$16:$N$20,0),0)+IFERROR(MATCH(CB2,'Packaging (Primary)'!$O$16:$O$20,0),0)+IFERROR(MATCH(CB2,'Packaging (Primary)'!$P$16:$P$20,0),0)+IFERROR(MATCH(CB2,'Packaging (Primary)'!$L$45:$L$54,0),0)+IFERROR(MATCH(CB2,'Packaging (Primary)'!$M$45:$M$54,0),0)+IFERROR(MATCH(CB2,'Packaging (Primary)'!$N$45:$N$54,0),0)+IFERROR(MATCH(CB2,'Packaging (Primary)'!$O$45:$O$54,0),0)+IFERROR(MATCH(CB2,'Packaging (Primary)'!$P$45:$P$54,0),0)+IFERROR(MATCH(CB2,'Packaging (Primary)'!$L$57:$L$66,0),0)+IFERROR(MATCH(CB2,'Packaging (Primary)'!$M$57:$M$66,0),0)+IFERROR(MATCH(CB2,'Packaging (Primary)'!$N$57:$N$66,0),0)+IFERROR(MATCH(CB2,'Packaging (Primary)'!$O$57:$O$66,0),0)+IFERROR(MATCH(CB2,'Packaging (Primary)'!$P$57:$P$66,0),0)+IFERROR(MATCH(CB2,'Packaging (Primary)'!$L$69:$L$78,0),0)+IFERROR(MATCH(CB2,'Packaging (Primary)'!$M$69:$M$78,0),0)+IFERROR(MATCH(CB2,'Packaging (Primary)'!$N$69:$N$78,0),0)+IFERROR(MATCH(CB2,'Packaging (Primary)'!$O$69:$O$78,0),0)+IFERROR(MATCH(CB2,'Packaging (Primary)'!$P$69:$P$78,0),0)+IFERROR(MATCH(CB2,'Packaging (Primary)'!$L$81:$L$90,0),0)+IFERROR(MATCH(CB2,'Packaging (Primary)'!$M$81:$M$90,0),0)+IFERROR(MATCH(CB2,'Packaging (Primary)'!$N$81:$N$90,0),0)+IFERROR(MATCH(CB2,'Packaging (Primary)'!$O$81:$O$90,0),0)+IFERROR(MATCH(CB2,'Packaging (Primary)'!$P$81:$P$90,0),0)+IFERROR(MATCH(CB2,'Packaging (Primary)'!$L$93:$L$102,0),0)+IFERROR(MATCH(CB2,'Packaging (Primary)'!$M$93:$M$102,0),0)+IFERROR(MATCH(CB2,'Packaging (Primary)'!$N$93:$N$102,0),0)+IFERROR(MATCH(CB2,'Packaging (Primary)'!$O$93:$O$102,0),0)+IFERROR(MATCH(CB2,'Packaging (Primary)'!$P$93:$P$102,0),0)&gt;=1,1,0)</f>
        <v>0</v>
      </c>
      <c r="CC9" s="79">
        <f>IF(IFERROR(MATCH(CC2,Recipe!$K$34:$K$232,0),0)+IFERROR(MATCH(CC2,Recipe!$M$34:$M$232,0),0)+IFERROR(MATCH(CC2,Recipe!$O$34:$O$232,0),0)+IFERROR(MATCH(CC2,Recipe!$Q$34:$Q$232,0),0)+IFERROR(MATCH(CC2,Recipe!$S$34:$S$232,0),0)+IFERROR(MATCH(CC2,'Packaging (Primary)'!$L$16:$L$20,0),0)+IFERROR(MATCH(CC2,'Packaging (Primary)'!$M$16:$M$20,0),0)+IFERROR(MATCH(CC2,'Packaging (Primary)'!$N$16:$N$20,0),0)+IFERROR(MATCH(CC2,'Packaging (Primary)'!$O$16:$O$20,0),0)+IFERROR(MATCH(CC2,'Packaging (Primary)'!$P$16:$P$20,0),0)+IFERROR(MATCH(CC2,'Packaging (Primary)'!$L$45:$L$54,0),0)+IFERROR(MATCH(CC2,'Packaging (Primary)'!$M$45:$M$54,0),0)+IFERROR(MATCH(CC2,'Packaging (Primary)'!$N$45:$N$54,0),0)+IFERROR(MATCH(CC2,'Packaging (Primary)'!$O$45:$O$54,0),0)+IFERROR(MATCH(CC2,'Packaging (Primary)'!$P$45:$P$54,0),0)+IFERROR(MATCH(CC2,'Packaging (Primary)'!$L$57:$L$66,0),0)+IFERROR(MATCH(CC2,'Packaging (Primary)'!$M$57:$M$66,0),0)+IFERROR(MATCH(CC2,'Packaging (Primary)'!$N$57:$N$66,0),0)+IFERROR(MATCH(CC2,'Packaging (Primary)'!$O$57:$O$66,0),0)+IFERROR(MATCH(CC2,'Packaging (Primary)'!$P$57:$P$66,0),0)+IFERROR(MATCH(CC2,'Packaging (Primary)'!$L$69:$L$78,0),0)+IFERROR(MATCH(CC2,'Packaging (Primary)'!$M$69:$M$78,0),0)+IFERROR(MATCH(CC2,'Packaging (Primary)'!$N$69:$N$78,0),0)+IFERROR(MATCH(CC2,'Packaging (Primary)'!$O$69:$O$78,0),0)+IFERROR(MATCH(CC2,'Packaging (Primary)'!$P$69:$P$78,0),0)+IFERROR(MATCH(CC2,'Packaging (Primary)'!$L$81:$L$90,0),0)+IFERROR(MATCH(CC2,'Packaging (Primary)'!$M$81:$M$90,0),0)+IFERROR(MATCH(CC2,'Packaging (Primary)'!$N$81:$N$90,0),0)+IFERROR(MATCH(CC2,'Packaging (Primary)'!$O$81:$O$90,0),0)+IFERROR(MATCH(CC2,'Packaging (Primary)'!$P$81:$P$90,0),0)+IFERROR(MATCH(CC2,'Packaging (Primary)'!$L$93:$L$102,0),0)+IFERROR(MATCH(CC2,'Packaging (Primary)'!$M$93:$M$102,0),0)+IFERROR(MATCH(CC2,'Packaging (Primary)'!$N$93:$N$102,0),0)+IFERROR(MATCH(CC2,'Packaging (Primary)'!$O$93:$O$102,0),0)+IFERROR(MATCH(CC2,'Packaging (Primary)'!$P$93:$P$102,0),0)&gt;=1,1,0)</f>
        <v>0</v>
      </c>
      <c r="CD9" s="79">
        <f>IF(IFERROR(MATCH(CD2,Recipe!$K$34:$K$232,0),0)+IFERROR(MATCH(CD2,Recipe!$M$34:$M$232,0),0)+IFERROR(MATCH(CD2,Recipe!$O$34:$O$232,0),0)+IFERROR(MATCH(CD2,Recipe!$Q$34:$Q$232,0),0)+IFERROR(MATCH(CD2,Recipe!$S$34:$S$232,0),0)+IFERROR(MATCH(CD2,'Packaging (Primary)'!$L$16:$L$20,0),0)+IFERROR(MATCH(CD2,'Packaging (Primary)'!$M$16:$M$20,0),0)+IFERROR(MATCH(CD2,'Packaging (Primary)'!$N$16:$N$20,0),0)+IFERROR(MATCH(CD2,'Packaging (Primary)'!$O$16:$O$20,0),0)+IFERROR(MATCH(CD2,'Packaging (Primary)'!$P$16:$P$20,0),0)+IFERROR(MATCH(CD2,'Packaging (Primary)'!$L$45:$L$54,0),0)+IFERROR(MATCH(CD2,'Packaging (Primary)'!$M$45:$M$54,0),0)+IFERROR(MATCH(CD2,'Packaging (Primary)'!$N$45:$N$54,0),0)+IFERROR(MATCH(CD2,'Packaging (Primary)'!$O$45:$O$54,0),0)+IFERROR(MATCH(CD2,'Packaging (Primary)'!$P$45:$P$54,0),0)+IFERROR(MATCH(CD2,'Packaging (Primary)'!$L$57:$L$66,0),0)+IFERROR(MATCH(CD2,'Packaging (Primary)'!$M$57:$M$66,0),0)+IFERROR(MATCH(CD2,'Packaging (Primary)'!$N$57:$N$66,0),0)+IFERROR(MATCH(CD2,'Packaging (Primary)'!$O$57:$O$66,0),0)+IFERROR(MATCH(CD2,'Packaging (Primary)'!$P$57:$P$66,0),0)+IFERROR(MATCH(CD2,'Packaging (Primary)'!$L$69:$L$78,0),0)+IFERROR(MATCH(CD2,'Packaging (Primary)'!$M$69:$M$78,0),0)+IFERROR(MATCH(CD2,'Packaging (Primary)'!$N$69:$N$78,0),0)+IFERROR(MATCH(CD2,'Packaging (Primary)'!$O$69:$O$78,0),0)+IFERROR(MATCH(CD2,'Packaging (Primary)'!$P$69:$P$78,0),0)+IFERROR(MATCH(CD2,'Packaging (Primary)'!$L$81:$L$90,0),0)+IFERROR(MATCH(CD2,'Packaging (Primary)'!$M$81:$M$90,0),0)+IFERROR(MATCH(CD2,'Packaging (Primary)'!$N$81:$N$90,0),0)+IFERROR(MATCH(CD2,'Packaging (Primary)'!$O$81:$O$90,0),0)+IFERROR(MATCH(CD2,'Packaging (Primary)'!$P$81:$P$90,0),0)+IFERROR(MATCH(CD2,'Packaging (Primary)'!$L$93:$L$102,0),0)+IFERROR(MATCH(CD2,'Packaging (Primary)'!$M$93:$M$102,0),0)+IFERROR(MATCH(CD2,'Packaging (Primary)'!$N$93:$N$102,0),0)+IFERROR(MATCH(CD2,'Packaging (Primary)'!$O$93:$O$102,0),0)+IFERROR(MATCH(CD2,'Packaging (Primary)'!$P$93:$P$102,0),0)&gt;=1,1,0)</f>
        <v>0</v>
      </c>
      <c r="CE9" s="79">
        <f>IF(IFERROR(MATCH(CE2,Recipe!$K$34:$K$232,0),0)+IFERROR(MATCH(CE2,Recipe!$M$34:$M$232,0),0)+IFERROR(MATCH(CE2,Recipe!$O$34:$O$232,0),0)+IFERROR(MATCH(CE2,Recipe!$Q$34:$Q$232,0),0)+IFERROR(MATCH(CE2,Recipe!$S$34:$S$232,0),0)+IFERROR(MATCH(CE2,'Packaging (Primary)'!$L$16:$L$20,0),0)+IFERROR(MATCH(CE2,'Packaging (Primary)'!$M$16:$M$20,0),0)+IFERROR(MATCH(CE2,'Packaging (Primary)'!$N$16:$N$20,0),0)+IFERROR(MATCH(CE2,'Packaging (Primary)'!$O$16:$O$20,0),0)+IFERROR(MATCH(CE2,'Packaging (Primary)'!$P$16:$P$20,0),0)+IFERROR(MATCH(CE2,'Packaging (Primary)'!$L$45:$L$54,0),0)+IFERROR(MATCH(CE2,'Packaging (Primary)'!$M$45:$M$54,0),0)+IFERROR(MATCH(CE2,'Packaging (Primary)'!$N$45:$N$54,0),0)+IFERROR(MATCH(CE2,'Packaging (Primary)'!$O$45:$O$54,0),0)+IFERROR(MATCH(CE2,'Packaging (Primary)'!$P$45:$P$54,0),0)+IFERROR(MATCH(CE2,'Packaging (Primary)'!$L$57:$L$66,0),0)+IFERROR(MATCH(CE2,'Packaging (Primary)'!$M$57:$M$66,0),0)+IFERROR(MATCH(CE2,'Packaging (Primary)'!$N$57:$N$66,0),0)+IFERROR(MATCH(CE2,'Packaging (Primary)'!$O$57:$O$66,0),0)+IFERROR(MATCH(CE2,'Packaging (Primary)'!$P$57:$P$66,0),0)+IFERROR(MATCH(CE2,'Packaging (Primary)'!$L$69:$L$78,0),0)+IFERROR(MATCH(CE2,'Packaging (Primary)'!$M$69:$M$78,0),0)+IFERROR(MATCH(CE2,'Packaging (Primary)'!$N$69:$N$78,0),0)+IFERROR(MATCH(CE2,'Packaging (Primary)'!$O$69:$O$78,0),0)+IFERROR(MATCH(CE2,'Packaging (Primary)'!$P$69:$P$78,0),0)+IFERROR(MATCH(CE2,'Packaging (Primary)'!$L$81:$L$90,0),0)+IFERROR(MATCH(CE2,'Packaging (Primary)'!$M$81:$M$90,0),0)+IFERROR(MATCH(CE2,'Packaging (Primary)'!$N$81:$N$90,0),0)+IFERROR(MATCH(CE2,'Packaging (Primary)'!$O$81:$O$90,0),0)+IFERROR(MATCH(CE2,'Packaging (Primary)'!$P$81:$P$90,0),0)+IFERROR(MATCH(CE2,'Packaging (Primary)'!$L$93:$L$102,0),0)+IFERROR(MATCH(CE2,'Packaging (Primary)'!$M$93:$M$102,0),0)+IFERROR(MATCH(CE2,'Packaging (Primary)'!$N$93:$N$102,0),0)+IFERROR(MATCH(CE2,'Packaging (Primary)'!$O$93:$O$102,0),0)+IFERROR(MATCH(CE2,'Packaging (Primary)'!$P$93:$P$102,0),0)&gt;=1,1,0)</f>
        <v>0</v>
      </c>
      <c r="CF9" s="79">
        <f>IF(IFERROR(MATCH(CF2,Recipe!$K$34:$K$232,0),0)+IFERROR(MATCH(CF2,Recipe!$M$34:$M$232,0),0)+IFERROR(MATCH(CF2,Recipe!$O$34:$O$232,0),0)+IFERROR(MATCH(CF2,Recipe!$Q$34:$Q$232,0),0)+IFERROR(MATCH(CF2,Recipe!$S$34:$S$232,0),0)+IFERROR(MATCH(CF2,'Packaging (Primary)'!$L$16:$L$20,0),0)+IFERROR(MATCH(CF2,'Packaging (Primary)'!$M$16:$M$20,0),0)+IFERROR(MATCH(CF2,'Packaging (Primary)'!$N$16:$N$20,0),0)+IFERROR(MATCH(CF2,'Packaging (Primary)'!$O$16:$O$20,0),0)+IFERROR(MATCH(CF2,'Packaging (Primary)'!$P$16:$P$20,0),0)+IFERROR(MATCH(CF2,'Packaging (Primary)'!$L$45:$L$54,0),0)+IFERROR(MATCH(CF2,'Packaging (Primary)'!$M$45:$M$54,0),0)+IFERROR(MATCH(CF2,'Packaging (Primary)'!$N$45:$N$54,0),0)+IFERROR(MATCH(CF2,'Packaging (Primary)'!$O$45:$O$54,0),0)+IFERROR(MATCH(CF2,'Packaging (Primary)'!$P$45:$P$54,0),0)+IFERROR(MATCH(CF2,'Packaging (Primary)'!$L$57:$L$66,0),0)+IFERROR(MATCH(CF2,'Packaging (Primary)'!$M$57:$M$66,0),0)+IFERROR(MATCH(CF2,'Packaging (Primary)'!$N$57:$N$66,0),0)+IFERROR(MATCH(CF2,'Packaging (Primary)'!$O$57:$O$66,0),0)+IFERROR(MATCH(CF2,'Packaging (Primary)'!$P$57:$P$66,0),0)+IFERROR(MATCH(CF2,'Packaging (Primary)'!$L$69:$L$78,0),0)+IFERROR(MATCH(CF2,'Packaging (Primary)'!$M$69:$M$78,0),0)+IFERROR(MATCH(CF2,'Packaging (Primary)'!$N$69:$N$78,0),0)+IFERROR(MATCH(CF2,'Packaging (Primary)'!$O$69:$O$78,0),0)+IFERROR(MATCH(CF2,'Packaging (Primary)'!$P$69:$P$78,0),0)+IFERROR(MATCH(CF2,'Packaging (Primary)'!$L$81:$L$90,0),0)+IFERROR(MATCH(CF2,'Packaging (Primary)'!$M$81:$M$90,0),0)+IFERROR(MATCH(CF2,'Packaging (Primary)'!$N$81:$N$90,0),0)+IFERROR(MATCH(CF2,'Packaging (Primary)'!$O$81:$O$90,0),0)+IFERROR(MATCH(CF2,'Packaging (Primary)'!$P$81:$P$90,0),0)+IFERROR(MATCH(CF2,'Packaging (Primary)'!$L$93:$L$102,0),0)+IFERROR(MATCH(CF2,'Packaging (Primary)'!$M$93:$M$102,0),0)+IFERROR(MATCH(CF2,'Packaging (Primary)'!$N$93:$N$102,0),0)+IFERROR(MATCH(CF2,'Packaging (Primary)'!$O$93:$O$102,0),0)+IFERROR(MATCH(CF2,'Packaging (Primary)'!$P$93:$P$102,0),0)&gt;=1,1,0)</f>
        <v>0</v>
      </c>
      <c r="CG9" s="79">
        <f>IF(IFERROR(MATCH(CG2,Recipe!$K$34:$K$232,0),0)+IFERROR(MATCH(CG2,Recipe!$M$34:$M$232,0),0)+IFERROR(MATCH(CG2,Recipe!$O$34:$O$232,0),0)+IFERROR(MATCH(CG2,Recipe!$Q$34:$Q$232,0),0)+IFERROR(MATCH(CG2,Recipe!$S$34:$S$232,0),0)+IFERROR(MATCH(CG2,'Packaging (Primary)'!$L$16:$L$20,0),0)+IFERROR(MATCH(CG2,'Packaging (Primary)'!$M$16:$M$20,0),0)+IFERROR(MATCH(CG2,'Packaging (Primary)'!$N$16:$N$20,0),0)+IFERROR(MATCH(CG2,'Packaging (Primary)'!$O$16:$O$20,0),0)+IFERROR(MATCH(CG2,'Packaging (Primary)'!$P$16:$P$20,0),0)+IFERROR(MATCH(CG2,'Packaging (Primary)'!$L$45:$L$54,0),0)+IFERROR(MATCH(CG2,'Packaging (Primary)'!$M$45:$M$54,0),0)+IFERROR(MATCH(CG2,'Packaging (Primary)'!$N$45:$N$54,0),0)+IFERROR(MATCH(CG2,'Packaging (Primary)'!$O$45:$O$54,0),0)+IFERROR(MATCH(CG2,'Packaging (Primary)'!$P$45:$P$54,0),0)+IFERROR(MATCH(CG2,'Packaging (Primary)'!$L$57:$L$66,0),0)+IFERROR(MATCH(CG2,'Packaging (Primary)'!$M$57:$M$66,0),0)+IFERROR(MATCH(CG2,'Packaging (Primary)'!$N$57:$N$66,0),0)+IFERROR(MATCH(CG2,'Packaging (Primary)'!$O$57:$O$66,0),0)+IFERROR(MATCH(CG2,'Packaging (Primary)'!$P$57:$P$66,0),0)+IFERROR(MATCH(CG2,'Packaging (Primary)'!$L$69:$L$78,0),0)+IFERROR(MATCH(CG2,'Packaging (Primary)'!$M$69:$M$78,0),0)+IFERROR(MATCH(CG2,'Packaging (Primary)'!$N$69:$N$78,0),0)+IFERROR(MATCH(CG2,'Packaging (Primary)'!$O$69:$O$78,0),0)+IFERROR(MATCH(CG2,'Packaging (Primary)'!$P$69:$P$78,0),0)+IFERROR(MATCH(CG2,'Packaging (Primary)'!$L$81:$L$90,0),0)+IFERROR(MATCH(CG2,'Packaging (Primary)'!$M$81:$M$90,0),0)+IFERROR(MATCH(CG2,'Packaging (Primary)'!$N$81:$N$90,0),0)+IFERROR(MATCH(CG2,'Packaging (Primary)'!$O$81:$O$90,0),0)+IFERROR(MATCH(CG2,'Packaging (Primary)'!$P$81:$P$90,0),0)+IFERROR(MATCH(CG2,'Packaging (Primary)'!$L$93:$L$102,0),0)+IFERROR(MATCH(CG2,'Packaging (Primary)'!$M$93:$M$102,0),0)+IFERROR(MATCH(CG2,'Packaging (Primary)'!$N$93:$N$102,0),0)+IFERROR(MATCH(CG2,'Packaging (Primary)'!$O$93:$O$102,0),0)+IFERROR(MATCH(CG2,'Packaging (Primary)'!$P$93:$P$102,0),0)&gt;=1,1,0)</f>
        <v>0</v>
      </c>
      <c r="CH9" s="79">
        <f>IF(IFERROR(MATCH(CH2,Recipe!$K$34:$K$232,0),0)+IFERROR(MATCH(CH2,Recipe!$M$34:$M$232,0),0)+IFERROR(MATCH(CH2,Recipe!$O$34:$O$232,0),0)+IFERROR(MATCH(CH2,Recipe!$Q$34:$Q$232,0),0)+IFERROR(MATCH(CH2,Recipe!$S$34:$S$232,0),0)+IFERROR(MATCH(CH2,'Packaging (Primary)'!$L$16:$L$20,0),0)+IFERROR(MATCH(CH2,'Packaging (Primary)'!$M$16:$M$20,0),0)+IFERROR(MATCH(CH2,'Packaging (Primary)'!$N$16:$N$20,0),0)+IFERROR(MATCH(CH2,'Packaging (Primary)'!$O$16:$O$20,0),0)+IFERROR(MATCH(CH2,'Packaging (Primary)'!$P$16:$P$20,0),0)+IFERROR(MATCH(CH2,'Packaging (Primary)'!$L$45:$L$54,0),0)+IFERROR(MATCH(CH2,'Packaging (Primary)'!$M$45:$M$54,0),0)+IFERROR(MATCH(CH2,'Packaging (Primary)'!$N$45:$N$54,0),0)+IFERROR(MATCH(CH2,'Packaging (Primary)'!$O$45:$O$54,0),0)+IFERROR(MATCH(CH2,'Packaging (Primary)'!$P$45:$P$54,0),0)+IFERROR(MATCH(CH2,'Packaging (Primary)'!$L$57:$L$66,0),0)+IFERROR(MATCH(CH2,'Packaging (Primary)'!$M$57:$M$66,0),0)+IFERROR(MATCH(CH2,'Packaging (Primary)'!$N$57:$N$66,0),0)+IFERROR(MATCH(CH2,'Packaging (Primary)'!$O$57:$O$66,0),0)+IFERROR(MATCH(CH2,'Packaging (Primary)'!$P$57:$P$66,0),0)+IFERROR(MATCH(CH2,'Packaging (Primary)'!$L$69:$L$78,0),0)+IFERROR(MATCH(CH2,'Packaging (Primary)'!$M$69:$M$78,0),0)+IFERROR(MATCH(CH2,'Packaging (Primary)'!$N$69:$N$78,0),0)+IFERROR(MATCH(CH2,'Packaging (Primary)'!$O$69:$O$78,0),0)+IFERROR(MATCH(CH2,'Packaging (Primary)'!$P$69:$P$78,0),0)+IFERROR(MATCH(CH2,'Packaging (Primary)'!$L$81:$L$90,0),0)+IFERROR(MATCH(CH2,'Packaging (Primary)'!$M$81:$M$90,0),0)+IFERROR(MATCH(CH2,'Packaging (Primary)'!$N$81:$N$90,0),0)+IFERROR(MATCH(CH2,'Packaging (Primary)'!$O$81:$O$90,0),0)+IFERROR(MATCH(CH2,'Packaging (Primary)'!$P$81:$P$90,0),0)+IFERROR(MATCH(CH2,'Packaging (Primary)'!$L$93:$L$102,0),0)+IFERROR(MATCH(CH2,'Packaging (Primary)'!$M$93:$M$102,0),0)+IFERROR(MATCH(CH2,'Packaging (Primary)'!$N$93:$N$102,0),0)+IFERROR(MATCH(CH2,'Packaging (Primary)'!$O$93:$O$102,0),0)+IFERROR(MATCH(CH2,'Packaging (Primary)'!$P$93:$P$102,0),0)&gt;=1,1,0)</f>
        <v>0</v>
      </c>
      <c r="CI9" s="79">
        <f>IF(IFERROR(MATCH(CI2,Recipe!$K$34:$K$232,0),0)+IFERROR(MATCH(CI2,Recipe!$M$34:$M$232,0),0)+IFERROR(MATCH(CI2,Recipe!$O$34:$O$232,0),0)+IFERROR(MATCH(CI2,Recipe!$Q$34:$Q$232,0),0)+IFERROR(MATCH(CI2,Recipe!$S$34:$S$232,0),0)+IFERROR(MATCH(CI2,'Packaging (Primary)'!$L$16:$L$20,0),0)+IFERROR(MATCH(CI2,'Packaging (Primary)'!$M$16:$M$20,0),0)+IFERROR(MATCH(CI2,'Packaging (Primary)'!$N$16:$N$20,0),0)+IFERROR(MATCH(CI2,'Packaging (Primary)'!$O$16:$O$20,0),0)+IFERROR(MATCH(CI2,'Packaging (Primary)'!$P$16:$P$20,0),0)+IFERROR(MATCH(CI2,'Packaging (Primary)'!$L$45:$L$54,0),0)+IFERROR(MATCH(CI2,'Packaging (Primary)'!$M$45:$M$54,0),0)+IFERROR(MATCH(CI2,'Packaging (Primary)'!$N$45:$N$54,0),0)+IFERROR(MATCH(CI2,'Packaging (Primary)'!$O$45:$O$54,0),0)+IFERROR(MATCH(CI2,'Packaging (Primary)'!$P$45:$P$54,0),0)+IFERROR(MATCH(CI2,'Packaging (Primary)'!$L$57:$L$66,0),0)+IFERROR(MATCH(CI2,'Packaging (Primary)'!$M$57:$M$66,0),0)+IFERROR(MATCH(CI2,'Packaging (Primary)'!$N$57:$N$66,0),0)+IFERROR(MATCH(CI2,'Packaging (Primary)'!$O$57:$O$66,0),0)+IFERROR(MATCH(CI2,'Packaging (Primary)'!$P$57:$P$66,0),0)+IFERROR(MATCH(CI2,'Packaging (Primary)'!$L$69:$L$78,0),0)+IFERROR(MATCH(CI2,'Packaging (Primary)'!$M$69:$M$78,0),0)+IFERROR(MATCH(CI2,'Packaging (Primary)'!$N$69:$N$78,0),0)+IFERROR(MATCH(CI2,'Packaging (Primary)'!$O$69:$O$78,0),0)+IFERROR(MATCH(CI2,'Packaging (Primary)'!$P$69:$P$78,0),0)+IFERROR(MATCH(CI2,'Packaging (Primary)'!$L$81:$L$90,0),0)+IFERROR(MATCH(CI2,'Packaging (Primary)'!$M$81:$M$90,0),0)+IFERROR(MATCH(CI2,'Packaging (Primary)'!$N$81:$N$90,0),0)+IFERROR(MATCH(CI2,'Packaging (Primary)'!$O$81:$O$90,0),0)+IFERROR(MATCH(CI2,'Packaging (Primary)'!$P$81:$P$90,0),0)+IFERROR(MATCH(CI2,'Packaging (Primary)'!$L$93:$L$102,0),0)+IFERROR(MATCH(CI2,'Packaging (Primary)'!$M$93:$M$102,0),0)+IFERROR(MATCH(CI2,'Packaging (Primary)'!$N$93:$N$102,0),0)+IFERROR(MATCH(CI2,'Packaging (Primary)'!$O$93:$O$102,0),0)+IFERROR(MATCH(CI2,'Packaging (Primary)'!$P$93:$P$102,0),0)&gt;=1,1,0)</f>
        <v>0</v>
      </c>
      <c r="CJ9" s="79">
        <f>IF(IFERROR(MATCH(CJ2,Recipe!$K$34:$K$232,0),0)+IFERROR(MATCH(CJ2,Recipe!$M$34:$M$232,0),0)+IFERROR(MATCH(CJ2,Recipe!$O$34:$O$232,0),0)+IFERROR(MATCH(CJ2,Recipe!$Q$34:$Q$232,0),0)+IFERROR(MATCH(CJ2,Recipe!$S$34:$S$232,0),0)+IFERROR(MATCH(CJ2,'Packaging (Primary)'!$L$16:$L$20,0),0)+IFERROR(MATCH(CJ2,'Packaging (Primary)'!$M$16:$M$20,0),0)+IFERROR(MATCH(CJ2,'Packaging (Primary)'!$N$16:$N$20,0),0)+IFERROR(MATCH(CJ2,'Packaging (Primary)'!$O$16:$O$20,0),0)+IFERROR(MATCH(CJ2,'Packaging (Primary)'!$P$16:$P$20,0),0)+IFERROR(MATCH(CJ2,'Packaging (Primary)'!$L$45:$L$54,0),0)+IFERROR(MATCH(CJ2,'Packaging (Primary)'!$M$45:$M$54,0),0)+IFERROR(MATCH(CJ2,'Packaging (Primary)'!$N$45:$N$54,0),0)+IFERROR(MATCH(CJ2,'Packaging (Primary)'!$O$45:$O$54,0),0)+IFERROR(MATCH(CJ2,'Packaging (Primary)'!$P$45:$P$54,0),0)+IFERROR(MATCH(CJ2,'Packaging (Primary)'!$L$57:$L$66,0),0)+IFERROR(MATCH(CJ2,'Packaging (Primary)'!$M$57:$M$66,0),0)+IFERROR(MATCH(CJ2,'Packaging (Primary)'!$N$57:$N$66,0),0)+IFERROR(MATCH(CJ2,'Packaging (Primary)'!$O$57:$O$66,0),0)+IFERROR(MATCH(CJ2,'Packaging (Primary)'!$P$57:$P$66,0),0)+IFERROR(MATCH(CJ2,'Packaging (Primary)'!$L$69:$L$78,0),0)+IFERROR(MATCH(CJ2,'Packaging (Primary)'!$M$69:$M$78,0),0)+IFERROR(MATCH(CJ2,'Packaging (Primary)'!$N$69:$N$78,0),0)+IFERROR(MATCH(CJ2,'Packaging (Primary)'!$O$69:$O$78,0),0)+IFERROR(MATCH(CJ2,'Packaging (Primary)'!$P$69:$P$78,0),0)+IFERROR(MATCH(CJ2,'Packaging (Primary)'!$L$81:$L$90,0),0)+IFERROR(MATCH(CJ2,'Packaging (Primary)'!$M$81:$M$90,0),0)+IFERROR(MATCH(CJ2,'Packaging (Primary)'!$N$81:$N$90,0),0)+IFERROR(MATCH(CJ2,'Packaging (Primary)'!$O$81:$O$90,0),0)+IFERROR(MATCH(CJ2,'Packaging (Primary)'!$P$81:$P$90,0),0)+IFERROR(MATCH(CJ2,'Packaging (Primary)'!$L$93:$L$102,0),0)+IFERROR(MATCH(CJ2,'Packaging (Primary)'!$M$93:$M$102,0),0)+IFERROR(MATCH(CJ2,'Packaging (Primary)'!$N$93:$N$102,0),0)+IFERROR(MATCH(CJ2,'Packaging (Primary)'!$O$93:$O$102,0),0)+IFERROR(MATCH(CJ2,'Packaging (Primary)'!$P$93:$P$102,0),0)&gt;=1,1,0)</f>
        <v>0</v>
      </c>
      <c r="CK9" s="79">
        <f>IF(IFERROR(MATCH(CK2,Recipe!$K$34:$K$232,0),0)+IFERROR(MATCH(CK2,Recipe!$M$34:$M$232,0),0)+IFERROR(MATCH(CK2,Recipe!$O$34:$O$232,0),0)+IFERROR(MATCH(CK2,Recipe!$Q$34:$Q$232,0),0)+IFERROR(MATCH(CK2,Recipe!$S$34:$S$232,0),0)+IFERROR(MATCH(CK2,'Packaging (Primary)'!$L$16:$L$20,0),0)+IFERROR(MATCH(CK2,'Packaging (Primary)'!$M$16:$M$20,0),0)+IFERROR(MATCH(CK2,'Packaging (Primary)'!$N$16:$N$20,0),0)+IFERROR(MATCH(CK2,'Packaging (Primary)'!$O$16:$O$20,0),0)+IFERROR(MATCH(CK2,'Packaging (Primary)'!$P$16:$P$20,0),0)+IFERROR(MATCH(CK2,'Packaging (Primary)'!$L$45:$L$54,0),0)+IFERROR(MATCH(CK2,'Packaging (Primary)'!$M$45:$M$54,0),0)+IFERROR(MATCH(CK2,'Packaging (Primary)'!$N$45:$N$54,0),0)+IFERROR(MATCH(CK2,'Packaging (Primary)'!$O$45:$O$54,0),0)+IFERROR(MATCH(CK2,'Packaging (Primary)'!$P$45:$P$54,0),0)+IFERROR(MATCH(CK2,'Packaging (Primary)'!$L$57:$L$66,0),0)+IFERROR(MATCH(CK2,'Packaging (Primary)'!$M$57:$M$66,0),0)+IFERROR(MATCH(CK2,'Packaging (Primary)'!$N$57:$N$66,0),0)+IFERROR(MATCH(CK2,'Packaging (Primary)'!$O$57:$O$66,0),0)+IFERROR(MATCH(CK2,'Packaging (Primary)'!$P$57:$P$66,0),0)+IFERROR(MATCH(CK2,'Packaging (Primary)'!$L$69:$L$78,0),0)+IFERROR(MATCH(CK2,'Packaging (Primary)'!$M$69:$M$78,0),0)+IFERROR(MATCH(CK2,'Packaging (Primary)'!$N$69:$N$78,0),0)+IFERROR(MATCH(CK2,'Packaging (Primary)'!$O$69:$O$78,0),0)+IFERROR(MATCH(CK2,'Packaging (Primary)'!$P$69:$P$78,0),0)+IFERROR(MATCH(CK2,'Packaging (Primary)'!$L$81:$L$90,0),0)+IFERROR(MATCH(CK2,'Packaging (Primary)'!$M$81:$M$90,0),0)+IFERROR(MATCH(CK2,'Packaging (Primary)'!$N$81:$N$90,0),0)+IFERROR(MATCH(CK2,'Packaging (Primary)'!$O$81:$O$90,0),0)+IFERROR(MATCH(CK2,'Packaging (Primary)'!$P$81:$P$90,0),0)+IFERROR(MATCH(CK2,'Packaging (Primary)'!$L$93:$L$102,0),0)+IFERROR(MATCH(CK2,'Packaging (Primary)'!$M$93:$M$102,0),0)+IFERROR(MATCH(CK2,'Packaging (Primary)'!$N$93:$N$102,0),0)+IFERROR(MATCH(CK2,'Packaging (Primary)'!$O$93:$O$102,0),0)+IFERROR(MATCH(CK2,'Packaging (Primary)'!$P$93:$P$102,0),0)&gt;=1,1,0)</f>
        <v>0</v>
      </c>
      <c r="CL9" s="79">
        <f>IF(IFERROR(MATCH(CL2,Recipe!$K$34:$K$232,0),0)+IFERROR(MATCH(CL2,Recipe!$M$34:$M$232,0),0)+IFERROR(MATCH(CL2,Recipe!$O$34:$O$232,0),0)+IFERROR(MATCH(CL2,Recipe!$Q$34:$Q$232,0),0)+IFERROR(MATCH(CL2,Recipe!$S$34:$S$232,0),0)+IFERROR(MATCH(CL2,'Packaging (Primary)'!$L$16:$L$20,0),0)+IFERROR(MATCH(CL2,'Packaging (Primary)'!$M$16:$M$20,0),0)+IFERROR(MATCH(CL2,'Packaging (Primary)'!$N$16:$N$20,0),0)+IFERROR(MATCH(CL2,'Packaging (Primary)'!$O$16:$O$20,0),0)+IFERROR(MATCH(CL2,'Packaging (Primary)'!$P$16:$P$20,0),0)+IFERROR(MATCH(CL2,'Packaging (Primary)'!$L$45:$L$54,0),0)+IFERROR(MATCH(CL2,'Packaging (Primary)'!$M$45:$M$54,0),0)+IFERROR(MATCH(CL2,'Packaging (Primary)'!$N$45:$N$54,0),0)+IFERROR(MATCH(CL2,'Packaging (Primary)'!$O$45:$O$54,0),0)+IFERROR(MATCH(CL2,'Packaging (Primary)'!$P$45:$P$54,0),0)+IFERROR(MATCH(CL2,'Packaging (Primary)'!$L$57:$L$66,0),0)+IFERROR(MATCH(CL2,'Packaging (Primary)'!$M$57:$M$66,0),0)+IFERROR(MATCH(CL2,'Packaging (Primary)'!$N$57:$N$66,0),0)+IFERROR(MATCH(CL2,'Packaging (Primary)'!$O$57:$O$66,0),0)+IFERROR(MATCH(CL2,'Packaging (Primary)'!$P$57:$P$66,0),0)+IFERROR(MATCH(CL2,'Packaging (Primary)'!$L$69:$L$78,0),0)+IFERROR(MATCH(CL2,'Packaging (Primary)'!$M$69:$M$78,0),0)+IFERROR(MATCH(CL2,'Packaging (Primary)'!$N$69:$N$78,0),0)+IFERROR(MATCH(CL2,'Packaging (Primary)'!$O$69:$O$78,0),0)+IFERROR(MATCH(CL2,'Packaging (Primary)'!$P$69:$P$78,0),0)+IFERROR(MATCH(CL2,'Packaging (Primary)'!$L$81:$L$90,0),0)+IFERROR(MATCH(CL2,'Packaging (Primary)'!$M$81:$M$90,0),0)+IFERROR(MATCH(CL2,'Packaging (Primary)'!$N$81:$N$90,0),0)+IFERROR(MATCH(CL2,'Packaging (Primary)'!$O$81:$O$90,0),0)+IFERROR(MATCH(CL2,'Packaging (Primary)'!$P$81:$P$90,0),0)+IFERROR(MATCH(CL2,'Packaging (Primary)'!$L$93:$L$102,0),0)+IFERROR(MATCH(CL2,'Packaging (Primary)'!$M$93:$M$102,0),0)+IFERROR(MATCH(CL2,'Packaging (Primary)'!$N$93:$N$102,0),0)+IFERROR(MATCH(CL2,'Packaging (Primary)'!$O$93:$O$102,0),0)+IFERROR(MATCH(CL2,'Packaging (Primary)'!$P$93:$P$102,0),0)&gt;=1,1,0)</f>
        <v>0</v>
      </c>
      <c r="CM9" s="79">
        <f>IF(IFERROR(MATCH(CM2,Recipe!$K$34:$K$232,0),0)+IFERROR(MATCH(CM2,Recipe!$M$34:$M$232,0),0)+IFERROR(MATCH(CM2,Recipe!$O$34:$O$232,0),0)+IFERROR(MATCH(CM2,Recipe!$Q$34:$Q$232,0),0)+IFERROR(MATCH(CM2,Recipe!$S$34:$S$232,0),0)+IFERROR(MATCH(CM2,'Packaging (Primary)'!$L$16:$L$20,0),0)+IFERROR(MATCH(CM2,'Packaging (Primary)'!$M$16:$M$20,0),0)+IFERROR(MATCH(CM2,'Packaging (Primary)'!$N$16:$N$20,0),0)+IFERROR(MATCH(CM2,'Packaging (Primary)'!$O$16:$O$20,0),0)+IFERROR(MATCH(CM2,'Packaging (Primary)'!$P$16:$P$20,0),0)+IFERROR(MATCH(CM2,'Packaging (Primary)'!$L$45:$L$54,0),0)+IFERROR(MATCH(CM2,'Packaging (Primary)'!$M$45:$M$54,0),0)+IFERROR(MATCH(CM2,'Packaging (Primary)'!$N$45:$N$54,0),0)+IFERROR(MATCH(CM2,'Packaging (Primary)'!$O$45:$O$54,0),0)+IFERROR(MATCH(CM2,'Packaging (Primary)'!$P$45:$P$54,0),0)+IFERROR(MATCH(CM2,'Packaging (Primary)'!$L$57:$L$66,0),0)+IFERROR(MATCH(CM2,'Packaging (Primary)'!$M$57:$M$66,0),0)+IFERROR(MATCH(CM2,'Packaging (Primary)'!$N$57:$N$66,0),0)+IFERROR(MATCH(CM2,'Packaging (Primary)'!$O$57:$O$66,0),0)+IFERROR(MATCH(CM2,'Packaging (Primary)'!$P$57:$P$66,0),0)+IFERROR(MATCH(CM2,'Packaging (Primary)'!$L$69:$L$78,0),0)+IFERROR(MATCH(CM2,'Packaging (Primary)'!$M$69:$M$78,0),0)+IFERROR(MATCH(CM2,'Packaging (Primary)'!$N$69:$N$78,0),0)+IFERROR(MATCH(CM2,'Packaging (Primary)'!$O$69:$O$78,0),0)+IFERROR(MATCH(CM2,'Packaging (Primary)'!$P$69:$P$78,0),0)+IFERROR(MATCH(CM2,'Packaging (Primary)'!$L$81:$L$90,0),0)+IFERROR(MATCH(CM2,'Packaging (Primary)'!$M$81:$M$90,0),0)+IFERROR(MATCH(CM2,'Packaging (Primary)'!$N$81:$N$90,0),0)+IFERROR(MATCH(CM2,'Packaging (Primary)'!$O$81:$O$90,0),0)+IFERROR(MATCH(CM2,'Packaging (Primary)'!$P$81:$P$90,0),0)+IFERROR(MATCH(CM2,'Packaging (Primary)'!$L$93:$L$102,0),0)+IFERROR(MATCH(CM2,'Packaging (Primary)'!$M$93:$M$102,0),0)+IFERROR(MATCH(CM2,'Packaging (Primary)'!$N$93:$N$102,0),0)+IFERROR(MATCH(CM2,'Packaging (Primary)'!$O$93:$O$102,0),0)+IFERROR(MATCH(CM2,'Packaging (Primary)'!$P$93:$P$102,0),0)&gt;=1,1,0)</f>
        <v>0</v>
      </c>
      <c r="CN9" s="79">
        <f>IF(IFERROR(MATCH(CN2,Recipe!$K$34:$K$232,0),0)+IFERROR(MATCH(CN2,Recipe!$M$34:$M$232,0),0)+IFERROR(MATCH(CN2,Recipe!$O$34:$O$232,0),0)+IFERROR(MATCH(CN2,Recipe!$Q$34:$Q$232,0),0)+IFERROR(MATCH(CN2,Recipe!$S$34:$S$232,0),0)+IFERROR(MATCH(CN2,'Packaging (Primary)'!$L$16:$L$20,0),0)+IFERROR(MATCH(CN2,'Packaging (Primary)'!$M$16:$M$20,0),0)+IFERROR(MATCH(CN2,'Packaging (Primary)'!$N$16:$N$20,0),0)+IFERROR(MATCH(CN2,'Packaging (Primary)'!$O$16:$O$20,0),0)+IFERROR(MATCH(CN2,'Packaging (Primary)'!$P$16:$P$20,0),0)+IFERROR(MATCH(CN2,'Packaging (Primary)'!$L$45:$L$54,0),0)+IFERROR(MATCH(CN2,'Packaging (Primary)'!$M$45:$M$54,0),0)+IFERROR(MATCH(CN2,'Packaging (Primary)'!$N$45:$N$54,0),0)+IFERROR(MATCH(CN2,'Packaging (Primary)'!$O$45:$O$54,0),0)+IFERROR(MATCH(CN2,'Packaging (Primary)'!$P$45:$P$54,0),0)+IFERROR(MATCH(CN2,'Packaging (Primary)'!$L$57:$L$66,0),0)+IFERROR(MATCH(CN2,'Packaging (Primary)'!$M$57:$M$66,0),0)+IFERROR(MATCH(CN2,'Packaging (Primary)'!$N$57:$N$66,0),0)+IFERROR(MATCH(CN2,'Packaging (Primary)'!$O$57:$O$66,0),0)+IFERROR(MATCH(CN2,'Packaging (Primary)'!$P$57:$P$66,0),0)+IFERROR(MATCH(CN2,'Packaging (Primary)'!$L$69:$L$78,0),0)+IFERROR(MATCH(CN2,'Packaging (Primary)'!$M$69:$M$78,0),0)+IFERROR(MATCH(CN2,'Packaging (Primary)'!$N$69:$N$78,0),0)+IFERROR(MATCH(CN2,'Packaging (Primary)'!$O$69:$O$78,0),0)+IFERROR(MATCH(CN2,'Packaging (Primary)'!$P$69:$P$78,0),0)+IFERROR(MATCH(CN2,'Packaging (Primary)'!$L$81:$L$90,0),0)+IFERROR(MATCH(CN2,'Packaging (Primary)'!$M$81:$M$90,0),0)+IFERROR(MATCH(CN2,'Packaging (Primary)'!$N$81:$N$90,0),0)+IFERROR(MATCH(CN2,'Packaging (Primary)'!$O$81:$O$90,0),0)+IFERROR(MATCH(CN2,'Packaging (Primary)'!$P$81:$P$90,0),0)+IFERROR(MATCH(CN2,'Packaging (Primary)'!$L$93:$L$102,0),0)+IFERROR(MATCH(CN2,'Packaging (Primary)'!$M$93:$M$102,0),0)+IFERROR(MATCH(CN2,'Packaging (Primary)'!$N$93:$N$102,0),0)+IFERROR(MATCH(CN2,'Packaging (Primary)'!$O$93:$O$102,0),0)+IFERROR(MATCH(CN2,'Packaging (Primary)'!$P$93:$P$102,0),0)&gt;=1,1,0)</f>
        <v>0</v>
      </c>
      <c r="CO9" s="79">
        <f>IF(IFERROR(MATCH(CO2,Recipe!$K$34:$K$232,0),0)+IFERROR(MATCH(CO2,Recipe!$M$34:$M$232,0),0)+IFERROR(MATCH(CO2,Recipe!$O$34:$O$232,0),0)+IFERROR(MATCH(CO2,Recipe!$Q$34:$Q$232,0),0)+IFERROR(MATCH(CO2,Recipe!$S$34:$S$232,0),0)+IFERROR(MATCH(CO2,'Packaging (Primary)'!$L$16:$L$20,0),0)+IFERROR(MATCH(CO2,'Packaging (Primary)'!$M$16:$M$20,0),0)+IFERROR(MATCH(CO2,'Packaging (Primary)'!$N$16:$N$20,0),0)+IFERROR(MATCH(CO2,'Packaging (Primary)'!$O$16:$O$20,0),0)+IFERROR(MATCH(CO2,'Packaging (Primary)'!$P$16:$P$20,0),0)+IFERROR(MATCH(CO2,'Packaging (Primary)'!$L$45:$L$54,0),0)+IFERROR(MATCH(CO2,'Packaging (Primary)'!$M$45:$M$54,0),0)+IFERROR(MATCH(CO2,'Packaging (Primary)'!$N$45:$N$54,0),0)+IFERROR(MATCH(CO2,'Packaging (Primary)'!$O$45:$O$54,0),0)+IFERROR(MATCH(CO2,'Packaging (Primary)'!$P$45:$P$54,0),0)+IFERROR(MATCH(CO2,'Packaging (Primary)'!$L$57:$L$66,0),0)+IFERROR(MATCH(CO2,'Packaging (Primary)'!$M$57:$M$66,0),0)+IFERROR(MATCH(CO2,'Packaging (Primary)'!$N$57:$N$66,0),0)+IFERROR(MATCH(CO2,'Packaging (Primary)'!$O$57:$O$66,0),0)+IFERROR(MATCH(CO2,'Packaging (Primary)'!$P$57:$P$66,0),0)+IFERROR(MATCH(CO2,'Packaging (Primary)'!$L$69:$L$78,0),0)+IFERROR(MATCH(CO2,'Packaging (Primary)'!$M$69:$M$78,0),0)+IFERROR(MATCH(CO2,'Packaging (Primary)'!$N$69:$N$78,0),0)+IFERROR(MATCH(CO2,'Packaging (Primary)'!$O$69:$O$78,0),0)+IFERROR(MATCH(CO2,'Packaging (Primary)'!$P$69:$P$78,0),0)+IFERROR(MATCH(CO2,'Packaging (Primary)'!$L$81:$L$90,0),0)+IFERROR(MATCH(CO2,'Packaging (Primary)'!$M$81:$M$90,0),0)+IFERROR(MATCH(CO2,'Packaging (Primary)'!$N$81:$N$90,0),0)+IFERROR(MATCH(CO2,'Packaging (Primary)'!$O$81:$O$90,0),0)+IFERROR(MATCH(CO2,'Packaging (Primary)'!$P$81:$P$90,0),0)+IFERROR(MATCH(CO2,'Packaging (Primary)'!$L$93:$L$102,0),0)+IFERROR(MATCH(CO2,'Packaging (Primary)'!$M$93:$M$102,0),0)+IFERROR(MATCH(CO2,'Packaging (Primary)'!$N$93:$N$102,0),0)+IFERROR(MATCH(CO2,'Packaging (Primary)'!$O$93:$O$102,0),0)+IFERROR(MATCH(CO2,'Packaging (Primary)'!$P$93:$P$102,0),0)&gt;=1,1,0)</f>
        <v>0</v>
      </c>
      <c r="CP9" s="79">
        <f>IF(IFERROR(MATCH(CP2,Recipe!$K$34:$K$232,0),0)+IFERROR(MATCH(CP2,Recipe!$M$34:$M$232,0),0)+IFERROR(MATCH(CP2,Recipe!$O$34:$O$232,0),0)+IFERROR(MATCH(CP2,Recipe!$Q$34:$Q$232,0),0)+IFERROR(MATCH(CP2,Recipe!$S$34:$S$232,0),0)+IFERROR(MATCH(CP2,'Packaging (Primary)'!$L$16:$L$20,0),0)+IFERROR(MATCH(CP2,'Packaging (Primary)'!$M$16:$M$20,0),0)+IFERROR(MATCH(CP2,'Packaging (Primary)'!$N$16:$N$20,0),0)+IFERROR(MATCH(CP2,'Packaging (Primary)'!$O$16:$O$20,0),0)+IFERROR(MATCH(CP2,'Packaging (Primary)'!$P$16:$P$20,0),0)+IFERROR(MATCH(CP2,'Packaging (Primary)'!$L$45:$L$54,0),0)+IFERROR(MATCH(CP2,'Packaging (Primary)'!$M$45:$M$54,0),0)+IFERROR(MATCH(CP2,'Packaging (Primary)'!$N$45:$N$54,0),0)+IFERROR(MATCH(CP2,'Packaging (Primary)'!$O$45:$O$54,0),0)+IFERROR(MATCH(CP2,'Packaging (Primary)'!$P$45:$P$54,0),0)+IFERROR(MATCH(CP2,'Packaging (Primary)'!$L$57:$L$66,0),0)+IFERROR(MATCH(CP2,'Packaging (Primary)'!$M$57:$M$66,0),0)+IFERROR(MATCH(CP2,'Packaging (Primary)'!$N$57:$N$66,0),0)+IFERROR(MATCH(CP2,'Packaging (Primary)'!$O$57:$O$66,0),0)+IFERROR(MATCH(CP2,'Packaging (Primary)'!$P$57:$P$66,0),0)+IFERROR(MATCH(CP2,'Packaging (Primary)'!$L$69:$L$78,0),0)+IFERROR(MATCH(CP2,'Packaging (Primary)'!$M$69:$M$78,0),0)+IFERROR(MATCH(CP2,'Packaging (Primary)'!$N$69:$N$78,0),0)+IFERROR(MATCH(CP2,'Packaging (Primary)'!$O$69:$O$78,0),0)+IFERROR(MATCH(CP2,'Packaging (Primary)'!$P$69:$P$78,0),0)+IFERROR(MATCH(CP2,'Packaging (Primary)'!$L$81:$L$90,0),0)+IFERROR(MATCH(CP2,'Packaging (Primary)'!$M$81:$M$90,0),0)+IFERROR(MATCH(CP2,'Packaging (Primary)'!$N$81:$N$90,0),0)+IFERROR(MATCH(CP2,'Packaging (Primary)'!$O$81:$O$90,0),0)+IFERROR(MATCH(CP2,'Packaging (Primary)'!$P$81:$P$90,0),0)+IFERROR(MATCH(CP2,'Packaging (Primary)'!$L$93:$L$102,0),0)+IFERROR(MATCH(CP2,'Packaging (Primary)'!$M$93:$M$102,0),0)+IFERROR(MATCH(CP2,'Packaging (Primary)'!$N$93:$N$102,0),0)+IFERROR(MATCH(CP2,'Packaging (Primary)'!$O$93:$O$102,0),0)+IFERROR(MATCH(CP2,'Packaging (Primary)'!$P$93:$P$102,0),0)&gt;=1,1,0)</f>
        <v>0</v>
      </c>
      <c r="CQ9" s="79">
        <f>IF(IFERROR(MATCH(CQ2,Recipe!$K$34:$K$232,0),0)+IFERROR(MATCH(CQ2,Recipe!$M$34:$M$232,0),0)+IFERROR(MATCH(CQ2,Recipe!$O$34:$O$232,0),0)+IFERROR(MATCH(CQ2,Recipe!$Q$34:$Q$232,0),0)+IFERROR(MATCH(CQ2,Recipe!$S$34:$S$232,0),0)+IFERROR(MATCH(CQ2,'Packaging (Primary)'!$L$16:$L$20,0),0)+IFERROR(MATCH(CQ2,'Packaging (Primary)'!$M$16:$M$20,0),0)+IFERROR(MATCH(CQ2,'Packaging (Primary)'!$N$16:$N$20,0),0)+IFERROR(MATCH(CQ2,'Packaging (Primary)'!$O$16:$O$20,0),0)+IFERROR(MATCH(CQ2,'Packaging (Primary)'!$P$16:$P$20,0),0)+IFERROR(MATCH(CQ2,'Packaging (Primary)'!$L$45:$L$54,0),0)+IFERROR(MATCH(CQ2,'Packaging (Primary)'!$M$45:$M$54,0),0)+IFERROR(MATCH(CQ2,'Packaging (Primary)'!$N$45:$N$54,0),0)+IFERROR(MATCH(CQ2,'Packaging (Primary)'!$O$45:$O$54,0),0)+IFERROR(MATCH(CQ2,'Packaging (Primary)'!$P$45:$P$54,0),0)+IFERROR(MATCH(CQ2,'Packaging (Primary)'!$L$57:$L$66,0),0)+IFERROR(MATCH(CQ2,'Packaging (Primary)'!$M$57:$M$66,0),0)+IFERROR(MATCH(CQ2,'Packaging (Primary)'!$N$57:$N$66,0),0)+IFERROR(MATCH(CQ2,'Packaging (Primary)'!$O$57:$O$66,0),0)+IFERROR(MATCH(CQ2,'Packaging (Primary)'!$P$57:$P$66,0),0)+IFERROR(MATCH(CQ2,'Packaging (Primary)'!$L$69:$L$78,0),0)+IFERROR(MATCH(CQ2,'Packaging (Primary)'!$M$69:$M$78,0),0)+IFERROR(MATCH(CQ2,'Packaging (Primary)'!$N$69:$N$78,0),0)+IFERROR(MATCH(CQ2,'Packaging (Primary)'!$O$69:$O$78,0),0)+IFERROR(MATCH(CQ2,'Packaging (Primary)'!$P$69:$P$78,0),0)+IFERROR(MATCH(CQ2,'Packaging (Primary)'!$L$81:$L$90,0),0)+IFERROR(MATCH(CQ2,'Packaging (Primary)'!$M$81:$M$90,0),0)+IFERROR(MATCH(CQ2,'Packaging (Primary)'!$N$81:$N$90,0),0)+IFERROR(MATCH(CQ2,'Packaging (Primary)'!$O$81:$O$90,0),0)+IFERROR(MATCH(CQ2,'Packaging (Primary)'!$P$81:$P$90,0),0)+IFERROR(MATCH(CQ2,'Packaging (Primary)'!$L$93:$L$102,0),0)+IFERROR(MATCH(CQ2,'Packaging (Primary)'!$M$93:$M$102,0),0)+IFERROR(MATCH(CQ2,'Packaging (Primary)'!$N$93:$N$102,0),0)+IFERROR(MATCH(CQ2,'Packaging (Primary)'!$O$93:$O$102,0),0)+IFERROR(MATCH(CQ2,'Packaging (Primary)'!$P$93:$P$102,0),0)&gt;=1,1,0)</f>
        <v>0</v>
      </c>
      <c r="CR9" s="79">
        <f>IF(IFERROR(MATCH(CR2,Recipe!$K$34:$K$232,0),0)+IFERROR(MATCH(CR2,Recipe!$M$34:$M$232,0),0)+IFERROR(MATCH(CR2,Recipe!$O$34:$O$232,0),0)+IFERROR(MATCH(CR2,Recipe!$Q$34:$Q$232,0),0)+IFERROR(MATCH(CR2,Recipe!$S$34:$S$232,0),0)+IFERROR(MATCH(CR2,'Packaging (Primary)'!$L$16:$L$20,0),0)+IFERROR(MATCH(CR2,'Packaging (Primary)'!$M$16:$M$20,0),0)+IFERROR(MATCH(CR2,'Packaging (Primary)'!$N$16:$N$20,0),0)+IFERROR(MATCH(CR2,'Packaging (Primary)'!$O$16:$O$20,0),0)+IFERROR(MATCH(CR2,'Packaging (Primary)'!$P$16:$P$20,0),0)+IFERROR(MATCH(CR2,'Packaging (Primary)'!$L$45:$L$54,0),0)+IFERROR(MATCH(CR2,'Packaging (Primary)'!$M$45:$M$54,0),0)+IFERROR(MATCH(CR2,'Packaging (Primary)'!$N$45:$N$54,0),0)+IFERROR(MATCH(CR2,'Packaging (Primary)'!$O$45:$O$54,0),0)+IFERROR(MATCH(CR2,'Packaging (Primary)'!$P$45:$P$54,0),0)+IFERROR(MATCH(CR2,'Packaging (Primary)'!$L$57:$L$66,0),0)+IFERROR(MATCH(CR2,'Packaging (Primary)'!$M$57:$M$66,0),0)+IFERROR(MATCH(CR2,'Packaging (Primary)'!$N$57:$N$66,0),0)+IFERROR(MATCH(CR2,'Packaging (Primary)'!$O$57:$O$66,0),0)+IFERROR(MATCH(CR2,'Packaging (Primary)'!$P$57:$P$66,0),0)+IFERROR(MATCH(CR2,'Packaging (Primary)'!$L$69:$L$78,0),0)+IFERROR(MATCH(CR2,'Packaging (Primary)'!$M$69:$M$78,0),0)+IFERROR(MATCH(CR2,'Packaging (Primary)'!$N$69:$N$78,0),0)+IFERROR(MATCH(CR2,'Packaging (Primary)'!$O$69:$O$78,0),0)+IFERROR(MATCH(CR2,'Packaging (Primary)'!$P$69:$P$78,0),0)+IFERROR(MATCH(CR2,'Packaging (Primary)'!$L$81:$L$90,0),0)+IFERROR(MATCH(CR2,'Packaging (Primary)'!$M$81:$M$90,0),0)+IFERROR(MATCH(CR2,'Packaging (Primary)'!$N$81:$N$90,0),0)+IFERROR(MATCH(CR2,'Packaging (Primary)'!$O$81:$O$90,0),0)+IFERROR(MATCH(CR2,'Packaging (Primary)'!$P$81:$P$90,0),0)+IFERROR(MATCH(CR2,'Packaging (Primary)'!$L$93:$L$102,0),0)+IFERROR(MATCH(CR2,'Packaging (Primary)'!$M$93:$M$102,0),0)+IFERROR(MATCH(CR2,'Packaging (Primary)'!$N$93:$N$102,0),0)+IFERROR(MATCH(CR2,'Packaging (Primary)'!$O$93:$O$102,0),0)+IFERROR(MATCH(CR2,'Packaging (Primary)'!$P$93:$P$102,0),0)&gt;=1,1,0)</f>
        <v>0</v>
      </c>
      <c r="CS9" s="79">
        <f>IF(IFERROR(MATCH(CS2,Recipe!$K$34:$K$232,0),0)+IFERROR(MATCH(CS2,Recipe!$M$34:$M$232,0),0)+IFERROR(MATCH(CS2,Recipe!$O$34:$O$232,0),0)+IFERROR(MATCH(CS2,Recipe!$Q$34:$Q$232,0),0)+IFERROR(MATCH(CS2,Recipe!$S$34:$S$232,0),0)+IFERROR(MATCH(CS2,'Packaging (Primary)'!$L$16:$L$20,0),0)+IFERROR(MATCH(CS2,'Packaging (Primary)'!$M$16:$M$20,0),0)+IFERROR(MATCH(CS2,'Packaging (Primary)'!$N$16:$N$20,0),0)+IFERROR(MATCH(CS2,'Packaging (Primary)'!$O$16:$O$20,0),0)+IFERROR(MATCH(CS2,'Packaging (Primary)'!$P$16:$P$20,0),0)+IFERROR(MATCH(CS2,'Packaging (Primary)'!$L$45:$L$54,0),0)+IFERROR(MATCH(CS2,'Packaging (Primary)'!$M$45:$M$54,0),0)+IFERROR(MATCH(CS2,'Packaging (Primary)'!$N$45:$N$54,0),0)+IFERROR(MATCH(CS2,'Packaging (Primary)'!$O$45:$O$54,0),0)+IFERROR(MATCH(CS2,'Packaging (Primary)'!$P$45:$P$54,0),0)+IFERROR(MATCH(CS2,'Packaging (Primary)'!$L$57:$L$66,0),0)+IFERROR(MATCH(CS2,'Packaging (Primary)'!$M$57:$M$66,0),0)+IFERROR(MATCH(CS2,'Packaging (Primary)'!$N$57:$N$66,0),0)+IFERROR(MATCH(CS2,'Packaging (Primary)'!$O$57:$O$66,0),0)+IFERROR(MATCH(CS2,'Packaging (Primary)'!$P$57:$P$66,0),0)+IFERROR(MATCH(CS2,'Packaging (Primary)'!$L$69:$L$78,0),0)+IFERROR(MATCH(CS2,'Packaging (Primary)'!$M$69:$M$78,0),0)+IFERROR(MATCH(CS2,'Packaging (Primary)'!$N$69:$N$78,0),0)+IFERROR(MATCH(CS2,'Packaging (Primary)'!$O$69:$O$78,0),0)+IFERROR(MATCH(CS2,'Packaging (Primary)'!$P$69:$P$78,0),0)+IFERROR(MATCH(CS2,'Packaging (Primary)'!$L$81:$L$90,0),0)+IFERROR(MATCH(CS2,'Packaging (Primary)'!$M$81:$M$90,0),0)+IFERROR(MATCH(CS2,'Packaging (Primary)'!$N$81:$N$90,0),0)+IFERROR(MATCH(CS2,'Packaging (Primary)'!$O$81:$O$90,0),0)+IFERROR(MATCH(CS2,'Packaging (Primary)'!$P$81:$P$90,0),0)+IFERROR(MATCH(CS2,'Packaging (Primary)'!$L$93:$L$102,0),0)+IFERROR(MATCH(CS2,'Packaging (Primary)'!$M$93:$M$102,0),0)+IFERROR(MATCH(CS2,'Packaging (Primary)'!$N$93:$N$102,0),0)+IFERROR(MATCH(CS2,'Packaging (Primary)'!$O$93:$O$102,0),0)+IFERROR(MATCH(CS2,'Packaging (Primary)'!$P$93:$P$102,0),0)&gt;=1,1,0)</f>
        <v>0</v>
      </c>
      <c r="CT9" s="79">
        <f>IF(IFERROR(MATCH(CT2,Recipe!$K$34:$K$232,0),0)+IFERROR(MATCH(CT2,Recipe!$M$34:$M$232,0),0)+IFERROR(MATCH(CT2,Recipe!$O$34:$O$232,0),0)+IFERROR(MATCH(CT2,Recipe!$Q$34:$Q$232,0),0)+IFERROR(MATCH(CT2,Recipe!$S$34:$S$232,0),0)+IFERROR(MATCH(CT2,'Packaging (Primary)'!$L$16:$L$20,0),0)+IFERROR(MATCH(CT2,'Packaging (Primary)'!$M$16:$M$20,0),0)+IFERROR(MATCH(CT2,'Packaging (Primary)'!$N$16:$N$20,0),0)+IFERROR(MATCH(CT2,'Packaging (Primary)'!$O$16:$O$20,0),0)+IFERROR(MATCH(CT2,'Packaging (Primary)'!$P$16:$P$20,0),0)+IFERROR(MATCH(CT2,'Packaging (Primary)'!$L$45:$L$54,0),0)+IFERROR(MATCH(CT2,'Packaging (Primary)'!$M$45:$M$54,0),0)+IFERROR(MATCH(CT2,'Packaging (Primary)'!$N$45:$N$54,0),0)+IFERROR(MATCH(CT2,'Packaging (Primary)'!$O$45:$O$54,0),0)+IFERROR(MATCH(CT2,'Packaging (Primary)'!$P$45:$P$54,0),0)+IFERROR(MATCH(CT2,'Packaging (Primary)'!$L$57:$L$66,0),0)+IFERROR(MATCH(CT2,'Packaging (Primary)'!$M$57:$M$66,0),0)+IFERROR(MATCH(CT2,'Packaging (Primary)'!$N$57:$N$66,0),0)+IFERROR(MATCH(CT2,'Packaging (Primary)'!$O$57:$O$66,0),0)+IFERROR(MATCH(CT2,'Packaging (Primary)'!$P$57:$P$66,0),0)+IFERROR(MATCH(CT2,'Packaging (Primary)'!$L$69:$L$78,0),0)+IFERROR(MATCH(CT2,'Packaging (Primary)'!$M$69:$M$78,0),0)+IFERROR(MATCH(CT2,'Packaging (Primary)'!$N$69:$N$78,0),0)+IFERROR(MATCH(CT2,'Packaging (Primary)'!$O$69:$O$78,0),0)+IFERROR(MATCH(CT2,'Packaging (Primary)'!$P$69:$P$78,0),0)+IFERROR(MATCH(CT2,'Packaging (Primary)'!$L$81:$L$90,0),0)+IFERROR(MATCH(CT2,'Packaging (Primary)'!$M$81:$M$90,0),0)+IFERROR(MATCH(CT2,'Packaging (Primary)'!$N$81:$N$90,0),0)+IFERROR(MATCH(CT2,'Packaging (Primary)'!$O$81:$O$90,0),0)+IFERROR(MATCH(CT2,'Packaging (Primary)'!$P$81:$P$90,0),0)+IFERROR(MATCH(CT2,'Packaging (Primary)'!$L$93:$L$102,0),0)+IFERROR(MATCH(CT2,'Packaging (Primary)'!$M$93:$M$102,0),0)+IFERROR(MATCH(CT2,'Packaging (Primary)'!$N$93:$N$102,0),0)+IFERROR(MATCH(CT2,'Packaging (Primary)'!$O$93:$O$102,0),0)+IFERROR(MATCH(CT2,'Packaging (Primary)'!$P$93:$P$102,0),0)&gt;=1,1,0)</f>
        <v>0</v>
      </c>
      <c r="CU9" s="79">
        <f>IF(IFERROR(MATCH(CU2,Recipe!$K$34:$K$232,0),0)+IFERROR(MATCH(CU2,Recipe!$M$34:$M$232,0),0)+IFERROR(MATCH(CU2,Recipe!$O$34:$O$232,0),0)+IFERROR(MATCH(CU2,Recipe!$Q$34:$Q$232,0),0)+IFERROR(MATCH(CU2,Recipe!$S$34:$S$232,0),0)+IFERROR(MATCH(CU2,'Packaging (Primary)'!$L$16:$L$20,0),0)+IFERROR(MATCH(CU2,'Packaging (Primary)'!$M$16:$M$20,0),0)+IFERROR(MATCH(CU2,'Packaging (Primary)'!$N$16:$N$20,0),0)+IFERROR(MATCH(CU2,'Packaging (Primary)'!$O$16:$O$20,0),0)+IFERROR(MATCH(CU2,'Packaging (Primary)'!$P$16:$P$20,0),0)+IFERROR(MATCH(CU2,'Packaging (Primary)'!$L$45:$L$54,0),0)+IFERROR(MATCH(CU2,'Packaging (Primary)'!$M$45:$M$54,0),0)+IFERROR(MATCH(CU2,'Packaging (Primary)'!$N$45:$N$54,0),0)+IFERROR(MATCH(CU2,'Packaging (Primary)'!$O$45:$O$54,0),0)+IFERROR(MATCH(CU2,'Packaging (Primary)'!$P$45:$P$54,0),0)+IFERROR(MATCH(CU2,'Packaging (Primary)'!$L$57:$L$66,0),0)+IFERROR(MATCH(CU2,'Packaging (Primary)'!$M$57:$M$66,0),0)+IFERROR(MATCH(CU2,'Packaging (Primary)'!$N$57:$N$66,0),0)+IFERROR(MATCH(CU2,'Packaging (Primary)'!$O$57:$O$66,0),0)+IFERROR(MATCH(CU2,'Packaging (Primary)'!$P$57:$P$66,0),0)+IFERROR(MATCH(CU2,'Packaging (Primary)'!$L$69:$L$78,0),0)+IFERROR(MATCH(CU2,'Packaging (Primary)'!$M$69:$M$78,0),0)+IFERROR(MATCH(CU2,'Packaging (Primary)'!$N$69:$N$78,0),0)+IFERROR(MATCH(CU2,'Packaging (Primary)'!$O$69:$O$78,0),0)+IFERROR(MATCH(CU2,'Packaging (Primary)'!$P$69:$P$78,0),0)+IFERROR(MATCH(CU2,'Packaging (Primary)'!$L$81:$L$90,0),0)+IFERROR(MATCH(CU2,'Packaging (Primary)'!$M$81:$M$90,0),0)+IFERROR(MATCH(CU2,'Packaging (Primary)'!$N$81:$N$90,0),0)+IFERROR(MATCH(CU2,'Packaging (Primary)'!$O$81:$O$90,0),0)+IFERROR(MATCH(CU2,'Packaging (Primary)'!$P$81:$P$90,0),0)+IFERROR(MATCH(CU2,'Packaging (Primary)'!$L$93:$L$102,0),0)+IFERROR(MATCH(CU2,'Packaging (Primary)'!$M$93:$M$102,0),0)+IFERROR(MATCH(CU2,'Packaging (Primary)'!$N$93:$N$102,0),0)+IFERROR(MATCH(CU2,'Packaging (Primary)'!$O$93:$O$102,0),0)+IFERROR(MATCH(CU2,'Packaging (Primary)'!$P$93:$P$102,0),0)&gt;=1,1,0)</f>
        <v>0</v>
      </c>
      <c r="CV9" s="79">
        <f>IF(IFERROR(MATCH(CV2,Recipe!$K$34:$K$232,0),0)+IFERROR(MATCH(CV2,Recipe!$M$34:$M$232,0),0)+IFERROR(MATCH(CV2,Recipe!$O$34:$O$232,0),0)+IFERROR(MATCH(CV2,Recipe!$Q$34:$Q$232,0),0)+IFERROR(MATCH(CV2,Recipe!$S$34:$S$232,0),0)+IFERROR(MATCH(CV2,'Packaging (Primary)'!$L$16:$L$20,0),0)+IFERROR(MATCH(CV2,'Packaging (Primary)'!$M$16:$M$20,0),0)+IFERROR(MATCH(CV2,'Packaging (Primary)'!$N$16:$N$20,0),0)+IFERROR(MATCH(CV2,'Packaging (Primary)'!$O$16:$O$20,0),0)+IFERROR(MATCH(CV2,'Packaging (Primary)'!$P$16:$P$20,0),0)+IFERROR(MATCH(CV2,'Packaging (Primary)'!$L$45:$L$54,0),0)+IFERROR(MATCH(CV2,'Packaging (Primary)'!$M$45:$M$54,0),0)+IFERROR(MATCH(CV2,'Packaging (Primary)'!$N$45:$N$54,0),0)+IFERROR(MATCH(CV2,'Packaging (Primary)'!$O$45:$O$54,0),0)+IFERROR(MATCH(CV2,'Packaging (Primary)'!$P$45:$P$54,0),0)+IFERROR(MATCH(CV2,'Packaging (Primary)'!$L$57:$L$66,0),0)+IFERROR(MATCH(CV2,'Packaging (Primary)'!$M$57:$M$66,0),0)+IFERROR(MATCH(CV2,'Packaging (Primary)'!$N$57:$N$66,0),0)+IFERROR(MATCH(CV2,'Packaging (Primary)'!$O$57:$O$66,0),0)+IFERROR(MATCH(CV2,'Packaging (Primary)'!$P$57:$P$66,0),0)+IFERROR(MATCH(CV2,'Packaging (Primary)'!$L$69:$L$78,0),0)+IFERROR(MATCH(CV2,'Packaging (Primary)'!$M$69:$M$78,0),0)+IFERROR(MATCH(CV2,'Packaging (Primary)'!$N$69:$N$78,0),0)+IFERROR(MATCH(CV2,'Packaging (Primary)'!$O$69:$O$78,0),0)+IFERROR(MATCH(CV2,'Packaging (Primary)'!$P$69:$P$78,0),0)+IFERROR(MATCH(CV2,'Packaging (Primary)'!$L$81:$L$90,0),0)+IFERROR(MATCH(CV2,'Packaging (Primary)'!$M$81:$M$90,0),0)+IFERROR(MATCH(CV2,'Packaging (Primary)'!$N$81:$N$90,0),0)+IFERROR(MATCH(CV2,'Packaging (Primary)'!$O$81:$O$90,0),0)+IFERROR(MATCH(CV2,'Packaging (Primary)'!$P$81:$P$90,0),0)+IFERROR(MATCH(CV2,'Packaging (Primary)'!$L$93:$L$102,0),0)+IFERROR(MATCH(CV2,'Packaging (Primary)'!$M$93:$M$102,0),0)+IFERROR(MATCH(CV2,'Packaging (Primary)'!$N$93:$N$102,0),0)+IFERROR(MATCH(CV2,'Packaging (Primary)'!$O$93:$O$102,0),0)+IFERROR(MATCH(CV2,'Packaging (Primary)'!$P$93:$P$102,0),0)&gt;=1,1,0)</f>
        <v>0</v>
      </c>
      <c r="CW9" s="79">
        <f>IF(IFERROR(MATCH(CW2,Recipe!$K$34:$K$232,0),0)+IFERROR(MATCH(CW2,Recipe!$M$34:$M$232,0),0)+IFERROR(MATCH(CW2,Recipe!$O$34:$O$232,0),0)+IFERROR(MATCH(CW2,Recipe!$Q$34:$Q$232,0),0)+IFERROR(MATCH(CW2,Recipe!$S$34:$S$232,0),0)+IFERROR(MATCH(CW2,'Packaging (Primary)'!$L$16:$L$20,0),0)+IFERROR(MATCH(CW2,'Packaging (Primary)'!$M$16:$M$20,0),0)+IFERROR(MATCH(CW2,'Packaging (Primary)'!$N$16:$N$20,0),0)+IFERROR(MATCH(CW2,'Packaging (Primary)'!$O$16:$O$20,0),0)+IFERROR(MATCH(CW2,'Packaging (Primary)'!$P$16:$P$20,0),0)+IFERROR(MATCH(CW2,'Packaging (Primary)'!$L$45:$L$54,0),0)+IFERROR(MATCH(CW2,'Packaging (Primary)'!$M$45:$M$54,0),0)+IFERROR(MATCH(CW2,'Packaging (Primary)'!$N$45:$N$54,0),0)+IFERROR(MATCH(CW2,'Packaging (Primary)'!$O$45:$O$54,0),0)+IFERROR(MATCH(CW2,'Packaging (Primary)'!$P$45:$P$54,0),0)+IFERROR(MATCH(CW2,'Packaging (Primary)'!$L$57:$L$66,0),0)+IFERROR(MATCH(CW2,'Packaging (Primary)'!$M$57:$M$66,0),0)+IFERROR(MATCH(CW2,'Packaging (Primary)'!$N$57:$N$66,0),0)+IFERROR(MATCH(CW2,'Packaging (Primary)'!$O$57:$O$66,0),0)+IFERROR(MATCH(CW2,'Packaging (Primary)'!$P$57:$P$66,0),0)+IFERROR(MATCH(CW2,'Packaging (Primary)'!$L$69:$L$78,0),0)+IFERROR(MATCH(CW2,'Packaging (Primary)'!$M$69:$M$78,0),0)+IFERROR(MATCH(CW2,'Packaging (Primary)'!$N$69:$N$78,0),0)+IFERROR(MATCH(CW2,'Packaging (Primary)'!$O$69:$O$78,0),0)+IFERROR(MATCH(CW2,'Packaging (Primary)'!$P$69:$P$78,0),0)+IFERROR(MATCH(CW2,'Packaging (Primary)'!$L$81:$L$90,0),0)+IFERROR(MATCH(CW2,'Packaging (Primary)'!$M$81:$M$90,0),0)+IFERROR(MATCH(CW2,'Packaging (Primary)'!$N$81:$N$90,0),0)+IFERROR(MATCH(CW2,'Packaging (Primary)'!$O$81:$O$90,0),0)+IFERROR(MATCH(CW2,'Packaging (Primary)'!$P$81:$P$90,0),0)+IFERROR(MATCH(CW2,'Packaging (Primary)'!$L$93:$L$102,0),0)+IFERROR(MATCH(CW2,'Packaging (Primary)'!$M$93:$M$102,0),0)+IFERROR(MATCH(CW2,'Packaging (Primary)'!$N$93:$N$102,0),0)+IFERROR(MATCH(CW2,'Packaging (Primary)'!$O$93:$O$102,0),0)+IFERROR(MATCH(CW2,'Packaging (Primary)'!$P$93:$P$102,0),0)&gt;=1,1,0)</f>
        <v>0</v>
      </c>
      <c r="CX9" s="79">
        <f>IF(IFERROR(MATCH(CX2,Recipe!$K$34:$K$232,0),0)+IFERROR(MATCH(CX2,Recipe!$M$34:$M$232,0),0)+IFERROR(MATCH(CX2,Recipe!$O$34:$O$232,0),0)+IFERROR(MATCH(CX2,Recipe!$Q$34:$Q$232,0),0)+IFERROR(MATCH(CX2,Recipe!$S$34:$S$232,0),0)+IFERROR(MATCH(CX2,'Packaging (Primary)'!$L$16:$L$20,0),0)+IFERROR(MATCH(CX2,'Packaging (Primary)'!$M$16:$M$20,0),0)+IFERROR(MATCH(CX2,'Packaging (Primary)'!$N$16:$N$20,0),0)+IFERROR(MATCH(CX2,'Packaging (Primary)'!$O$16:$O$20,0),0)+IFERROR(MATCH(CX2,'Packaging (Primary)'!$P$16:$P$20,0),0)+IFERROR(MATCH(CX2,'Packaging (Primary)'!$L$45:$L$54,0),0)+IFERROR(MATCH(CX2,'Packaging (Primary)'!$M$45:$M$54,0),0)+IFERROR(MATCH(CX2,'Packaging (Primary)'!$N$45:$N$54,0),0)+IFERROR(MATCH(CX2,'Packaging (Primary)'!$O$45:$O$54,0),0)+IFERROR(MATCH(CX2,'Packaging (Primary)'!$P$45:$P$54,0),0)+IFERROR(MATCH(CX2,'Packaging (Primary)'!$L$57:$L$66,0),0)+IFERROR(MATCH(CX2,'Packaging (Primary)'!$M$57:$M$66,0),0)+IFERROR(MATCH(CX2,'Packaging (Primary)'!$N$57:$N$66,0),0)+IFERROR(MATCH(CX2,'Packaging (Primary)'!$O$57:$O$66,0),0)+IFERROR(MATCH(CX2,'Packaging (Primary)'!$P$57:$P$66,0),0)+IFERROR(MATCH(CX2,'Packaging (Primary)'!$L$69:$L$78,0),0)+IFERROR(MATCH(CX2,'Packaging (Primary)'!$M$69:$M$78,0),0)+IFERROR(MATCH(CX2,'Packaging (Primary)'!$N$69:$N$78,0),0)+IFERROR(MATCH(CX2,'Packaging (Primary)'!$O$69:$O$78,0),0)+IFERROR(MATCH(CX2,'Packaging (Primary)'!$P$69:$P$78,0),0)+IFERROR(MATCH(CX2,'Packaging (Primary)'!$L$81:$L$90,0),0)+IFERROR(MATCH(CX2,'Packaging (Primary)'!$M$81:$M$90,0),0)+IFERROR(MATCH(CX2,'Packaging (Primary)'!$N$81:$N$90,0),0)+IFERROR(MATCH(CX2,'Packaging (Primary)'!$O$81:$O$90,0),0)+IFERROR(MATCH(CX2,'Packaging (Primary)'!$P$81:$P$90,0),0)+IFERROR(MATCH(CX2,'Packaging (Primary)'!$L$93:$L$102,0),0)+IFERROR(MATCH(CX2,'Packaging (Primary)'!$M$93:$M$102,0),0)+IFERROR(MATCH(CX2,'Packaging (Primary)'!$N$93:$N$102,0),0)+IFERROR(MATCH(CX2,'Packaging (Primary)'!$O$93:$O$102,0),0)+IFERROR(MATCH(CX2,'Packaging (Primary)'!$P$93:$P$102,0),0)&gt;=1,1,0)</f>
        <v>0</v>
      </c>
      <c r="CY9" s="79">
        <f>IF(IFERROR(MATCH(CY2,Recipe!$K$34:$K$232,0),0)+IFERROR(MATCH(CY2,Recipe!$M$34:$M$232,0),0)+IFERROR(MATCH(CY2,Recipe!$O$34:$O$232,0),0)+IFERROR(MATCH(CY2,Recipe!$Q$34:$Q$232,0),0)+IFERROR(MATCH(CY2,Recipe!$S$34:$S$232,0),0)+IFERROR(MATCH(CY2,'Packaging (Primary)'!$L$16:$L$20,0),0)+IFERROR(MATCH(CY2,'Packaging (Primary)'!$M$16:$M$20,0),0)+IFERROR(MATCH(CY2,'Packaging (Primary)'!$N$16:$N$20,0),0)+IFERROR(MATCH(CY2,'Packaging (Primary)'!$O$16:$O$20,0),0)+IFERROR(MATCH(CY2,'Packaging (Primary)'!$P$16:$P$20,0),0)+IFERROR(MATCH(CY2,'Packaging (Primary)'!$L$45:$L$54,0),0)+IFERROR(MATCH(CY2,'Packaging (Primary)'!$M$45:$M$54,0),0)+IFERROR(MATCH(CY2,'Packaging (Primary)'!$N$45:$N$54,0),0)+IFERROR(MATCH(CY2,'Packaging (Primary)'!$O$45:$O$54,0),0)+IFERROR(MATCH(CY2,'Packaging (Primary)'!$P$45:$P$54,0),0)+IFERROR(MATCH(CY2,'Packaging (Primary)'!$L$57:$L$66,0),0)+IFERROR(MATCH(CY2,'Packaging (Primary)'!$M$57:$M$66,0),0)+IFERROR(MATCH(CY2,'Packaging (Primary)'!$N$57:$N$66,0),0)+IFERROR(MATCH(CY2,'Packaging (Primary)'!$O$57:$O$66,0),0)+IFERROR(MATCH(CY2,'Packaging (Primary)'!$P$57:$P$66,0),0)+IFERROR(MATCH(CY2,'Packaging (Primary)'!$L$69:$L$78,0),0)+IFERROR(MATCH(CY2,'Packaging (Primary)'!$M$69:$M$78,0),0)+IFERROR(MATCH(CY2,'Packaging (Primary)'!$N$69:$N$78,0),0)+IFERROR(MATCH(CY2,'Packaging (Primary)'!$O$69:$O$78,0),0)+IFERROR(MATCH(CY2,'Packaging (Primary)'!$P$69:$P$78,0),0)+IFERROR(MATCH(CY2,'Packaging (Primary)'!$L$81:$L$90,0),0)+IFERROR(MATCH(CY2,'Packaging (Primary)'!$M$81:$M$90,0),0)+IFERROR(MATCH(CY2,'Packaging (Primary)'!$N$81:$N$90,0),0)+IFERROR(MATCH(CY2,'Packaging (Primary)'!$O$81:$O$90,0),0)+IFERROR(MATCH(CY2,'Packaging (Primary)'!$P$81:$P$90,0),0)+IFERROR(MATCH(CY2,'Packaging (Primary)'!$L$93:$L$102,0),0)+IFERROR(MATCH(CY2,'Packaging (Primary)'!$M$93:$M$102,0),0)+IFERROR(MATCH(CY2,'Packaging (Primary)'!$N$93:$N$102,0),0)+IFERROR(MATCH(CY2,'Packaging (Primary)'!$O$93:$O$102,0),0)+IFERROR(MATCH(CY2,'Packaging (Primary)'!$P$93:$P$102,0),0)&gt;=1,1,0)</f>
        <v>0</v>
      </c>
      <c r="CZ9" s="79">
        <f>IF(IFERROR(MATCH(CZ2,Recipe!$K$34:$K$232,0),0)+IFERROR(MATCH(CZ2,Recipe!$M$34:$M$232,0),0)+IFERROR(MATCH(CZ2,Recipe!$O$34:$O$232,0),0)+IFERROR(MATCH(CZ2,Recipe!$Q$34:$Q$232,0),0)+IFERROR(MATCH(CZ2,Recipe!$S$34:$S$232,0),0)+IFERROR(MATCH(CZ2,'Packaging (Primary)'!$L$16:$L$20,0),0)+IFERROR(MATCH(CZ2,'Packaging (Primary)'!$M$16:$M$20,0),0)+IFERROR(MATCH(CZ2,'Packaging (Primary)'!$N$16:$N$20,0),0)+IFERROR(MATCH(CZ2,'Packaging (Primary)'!$O$16:$O$20,0),0)+IFERROR(MATCH(CZ2,'Packaging (Primary)'!$P$16:$P$20,0),0)+IFERROR(MATCH(CZ2,'Packaging (Primary)'!$L$45:$L$54,0),0)+IFERROR(MATCH(CZ2,'Packaging (Primary)'!$M$45:$M$54,0),0)+IFERROR(MATCH(CZ2,'Packaging (Primary)'!$N$45:$N$54,0),0)+IFERROR(MATCH(CZ2,'Packaging (Primary)'!$O$45:$O$54,0),0)+IFERROR(MATCH(CZ2,'Packaging (Primary)'!$P$45:$P$54,0),0)+IFERROR(MATCH(CZ2,'Packaging (Primary)'!$L$57:$L$66,0),0)+IFERROR(MATCH(CZ2,'Packaging (Primary)'!$M$57:$M$66,0),0)+IFERROR(MATCH(CZ2,'Packaging (Primary)'!$N$57:$N$66,0),0)+IFERROR(MATCH(CZ2,'Packaging (Primary)'!$O$57:$O$66,0),0)+IFERROR(MATCH(CZ2,'Packaging (Primary)'!$P$57:$P$66,0),0)+IFERROR(MATCH(CZ2,'Packaging (Primary)'!$L$69:$L$78,0),0)+IFERROR(MATCH(CZ2,'Packaging (Primary)'!$M$69:$M$78,0),0)+IFERROR(MATCH(CZ2,'Packaging (Primary)'!$N$69:$N$78,0),0)+IFERROR(MATCH(CZ2,'Packaging (Primary)'!$O$69:$O$78,0),0)+IFERROR(MATCH(CZ2,'Packaging (Primary)'!$P$69:$P$78,0),0)+IFERROR(MATCH(CZ2,'Packaging (Primary)'!$L$81:$L$90,0),0)+IFERROR(MATCH(CZ2,'Packaging (Primary)'!$M$81:$M$90,0),0)+IFERROR(MATCH(CZ2,'Packaging (Primary)'!$N$81:$N$90,0),0)+IFERROR(MATCH(CZ2,'Packaging (Primary)'!$O$81:$O$90,0),0)+IFERROR(MATCH(CZ2,'Packaging (Primary)'!$P$81:$P$90,0),0)+IFERROR(MATCH(CZ2,'Packaging (Primary)'!$L$93:$L$102,0),0)+IFERROR(MATCH(CZ2,'Packaging (Primary)'!$M$93:$M$102,0),0)+IFERROR(MATCH(CZ2,'Packaging (Primary)'!$N$93:$N$102,0),0)+IFERROR(MATCH(CZ2,'Packaging (Primary)'!$O$93:$O$102,0),0)+IFERROR(MATCH(CZ2,'Packaging (Primary)'!$P$93:$P$102,0),0)&gt;=1,1,0)</f>
        <v>0</v>
      </c>
      <c r="DA9" s="79">
        <f>IF(IFERROR(MATCH(DA2,Recipe!$K$34:$K$232,0),0)+IFERROR(MATCH(DA2,Recipe!$M$34:$M$232,0),0)+IFERROR(MATCH(DA2,Recipe!$O$34:$O$232,0),0)+IFERROR(MATCH(DA2,Recipe!$Q$34:$Q$232,0),0)+IFERROR(MATCH(DA2,Recipe!$S$34:$S$232,0),0)+IFERROR(MATCH(DA2,'Packaging (Primary)'!$L$16:$L$20,0),0)+IFERROR(MATCH(DA2,'Packaging (Primary)'!$M$16:$M$20,0),0)+IFERROR(MATCH(DA2,'Packaging (Primary)'!$N$16:$N$20,0),0)+IFERROR(MATCH(DA2,'Packaging (Primary)'!$O$16:$O$20,0),0)+IFERROR(MATCH(DA2,'Packaging (Primary)'!$P$16:$P$20,0),0)+IFERROR(MATCH(DA2,'Packaging (Primary)'!$L$45:$L$54,0),0)+IFERROR(MATCH(DA2,'Packaging (Primary)'!$M$45:$M$54,0),0)+IFERROR(MATCH(DA2,'Packaging (Primary)'!$N$45:$N$54,0),0)+IFERROR(MATCH(DA2,'Packaging (Primary)'!$O$45:$O$54,0),0)+IFERROR(MATCH(DA2,'Packaging (Primary)'!$P$45:$P$54,0),0)+IFERROR(MATCH(DA2,'Packaging (Primary)'!$L$57:$L$66,0),0)+IFERROR(MATCH(DA2,'Packaging (Primary)'!$M$57:$M$66,0),0)+IFERROR(MATCH(DA2,'Packaging (Primary)'!$N$57:$N$66,0),0)+IFERROR(MATCH(DA2,'Packaging (Primary)'!$O$57:$O$66,0),0)+IFERROR(MATCH(DA2,'Packaging (Primary)'!$P$57:$P$66,0),0)+IFERROR(MATCH(DA2,'Packaging (Primary)'!$L$69:$L$78,0),0)+IFERROR(MATCH(DA2,'Packaging (Primary)'!$M$69:$M$78,0),0)+IFERROR(MATCH(DA2,'Packaging (Primary)'!$N$69:$N$78,0),0)+IFERROR(MATCH(DA2,'Packaging (Primary)'!$O$69:$O$78,0),0)+IFERROR(MATCH(DA2,'Packaging (Primary)'!$P$69:$P$78,0),0)+IFERROR(MATCH(DA2,'Packaging (Primary)'!$L$81:$L$90,0),0)+IFERROR(MATCH(DA2,'Packaging (Primary)'!$M$81:$M$90,0),0)+IFERROR(MATCH(DA2,'Packaging (Primary)'!$N$81:$N$90,0),0)+IFERROR(MATCH(DA2,'Packaging (Primary)'!$O$81:$O$90,0),0)+IFERROR(MATCH(DA2,'Packaging (Primary)'!$P$81:$P$90,0),0)+IFERROR(MATCH(DA2,'Packaging (Primary)'!$L$93:$L$102,0),0)+IFERROR(MATCH(DA2,'Packaging (Primary)'!$M$93:$M$102,0),0)+IFERROR(MATCH(DA2,'Packaging (Primary)'!$N$93:$N$102,0),0)+IFERROR(MATCH(DA2,'Packaging (Primary)'!$O$93:$O$102,0),0)+IFERROR(MATCH(DA2,'Packaging (Primary)'!$P$93:$P$102,0),0)&gt;=1,1,0)</f>
        <v>0</v>
      </c>
      <c r="DB9" s="79">
        <f>IF(IFERROR(MATCH(DB2,Recipe!$K$34:$K$232,0),0)+IFERROR(MATCH(DB2,Recipe!$M$34:$M$232,0),0)+IFERROR(MATCH(DB2,Recipe!$O$34:$O$232,0),0)+IFERROR(MATCH(DB2,Recipe!$Q$34:$Q$232,0),0)+IFERROR(MATCH(DB2,Recipe!$S$34:$S$232,0),0)+IFERROR(MATCH(DB2,'Packaging (Primary)'!$L$16:$L$20,0),0)+IFERROR(MATCH(DB2,'Packaging (Primary)'!$M$16:$M$20,0),0)+IFERROR(MATCH(DB2,'Packaging (Primary)'!$N$16:$N$20,0),0)+IFERROR(MATCH(DB2,'Packaging (Primary)'!$O$16:$O$20,0),0)+IFERROR(MATCH(DB2,'Packaging (Primary)'!$P$16:$P$20,0),0)+IFERROR(MATCH(DB2,'Packaging (Primary)'!$L$45:$L$54,0),0)+IFERROR(MATCH(DB2,'Packaging (Primary)'!$M$45:$M$54,0),0)+IFERROR(MATCH(DB2,'Packaging (Primary)'!$N$45:$N$54,0),0)+IFERROR(MATCH(DB2,'Packaging (Primary)'!$O$45:$O$54,0),0)+IFERROR(MATCH(DB2,'Packaging (Primary)'!$P$45:$P$54,0),0)+IFERROR(MATCH(DB2,'Packaging (Primary)'!$L$57:$L$66,0),0)+IFERROR(MATCH(DB2,'Packaging (Primary)'!$M$57:$M$66,0),0)+IFERROR(MATCH(DB2,'Packaging (Primary)'!$N$57:$N$66,0),0)+IFERROR(MATCH(DB2,'Packaging (Primary)'!$O$57:$O$66,0),0)+IFERROR(MATCH(DB2,'Packaging (Primary)'!$P$57:$P$66,0),0)+IFERROR(MATCH(DB2,'Packaging (Primary)'!$L$69:$L$78,0),0)+IFERROR(MATCH(DB2,'Packaging (Primary)'!$M$69:$M$78,0),0)+IFERROR(MATCH(DB2,'Packaging (Primary)'!$N$69:$N$78,0),0)+IFERROR(MATCH(DB2,'Packaging (Primary)'!$O$69:$O$78,0),0)+IFERROR(MATCH(DB2,'Packaging (Primary)'!$P$69:$P$78,0),0)+IFERROR(MATCH(DB2,'Packaging (Primary)'!$L$81:$L$90,0),0)+IFERROR(MATCH(DB2,'Packaging (Primary)'!$M$81:$M$90,0),0)+IFERROR(MATCH(DB2,'Packaging (Primary)'!$N$81:$N$90,0),0)+IFERROR(MATCH(DB2,'Packaging (Primary)'!$O$81:$O$90,0),0)+IFERROR(MATCH(DB2,'Packaging (Primary)'!$P$81:$P$90,0),0)+IFERROR(MATCH(DB2,'Packaging (Primary)'!$L$93:$L$102,0),0)+IFERROR(MATCH(DB2,'Packaging (Primary)'!$M$93:$M$102,0),0)+IFERROR(MATCH(DB2,'Packaging (Primary)'!$N$93:$N$102,0),0)+IFERROR(MATCH(DB2,'Packaging (Primary)'!$O$93:$O$102,0),0)+IFERROR(MATCH(DB2,'Packaging (Primary)'!$P$93:$P$102,0),0)&gt;=1,1,0)</f>
        <v>0</v>
      </c>
      <c r="DC9" s="79">
        <f>IF(IFERROR(MATCH(DC2,Recipe!$K$34:$K$232,0),0)+IFERROR(MATCH(DC2,Recipe!$M$34:$M$232,0),0)+IFERROR(MATCH(DC2,Recipe!$O$34:$O$232,0),0)+IFERROR(MATCH(DC2,Recipe!$Q$34:$Q$232,0),0)+IFERROR(MATCH(DC2,Recipe!$S$34:$S$232,0),0)+IFERROR(MATCH(DC2,'Packaging (Primary)'!$L$16:$L$20,0),0)+IFERROR(MATCH(DC2,'Packaging (Primary)'!$M$16:$M$20,0),0)+IFERROR(MATCH(DC2,'Packaging (Primary)'!$N$16:$N$20,0),0)+IFERROR(MATCH(DC2,'Packaging (Primary)'!$O$16:$O$20,0),0)+IFERROR(MATCH(DC2,'Packaging (Primary)'!$P$16:$P$20,0),0)+IFERROR(MATCH(DC2,'Packaging (Primary)'!$L$45:$L$54,0),0)+IFERROR(MATCH(DC2,'Packaging (Primary)'!$M$45:$M$54,0),0)+IFERROR(MATCH(DC2,'Packaging (Primary)'!$N$45:$N$54,0),0)+IFERROR(MATCH(DC2,'Packaging (Primary)'!$O$45:$O$54,0),0)+IFERROR(MATCH(DC2,'Packaging (Primary)'!$P$45:$P$54,0),0)+IFERROR(MATCH(DC2,'Packaging (Primary)'!$L$57:$L$66,0),0)+IFERROR(MATCH(DC2,'Packaging (Primary)'!$M$57:$M$66,0),0)+IFERROR(MATCH(DC2,'Packaging (Primary)'!$N$57:$N$66,0),0)+IFERROR(MATCH(DC2,'Packaging (Primary)'!$O$57:$O$66,0),0)+IFERROR(MATCH(DC2,'Packaging (Primary)'!$P$57:$P$66,0),0)+IFERROR(MATCH(DC2,'Packaging (Primary)'!$L$69:$L$78,0),0)+IFERROR(MATCH(DC2,'Packaging (Primary)'!$M$69:$M$78,0),0)+IFERROR(MATCH(DC2,'Packaging (Primary)'!$N$69:$N$78,0),0)+IFERROR(MATCH(DC2,'Packaging (Primary)'!$O$69:$O$78,0),0)+IFERROR(MATCH(DC2,'Packaging (Primary)'!$P$69:$P$78,0),0)+IFERROR(MATCH(DC2,'Packaging (Primary)'!$L$81:$L$90,0),0)+IFERROR(MATCH(DC2,'Packaging (Primary)'!$M$81:$M$90,0),0)+IFERROR(MATCH(DC2,'Packaging (Primary)'!$N$81:$N$90,0),0)+IFERROR(MATCH(DC2,'Packaging (Primary)'!$O$81:$O$90,0),0)+IFERROR(MATCH(DC2,'Packaging (Primary)'!$P$81:$P$90,0),0)+IFERROR(MATCH(DC2,'Packaging (Primary)'!$L$93:$L$102,0),0)+IFERROR(MATCH(DC2,'Packaging (Primary)'!$M$93:$M$102,0),0)+IFERROR(MATCH(DC2,'Packaging (Primary)'!$N$93:$N$102,0),0)+IFERROR(MATCH(DC2,'Packaging (Primary)'!$O$93:$O$102,0),0)+IFERROR(MATCH(DC2,'Packaging (Primary)'!$P$93:$P$102,0),0)&gt;=1,1,0)</f>
        <v>0</v>
      </c>
      <c r="DD9" s="79">
        <f>IF(IFERROR(MATCH(DD2,Recipe!$K$34:$K$232,0),0)+IFERROR(MATCH(DD2,Recipe!$M$34:$M$232,0),0)+IFERROR(MATCH(DD2,Recipe!$O$34:$O$232,0),0)+IFERROR(MATCH(DD2,Recipe!$Q$34:$Q$232,0),0)+IFERROR(MATCH(DD2,Recipe!$S$34:$S$232,0),0)+IFERROR(MATCH(DD2,'Packaging (Primary)'!$L$16:$L$20,0),0)+IFERROR(MATCH(DD2,'Packaging (Primary)'!$M$16:$M$20,0),0)+IFERROR(MATCH(DD2,'Packaging (Primary)'!$N$16:$N$20,0),0)+IFERROR(MATCH(DD2,'Packaging (Primary)'!$O$16:$O$20,0),0)+IFERROR(MATCH(DD2,'Packaging (Primary)'!$P$16:$P$20,0),0)+IFERROR(MATCH(DD2,'Packaging (Primary)'!$L$45:$L$54,0),0)+IFERROR(MATCH(DD2,'Packaging (Primary)'!$M$45:$M$54,0),0)+IFERROR(MATCH(DD2,'Packaging (Primary)'!$N$45:$N$54,0),0)+IFERROR(MATCH(DD2,'Packaging (Primary)'!$O$45:$O$54,0),0)+IFERROR(MATCH(DD2,'Packaging (Primary)'!$P$45:$P$54,0),0)+IFERROR(MATCH(DD2,'Packaging (Primary)'!$L$57:$L$66,0),0)+IFERROR(MATCH(DD2,'Packaging (Primary)'!$M$57:$M$66,0),0)+IFERROR(MATCH(DD2,'Packaging (Primary)'!$N$57:$N$66,0),0)+IFERROR(MATCH(DD2,'Packaging (Primary)'!$O$57:$O$66,0),0)+IFERROR(MATCH(DD2,'Packaging (Primary)'!$P$57:$P$66,0),0)+IFERROR(MATCH(DD2,'Packaging (Primary)'!$L$69:$L$78,0),0)+IFERROR(MATCH(DD2,'Packaging (Primary)'!$M$69:$M$78,0),0)+IFERROR(MATCH(DD2,'Packaging (Primary)'!$N$69:$N$78,0),0)+IFERROR(MATCH(DD2,'Packaging (Primary)'!$O$69:$O$78,0),0)+IFERROR(MATCH(DD2,'Packaging (Primary)'!$P$69:$P$78,0),0)+IFERROR(MATCH(DD2,'Packaging (Primary)'!$L$81:$L$90,0),0)+IFERROR(MATCH(DD2,'Packaging (Primary)'!$M$81:$M$90,0),0)+IFERROR(MATCH(DD2,'Packaging (Primary)'!$N$81:$N$90,0),0)+IFERROR(MATCH(DD2,'Packaging (Primary)'!$O$81:$O$90,0),0)+IFERROR(MATCH(DD2,'Packaging (Primary)'!$P$81:$P$90,0),0)+IFERROR(MATCH(DD2,'Packaging (Primary)'!$L$93:$L$102,0),0)+IFERROR(MATCH(DD2,'Packaging (Primary)'!$M$93:$M$102,0),0)+IFERROR(MATCH(DD2,'Packaging (Primary)'!$N$93:$N$102,0),0)+IFERROR(MATCH(DD2,'Packaging (Primary)'!$O$93:$O$102,0),0)+IFERROR(MATCH(DD2,'Packaging (Primary)'!$P$93:$P$102,0),0)&gt;=1,1,0)</f>
        <v>0</v>
      </c>
      <c r="DE9" s="79">
        <f>IF(IFERROR(MATCH(DE2,Recipe!$K$34:$K$232,0),0)+IFERROR(MATCH(DE2,Recipe!$M$34:$M$232,0),0)+IFERROR(MATCH(DE2,Recipe!$O$34:$O$232,0),0)+IFERROR(MATCH(DE2,Recipe!$Q$34:$Q$232,0),0)+IFERROR(MATCH(DE2,Recipe!$S$34:$S$232,0),0)+IFERROR(MATCH(DE2,'Packaging (Primary)'!$L$16:$L$20,0),0)+IFERROR(MATCH(DE2,'Packaging (Primary)'!$M$16:$M$20,0),0)+IFERROR(MATCH(DE2,'Packaging (Primary)'!$N$16:$N$20,0),0)+IFERROR(MATCH(DE2,'Packaging (Primary)'!$O$16:$O$20,0),0)+IFERROR(MATCH(DE2,'Packaging (Primary)'!$P$16:$P$20,0),0)+IFERROR(MATCH(DE2,'Packaging (Primary)'!$L$45:$L$54,0),0)+IFERROR(MATCH(DE2,'Packaging (Primary)'!$M$45:$M$54,0),0)+IFERROR(MATCH(DE2,'Packaging (Primary)'!$N$45:$N$54,0),0)+IFERROR(MATCH(DE2,'Packaging (Primary)'!$O$45:$O$54,0),0)+IFERROR(MATCH(DE2,'Packaging (Primary)'!$P$45:$P$54,0),0)+IFERROR(MATCH(DE2,'Packaging (Primary)'!$L$57:$L$66,0),0)+IFERROR(MATCH(DE2,'Packaging (Primary)'!$M$57:$M$66,0),0)+IFERROR(MATCH(DE2,'Packaging (Primary)'!$N$57:$N$66,0),0)+IFERROR(MATCH(DE2,'Packaging (Primary)'!$O$57:$O$66,0),0)+IFERROR(MATCH(DE2,'Packaging (Primary)'!$P$57:$P$66,0),0)+IFERROR(MATCH(DE2,'Packaging (Primary)'!$L$69:$L$78,0),0)+IFERROR(MATCH(DE2,'Packaging (Primary)'!$M$69:$M$78,0),0)+IFERROR(MATCH(DE2,'Packaging (Primary)'!$N$69:$N$78,0),0)+IFERROR(MATCH(DE2,'Packaging (Primary)'!$O$69:$O$78,0),0)+IFERROR(MATCH(DE2,'Packaging (Primary)'!$P$69:$P$78,0),0)+IFERROR(MATCH(DE2,'Packaging (Primary)'!$L$81:$L$90,0),0)+IFERROR(MATCH(DE2,'Packaging (Primary)'!$M$81:$M$90,0),0)+IFERROR(MATCH(DE2,'Packaging (Primary)'!$N$81:$N$90,0),0)+IFERROR(MATCH(DE2,'Packaging (Primary)'!$O$81:$O$90,0),0)+IFERROR(MATCH(DE2,'Packaging (Primary)'!$P$81:$P$90,0),0)+IFERROR(MATCH(DE2,'Packaging (Primary)'!$L$93:$L$102,0),0)+IFERROR(MATCH(DE2,'Packaging (Primary)'!$M$93:$M$102,0),0)+IFERROR(MATCH(DE2,'Packaging (Primary)'!$N$93:$N$102,0),0)+IFERROR(MATCH(DE2,'Packaging (Primary)'!$O$93:$O$102,0),0)+IFERROR(MATCH(DE2,'Packaging (Primary)'!$P$93:$P$102,0),0)&gt;=1,1,0)</f>
        <v>0</v>
      </c>
      <c r="DF9" s="79">
        <f>IF(IFERROR(MATCH(DF2,Recipe!$K$34:$K$232,0),0)+IFERROR(MATCH(DF2,Recipe!$M$34:$M$232,0),0)+IFERROR(MATCH(DF2,Recipe!$O$34:$O$232,0),0)+IFERROR(MATCH(DF2,Recipe!$Q$34:$Q$232,0),0)+IFERROR(MATCH(DF2,Recipe!$S$34:$S$232,0),0)+IFERROR(MATCH(DF2,'Packaging (Primary)'!$L$16:$L$20,0),0)+IFERROR(MATCH(DF2,'Packaging (Primary)'!$M$16:$M$20,0),0)+IFERROR(MATCH(DF2,'Packaging (Primary)'!$N$16:$N$20,0),0)+IFERROR(MATCH(DF2,'Packaging (Primary)'!$O$16:$O$20,0),0)+IFERROR(MATCH(DF2,'Packaging (Primary)'!$P$16:$P$20,0),0)+IFERROR(MATCH(DF2,'Packaging (Primary)'!$L$45:$L$54,0),0)+IFERROR(MATCH(DF2,'Packaging (Primary)'!$M$45:$M$54,0),0)+IFERROR(MATCH(DF2,'Packaging (Primary)'!$N$45:$N$54,0),0)+IFERROR(MATCH(DF2,'Packaging (Primary)'!$O$45:$O$54,0),0)+IFERROR(MATCH(DF2,'Packaging (Primary)'!$P$45:$P$54,0),0)+IFERROR(MATCH(DF2,'Packaging (Primary)'!$L$57:$L$66,0),0)+IFERROR(MATCH(DF2,'Packaging (Primary)'!$M$57:$M$66,0),0)+IFERROR(MATCH(DF2,'Packaging (Primary)'!$N$57:$N$66,0),0)+IFERROR(MATCH(DF2,'Packaging (Primary)'!$O$57:$O$66,0),0)+IFERROR(MATCH(DF2,'Packaging (Primary)'!$P$57:$P$66,0),0)+IFERROR(MATCH(DF2,'Packaging (Primary)'!$L$69:$L$78,0),0)+IFERROR(MATCH(DF2,'Packaging (Primary)'!$M$69:$M$78,0),0)+IFERROR(MATCH(DF2,'Packaging (Primary)'!$N$69:$N$78,0),0)+IFERROR(MATCH(DF2,'Packaging (Primary)'!$O$69:$O$78,0),0)+IFERROR(MATCH(DF2,'Packaging (Primary)'!$P$69:$P$78,0),0)+IFERROR(MATCH(DF2,'Packaging (Primary)'!$L$81:$L$90,0),0)+IFERROR(MATCH(DF2,'Packaging (Primary)'!$M$81:$M$90,0),0)+IFERROR(MATCH(DF2,'Packaging (Primary)'!$N$81:$N$90,0),0)+IFERROR(MATCH(DF2,'Packaging (Primary)'!$O$81:$O$90,0),0)+IFERROR(MATCH(DF2,'Packaging (Primary)'!$P$81:$P$90,0),0)+IFERROR(MATCH(DF2,'Packaging (Primary)'!$L$93:$L$102,0),0)+IFERROR(MATCH(DF2,'Packaging (Primary)'!$M$93:$M$102,0),0)+IFERROR(MATCH(DF2,'Packaging (Primary)'!$N$93:$N$102,0),0)+IFERROR(MATCH(DF2,'Packaging (Primary)'!$O$93:$O$102,0),0)+IFERROR(MATCH(DF2,'Packaging (Primary)'!$P$93:$P$102,0),0)&gt;=1,1,0)</f>
        <v>0</v>
      </c>
      <c r="DG9" s="79">
        <f>IF(IFERROR(MATCH(DG2,Recipe!$K$34:$K$232,0),0)+IFERROR(MATCH(DG2,Recipe!$M$34:$M$232,0),0)+IFERROR(MATCH(DG2,Recipe!$O$34:$O$232,0),0)+IFERROR(MATCH(DG2,Recipe!$Q$34:$Q$232,0),0)+IFERROR(MATCH(DG2,Recipe!$S$34:$S$232,0),0)+IFERROR(MATCH(DG2,'Packaging (Primary)'!$L$16:$L$20,0),0)+IFERROR(MATCH(DG2,'Packaging (Primary)'!$M$16:$M$20,0),0)+IFERROR(MATCH(DG2,'Packaging (Primary)'!$N$16:$N$20,0),0)+IFERROR(MATCH(DG2,'Packaging (Primary)'!$O$16:$O$20,0),0)+IFERROR(MATCH(DG2,'Packaging (Primary)'!$P$16:$P$20,0),0)+IFERROR(MATCH(DG2,'Packaging (Primary)'!$L$45:$L$54,0),0)+IFERROR(MATCH(DG2,'Packaging (Primary)'!$M$45:$M$54,0),0)+IFERROR(MATCH(DG2,'Packaging (Primary)'!$N$45:$N$54,0),0)+IFERROR(MATCH(DG2,'Packaging (Primary)'!$O$45:$O$54,0),0)+IFERROR(MATCH(DG2,'Packaging (Primary)'!$P$45:$P$54,0),0)+IFERROR(MATCH(DG2,'Packaging (Primary)'!$L$57:$L$66,0),0)+IFERROR(MATCH(DG2,'Packaging (Primary)'!$M$57:$M$66,0),0)+IFERROR(MATCH(DG2,'Packaging (Primary)'!$N$57:$N$66,0),0)+IFERROR(MATCH(DG2,'Packaging (Primary)'!$O$57:$O$66,0),0)+IFERROR(MATCH(DG2,'Packaging (Primary)'!$P$57:$P$66,0),0)+IFERROR(MATCH(DG2,'Packaging (Primary)'!$L$69:$L$78,0),0)+IFERROR(MATCH(DG2,'Packaging (Primary)'!$M$69:$M$78,0),0)+IFERROR(MATCH(DG2,'Packaging (Primary)'!$N$69:$N$78,0),0)+IFERROR(MATCH(DG2,'Packaging (Primary)'!$O$69:$O$78,0),0)+IFERROR(MATCH(DG2,'Packaging (Primary)'!$P$69:$P$78,0),0)+IFERROR(MATCH(DG2,'Packaging (Primary)'!$L$81:$L$90,0),0)+IFERROR(MATCH(DG2,'Packaging (Primary)'!$M$81:$M$90,0),0)+IFERROR(MATCH(DG2,'Packaging (Primary)'!$N$81:$N$90,0),0)+IFERROR(MATCH(DG2,'Packaging (Primary)'!$O$81:$O$90,0),0)+IFERROR(MATCH(DG2,'Packaging (Primary)'!$P$81:$P$90,0),0)+IFERROR(MATCH(DG2,'Packaging (Primary)'!$L$93:$L$102,0),0)+IFERROR(MATCH(DG2,'Packaging (Primary)'!$M$93:$M$102,0),0)+IFERROR(MATCH(DG2,'Packaging (Primary)'!$N$93:$N$102,0),0)+IFERROR(MATCH(DG2,'Packaging (Primary)'!$O$93:$O$102,0),0)+IFERROR(MATCH(DG2,'Packaging (Primary)'!$P$93:$P$102,0),0)&gt;=1,1,0)</f>
        <v>0</v>
      </c>
      <c r="DH9" s="79">
        <f>IF(IFERROR(MATCH(DH2,Recipe!$K$34:$K$232,0),0)+IFERROR(MATCH(DH2,Recipe!$M$34:$M$232,0),0)+IFERROR(MATCH(DH2,Recipe!$O$34:$O$232,0),0)+IFERROR(MATCH(DH2,Recipe!$Q$34:$Q$232,0),0)+IFERROR(MATCH(DH2,Recipe!$S$34:$S$232,0),0)+IFERROR(MATCH(DH2,'Packaging (Primary)'!$L$16:$L$20,0),0)+IFERROR(MATCH(DH2,'Packaging (Primary)'!$M$16:$M$20,0),0)+IFERROR(MATCH(DH2,'Packaging (Primary)'!$N$16:$N$20,0),0)+IFERROR(MATCH(DH2,'Packaging (Primary)'!$O$16:$O$20,0),0)+IFERROR(MATCH(DH2,'Packaging (Primary)'!$P$16:$P$20,0),0)+IFERROR(MATCH(DH2,'Packaging (Primary)'!$L$45:$L$54,0),0)+IFERROR(MATCH(DH2,'Packaging (Primary)'!$M$45:$M$54,0),0)+IFERROR(MATCH(DH2,'Packaging (Primary)'!$N$45:$N$54,0),0)+IFERROR(MATCH(DH2,'Packaging (Primary)'!$O$45:$O$54,0),0)+IFERROR(MATCH(DH2,'Packaging (Primary)'!$P$45:$P$54,0),0)+IFERROR(MATCH(DH2,'Packaging (Primary)'!$L$57:$L$66,0),0)+IFERROR(MATCH(DH2,'Packaging (Primary)'!$M$57:$M$66,0),0)+IFERROR(MATCH(DH2,'Packaging (Primary)'!$N$57:$N$66,0),0)+IFERROR(MATCH(DH2,'Packaging (Primary)'!$O$57:$O$66,0),0)+IFERROR(MATCH(DH2,'Packaging (Primary)'!$P$57:$P$66,0),0)+IFERROR(MATCH(DH2,'Packaging (Primary)'!$L$69:$L$78,0),0)+IFERROR(MATCH(DH2,'Packaging (Primary)'!$M$69:$M$78,0),0)+IFERROR(MATCH(DH2,'Packaging (Primary)'!$N$69:$N$78,0),0)+IFERROR(MATCH(DH2,'Packaging (Primary)'!$O$69:$O$78,0),0)+IFERROR(MATCH(DH2,'Packaging (Primary)'!$P$69:$P$78,0),0)+IFERROR(MATCH(DH2,'Packaging (Primary)'!$L$81:$L$90,0),0)+IFERROR(MATCH(DH2,'Packaging (Primary)'!$M$81:$M$90,0),0)+IFERROR(MATCH(DH2,'Packaging (Primary)'!$N$81:$N$90,0),0)+IFERROR(MATCH(DH2,'Packaging (Primary)'!$O$81:$O$90,0),0)+IFERROR(MATCH(DH2,'Packaging (Primary)'!$P$81:$P$90,0),0)+IFERROR(MATCH(DH2,'Packaging (Primary)'!$L$93:$L$102,0),0)+IFERROR(MATCH(DH2,'Packaging (Primary)'!$M$93:$M$102,0),0)+IFERROR(MATCH(DH2,'Packaging (Primary)'!$N$93:$N$102,0),0)+IFERROR(MATCH(DH2,'Packaging (Primary)'!$O$93:$O$102,0),0)+IFERROR(MATCH(DH2,'Packaging (Primary)'!$P$93:$P$102,0),0)&gt;=1,1,0)</f>
        <v>0</v>
      </c>
      <c r="DI9" s="79">
        <f>IF(IFERROR(MATCH(DI2,Recipe!$K$34:$K$232,0),0)+IFERROR(MATCH(DI2,Recipe!$M$34:$M$232,0),0)+IFERROR(MATCH(DI2,Recipe!$O$34:$O$232,0),0)+IFERROR(MATCH(DI2,Recipe!$Q$34:$Q$232,0),0)+IFERROR(MATCH(DI2,Recipe!$S$34:$S$232,0),0)+IFERROR(MATCH(DI2,'Packaging (Primary)'!$L$16:$L$20,0),0)+IFERROR(MATCH(DI2,'Packaging (Primary)'!$M$16:$M$20,0),0)+IFERROR(MATCH(DI2,'Packaging (Primary)'!$N$16:$N$20,0),0)+IFERROR(MATCH(DI2,'Packaging (Primary)'!$O$16:$O$20,0),0)+IFERROR(MATCH(DI2,'Packaging (Primary)'!$P$16:$P$20,0),0)+IFERROR(MATCH(DI2,'Packaging (Primary)'!$L$45:$L$54,0),0)+IFERROR(MATCH(DI2,'Packaging (Primary)'!$M$45:$M$54,0),0)+IFERROR(MATCH(DI2,'Packaging (Primary)'!$N$45:$N$54,0),0)+IFERROR(MATCH(DI2,'Packaging (Primary)'!$O$45:$O$54,0),0)+IFERROR(MATCH(DI2,'Packaging (Primary)'!$P$45:$P$54,0),0)+IFERROR(MATCH(DI2,'Packaging (Primary)'!$L$57:$L$66,0),0)+IFERROR(MATCH(DI2,'Packaging (Primary)'!$M$57:$M$66,0),0)+IFERROR(MATCH(DI2,'Packaging (Primary)'!$N$57:$N$66,0),0)+IFERROR(MATCH(DI2,'Packaging (Primary)'!$O$57:$O$66,0),0)+IFERROR(MATCH(DI2,'Packaging (Primary)'!$P$57:$P$66,0),0)+IFERROR(MATCH(DI2,'Packaging (Primary)'!$L$69:$L$78,0),0)+IFERROR(MATCH(DI2,'Packaging (Primary)'!$M$69:$M$78,0),0)+IFERROR(MATCH(DI2,'Packaging (Primary)'!$N$69:$N$78,0),0)+IFERROR(MATCH(DI2,'Packaging (Primary)'!$O$69:$O$78,0),0)+IFERROR(MATCH(DI2,'Packaging (Primary)'!$P$69:$P$78,0),0)+IFERROR(MATCH(DI2,'Packaging (Primary)'!$L$81:$L$90,0),0)+IFERROR(MATCH(DI2,'Packaging (Primary)'!$M$81:$M$90,0),0)+IFERROR(MATCH(DI2,'Packaging (Primary)'!$N$81:$N$90,0),0)+IFERROR(MATCH(DI2,'Packaging (Primary)'!$O$81:$O$90,0),0)+IFERROR(MATCH(DI2,'Packaging (Primary)'!$P$81:$P$90,0),0)+IFERROR(MATCH(DI2,'Packaging (Primary)'!$L$93:$L$102,0),0)+IFERROR(MATCH(DI2,'Packaging (Primary)'!$M$93:$M$102,0),0)+IFERROR(MATCH(DI2,'Packaging (Primary)'!$N$93:$N$102,0),0)+IFERROR(MATCH(DI2,'Packaging (Primary)'!$O$93:$O$102,0),0)+IFERROR(MATCH(DI2,'Packaging (Primary)'!$P$93:$P$102,0),0)&gt;=1,1,0)</f>
        <v>0</v>
      </c>
      <c r="DJ9" s="79">
        <f>IF(IFERROR(MATCH(DJ2,Recipe!$K$34:$K$232,0),0)+IFERROR(MATCH(DJ2,Recipe!$M$34:$M$232,0),0)+IFERROR(MATCH(DJ2,Recipe!$O$34:$O$232,0),0)+IFERROR(MATCH(DJ2,Recipe!$Q$34:$Q$232,0),0)+IFERROR(MATCH(DJ2,Recipe!$S$34:$S$232,0),0)+IFERROR(MATCH(DJ2,'Packaging (Primary)'!$L$16:$L$20,0),0)+IFERROR(MATCH(DJ2,'Packaging (Primary)'!$M$16:$M$20,0),0)+IFERROR(MATCH(DJ2,'Packaging (Primary)'!$N$16:$N$20,0),0)+IFERROR(MATCH(DJ2,'Packaging (Primary)'!$O$16:$O$20,0),0)+IFERROR(MATCH(DJ2,'Packaging (Primary)'!$P$16:$P$20,0),0)+IFERROR(MATCH(DJ2,'Packaging (Primary)'!$L$45:$L$54,0),0)+IFERROR(MATCH(DJ2,'Packaging (Primary)'!$M$45:$M$54,0),0)+IFERROR(MATCH(DJ2,'Packaging (Primary)'!$N$45:$N$54,0),0)+IFERROR(MATCH(DJ2,'Packaging (Primary)'!$O$45:$O$54,0),0)+IFERROR(MATCH(DJ2,'Packaging (Primary)'!$P$45:$P$54,0),0)+IFERROR(MATCH(DJ2,'Packaging (Primary)'!$L$57:$L$66,0),0)+IFERROR(MATCH(DJ2,'Packaging (Primary)'!$M$57:$M$66,0),0)+IFERROR(MATCH(DJ2,'Packaging (Primary)'!$N$57:$N$66,0),0)+IFERROR(MATCH(DJ2,'Packaging (Primary)'!$O$57:$O$66,0),0)+IFERROR(MATCH(DJ2,'Packaging (Primary)'!$P$57:$P$66,0),0)+IFERROR(MATCH(DJ2,'Packaging (Primary)'!$L$69:$L$78,0),0)+IFERROR(MATCH(DJ2,'Packaging (Primary)'!$M$69:$M$78,0),0)+IFERROR(MATCH(DJ2,'Packaging (Primary)'!$N$69:$N$78,0),0)+IFERROR(MATCH(DJ2,'Packaging (Primary)'!$O$69:$O$78,0),0)+IFERROR(MATCH(DJ2,'Packaging (Primary)'!$P$69:$P$78,0),0)+IFERROR(MATCH(DJ2,'Packaging (Primary)'!$L$81:$L$90,0),0)+IFERROR(MATCH(DJ2,'Packaging (Primary)'!$M$81:$M$90,0),0)+IFERROR(MATCH(DJ2,'Packaging (Primary)'!$N$81:$N$90,0),0)+IFERROR(MATCH(DJ2,'Packaging (Primary)'!$O$81:$O$90,0),0)+IFERROR(MATCH(DJ2,'Packaging (Primary)'!$P$81:$P$90,0),0)+IFERROR(MATCH(DJ2,'Packaging (Primary)'!$L$93:$L$102,0),0)+IFERROR(MATCH(DJ2,'Packaging (Primary)'!$M$93:$M$102,0),0)+IFERROR(MATCH(DJ2,'Packaging (Primary)'!$N$93:$N$102,0),0)+IFERROR(MATCH(DJ2,'Packaging (Primary)'!$O$93:$O$102,0),0)+IFERROR(MATCH(DJ2,'Packaging (Primary)'!$P$93:$P$102,0),0)&gt;=1,1,0)</f>
        <v>0</v>
      </c>
      <c r="DK9" s="79">
        <f>IF(IFERROR(MATCH(DK2,Recipe!$K$34:$K$232,0),0)+IFERROR(MATCH(DK2,Recipe!$M$34:$M$232,0),0)+IFERROR(MATCH(DK2,Recipe!$O$34:$O$232,0),0)+IFERROR(MATCH(DK2,Recipe!$Q$34:$Q$232,0),0)+IFERROR(MATCH(DK2,Recipe!$S$34:$S$232,0),0)+IFERROR(MATCH(DK2,'Packaging (Primary)'!$L$16:$L$20,0),0)+IFERROR(MATCH(DK2,'Packaging (Primary)'!$M$16:$M$20,0),0)+IFERROR(MATCH(DK2,'Packaging (Primary)'!$N$16:$N$20,0),0)+IFERROR(MATCH(DK2,'Packaging (Primary)'!$O$16:$O$20,0),0)+IFERROR(MATCH(DK2,'Packaging (Primary)'!$P$16:$P$20,0),0)+IFERROR(MATCH(DK2,'Packaging (Primary)'!$L$45:$L$54,0),0)+IFERROR(MATCH(DK2,'Packaging (Primary)'!$M$45:$M$54,0),0)+IFERROR(MATCH(DK2,'Packaging (Primary)'!$N$45:$N$54,0),0)+IFERROR(MATCH(DK2,'Packaging (Primary)'!$O$45:$O$54,0),0)+IFERROR(MATCH(DK2,'Packaging (Primary)'!$P$45:$P$54,0),0)+IFERROR(MATCH(DK2,'Packaging (Primary)'!$L$57:$L$66,0),0)+IFERROR(MATCH(DK2,'Packaging (Primary)'!$M$57:$M$66,0),0)+IFERROR(MATCH(DK2,'Packaging (Primary)'!$N$57:$N$66,0),0)+IFERROR(MATCH(DK2,'Packaging (Primary)'!$O$57:$O$66,0),0)+IFERROR(MATCH(DK2,'Packaging (Primary)'!$P$57:$P$66,0),0)+IFERROR(MATCH(DK2,'Packaging (Primary)'!$L$69:$L$78,0),0)+IFERROR(MATCH(DK2,'Packaging (Primary)'!$M$69:$M$78,0),0)+IFERROR(MATCH(DK2,'Packaging (Primary)'!$N$69:$N$78,0),0)+IFERROR(MATCH(DK2,'Packaging (Primary)'!$O$69:$O$78,0),0)+IFERROR(MATCH(DK2,'Packaging (Primary)'!$P$69:$P$78,0),0)+IFERROR(MATCH(DK2,'Packaging (Primary)'!$L$81:$L$90,0),0)+IFERROR(MATCH(DK2,'Packaging (Primary)'!$M$81:$M$90,0),0)+IFERROR(MATCH(DK2,'Packaging (Primary)'!$N$81:$N$90,0),0)+IFERROR(MATCH(DK2,'Packaging (Primary)'!$O$81:$O$90,0),0)+IFERROR(MATCH(DK2,'Packaging (Primary)'!$P$81:$P$90,0),0)+IFERROR(MATCH(DK2,'Packaging (Primary)'!$L$93:$L$102,0),0)+IFERROR(MATCH(DK2,'Packaging (Primary)'!$M$93:$M$102,0),0)+IFERROR(MATCH(DK2,'Packaging (Primary)'!$N$93:$N$102,0),0)+IFERROR(MATCH(DK2,'Packaging (Primary)'!$O$93:$O$102,0),0)+IFERROR(MATCH(DK2,'Packaging (Primary)'!$P$93:$P$102,0),0)&gt;=1,1,0)</f>
        <v>0</v>
      </c>
      <c r="DL9" s="79">
        <f>IF(IFERROR(MATCH(DL2,Recipe!$K$34:$K$232,0),0)+IFERROR(MATCH(DL2,Recipe!$M$34:$M$232,0),0)+IFERROR(MATCH(DL2,Recipe!$O$34:$O$232,0),0)+IFERROR(MATCH(DL2,Recipe!$Q$34:$Q$232,0),0)+IFERROR(MATCH(DL2,Recipe!$S$34:$S$232,0),0)+IFERROR(MATCH(DL2,'Packaging (Primary)'!$L$16:$L$20,0),0)+IFERROR(MATCH(DL2,'Packaging (Primary)'!$M$16:$M$20,0),0)+IFERROR(MATCH(DL2,'Packaging (Primary)'!$N$16:$N$20,0),0)+IFERROR(MATCH(DL2,'Packaging (Primary)'!$O$16:$O$20,0),0)+IFERROR(MATCH(DL2,'Packaging (Primary)'!$P$16:$P$20,0),0)+IFERROR(MATCH(DL2,'Packaging (Primary)'!$L$45:$L$54,0),0)+IFERROR(MATCH(DL2,'Packaging (Primary)'!$M$45:$M$54,0),0)+IFERROR(MATCH(DL2,'Packaging (Primary)'!$N$45:$N$54,0),0)+IFERROR(MATCH(DL2,'Packaging (Primary)'!$O$45:$O$54,0),0)+IFERROR(MATCH(DL2,'Packaging (Primary)'!$P$45:$P$54,0),0)+IFERROR(MATCH(DL2,'Packaging (Primary)'!$L$57:$L$66,0),0)+IFERROR(MATCH(DL2,'Packaging (Primary)'!$M$57:$M$66,0),0)+IFERROR(MATCH(DL2,'Packaging (Primary)'!$N$57:$N$66,0),0)+IFERROR(MATCH(DL2,'Packaging (Primary)'!$O$57:$O$66,0),0)+IFERROR(MATCH(DL2,'Packaging (Primary)'!$P$57:$P$66,0),0)+IFERROR(MATCH(DL2,'Packaging (Primary)'!$L$69:$L$78,0),0)+IFERROR(MATCH(DL2,'Packaging (Primary)'!$M$69:$M$78,0),0)+IFERROR(MATCH(DL2,'Packaging (Primary)'!$N$69:$N$78,0),0)+IFERROR(MATCH(DL2,'Packaging (Primary)'!$O$69:$O$78,0),0)+IFERROR(MATCH(DL2,'Packaging (Primary)'!$P$69:$P$78,0),0)+IFERROR(MATCH(DL2,'Packaging (Primary)'!$L$81:$L$90,0),0)+IFERROR(MATCH(DL2,'Packaging (Primary)'!$M$81:$M$90,0),0)+IFERROR(MATCH(DL2,'Packaging (Primary)'!$N$81:$N$90,0),0)+IFERROR(MATCH(DL2,'Packaging (Primary)'!$O$81:$O$90,0),0)+IFERROR(MATCH(DL2,'Packaging (Primary)'!$P$81:$P$90,0),0)+IFERROR(MATCH(DL2,'Packaging (Primary)'!$L$93:$L$102,0),0)+IFERROR(MATCH(DL2,'Packaging (Primary)'!$M$93:$M$102,0),0)+IFERROR(MATCH(DL2,'Packaging (Primary)'!$N$93:$N$102,0),0)+IFERROR(MATCH(DL2,'Packaging (Primary)'!$O$93:$O$102,0),0)+IFERROR(MATCH(DL2,'Packaging (Primary)'!$P$93:$P$102,0),0)&gt;=1,1,0)</f>
        <v>0</v>
      </c>
      <c r="DM9" s="79">
        <f>IF(IFERROR(MATCH(DM2,Recipe!$K$34:$K$232,0),0)+IFERROR(MATCH(DM2,Recipe!$M$34:$M$232,0),0)+IFERROR(MATCH(DM2,Recipe!$O$34:$O$232,0),0)+IFERROR(MATCH(DM2,Recipe!$Q$34:$Q$232,0),0)+IFERROR(MATCH(DM2,Recipe!$S$34:$S$232,0),0)+IFERROR(MATCH(DM2,'Packaging (Primary)'!$L$16:$L$20,0),0)+IFERROR(MATCH(DM2,'Packaging (Primary)'!$M$16:$M$20,0),0)+IFERROR(MATCH(DM2,'Packaging (Primary)'!$N$16:$N$20,0),0)+IFERROR(MATCH(DM2,'Packaging (Primary)'!$O$16:$O$20,0),0)+IFERROR(MATCH(DM2,'Packaging (Primary)'!$P$16:$P$20,0),0)+IFERROR(MATCH(DM2,'Packaging (Primary)'!$L$45:$L$54,0),0)+IFERROR(MATCH(DM2,'Packaging (Primary)'!$M$45:$M$54,0),0)+IFERROR(MATCH(DM2,'Packaging (Primary)'!$N$45:$N$54,0),0)+IFERROR(MATCH(DM2,'Packaging (Primary)'!$O$45:$O$54,0),0)+IFERROR(MATCH(DM2,'Packaging (Primary)'!$P$45:$P$54,0),0)+IFERROR(MATCH(DM2,'Packaging (Primary)'!$L$57:$L$66,0),0)+IFERROR(MATCH(DM2,'Packaging (Primary)'!$M$57:$M$66,0),0)+IFERROR(MATCH(DM2,'Packaging (Primary)'!$N$57:$N$66,0),0)+IFERROR(MATCH(DM2,'Packaging (Primary)'!$O$57:$O$66,0),0)+IFERROR(MATCH(DM2,'Packaging (Primary)'!$P$57:$P$66,0),0)+IFERROR(MATCH(DM2,'Packaging (Primary)'!$L$69:$L$78,0),0)+IFERROR(MATCH(DM2,'Packaging (Primary)'!$M$69:$M$78,0),0)+IFERROR(MATCH(DM2,'Packaging (Primary)'!$N$69:$N$78,0),0)+IFERROR(MATCH(DM2,'Packaging (Primary)'!$O$69:$O$78,0),0)+IFERROR(MATCH(DM2,'Packaging (Primary)'!$P$69:$P$78,0),0)+IFERROR(MATCH(DM2,'Packaging (Primary)'!$L$81:$L$90,0),0)+IFERROR(MATCH(DM2,'Packaging (Primary)'!$M$81:$M$90,0),0)+IFERROR(MATCH(DM2,'Packaging (Primary)'!$N$81:$N$90,0),0)+IFERROR(MATCH(DM2,'Packaging (Primary)'!$O$81:$O$90,0),0)+IFERROR(MATCH(DM2,'Packaging (Primary)'!$P$81:$P$90,0),0)+IFERROR(MATCH(DM2,'Packaging (Primary)'!$L$93:$L$102,0),0)+IFERROR(MATCH(DM2,'Packaging (Primary)'!$M$93:$M$102,0),0)+IFERROR(MATCH(DM2,'Packaging (Primary)'!$N$93:$N$102,0),0)+IFERROR(MATCH(DM2,'Packaging (Primary)'!$O$93:$O$102,0),0)+IFERROR(MATCH(DM2,'Packaging (Primary)'!$P$93:$P$102,0),0)&gt;=1,1,0)</f>
        <v>0</v>
      </c>
      <c r="DN9" s="79">
        <f>IF(IFERROR(MATCH(DN2,Recipe!$K$34:$K$232,0),0)+IFERROR(MATCH(DN2,Recipe!$M$34:$M$232,0),0)+IFERROR(MATCH(DN2,Recipe!$O$34:$O$232,0),0)+IFERROR(MATCH(DN2,Recipe!$Q$34:$Q$232,0),0)+IFERROR(MATCH(DN2,Recipe!$S$34:$S$232,0),0)+IFERROR(MATCH(DN2,'Packaging (Primary)'!$L$16:$L$20,0),0)+IFERROR(MATCH(DN2,'Packaging (Primary)'!$M$16:$M$20,0),0)+IFERROR(MATCH(DN2,'Packaging (Primary)'!$N$16:$N$20,0),0)+IFERROR(MATCH(DN2,'Packaging (Primary)'!$O$16:$O$20,0),0)+IFERROR(MATCH(DN2,'Packaging (Primary)'!$P$16:$P$20,0),0)+IFERROR(MATCH(DN2,'Packaging (Primary)'!$L$45:$L$54,0),0)+IFERROR(MATCH(DN2,'Packaging (Primary)'!$M$45:$M$54,0),0)+IFERROR(MATCH(DN2,'Packaging (Primary)'!$N$45:$N$54,0),0)+IFERROR(MATCH(DN2,'Packaging (Primary)'!$O$45:$O$54,0),0)+IFERROR(MATCH(DN2,'Packaging (Primary)'!$P$45:$P$54,0),0)+IFERROR(MATCH(DN2,'Packaging (Primary)'!$L$57:$L$66,0),0)+IFERROR(MATCH(DN2,'Packaging (Primary)'!$M$57:$M$66,0),0)+IFERROR(MATCH(DN2,'Packaging (Primary)'!$N$57:$N$66,0),0)+IFERROR(MATCH(DN2,'Packaging (Primary)'!$O$57:$O$66,0),0)+IFERROR(MATCH(DN2,'Packaging (Primary)'!$P$57:$P$66,0),0)+IFERROR(MATCH(DN2,'Packaging (Primary)'!$L$69:$L$78,0),0)+IFERROR(MATCH(DN2,'Packaging (Primary)'!$M$69:$M$78,0),0)+IFERROR(MATCH(DN2,'Packaging (Primary)'!$N$69:$N$78,0),0)+IFERROR(MATCH(DN2,'Packaging (Primary)'!$O$69:$O$78,0),0)+IFERROR(MATCH(DN2,'Packaging (Primary)'!$P$69:$P$78,0),0)+IFERROR(MATCH(DN2,'Packaging (Primary)'!$L$81:$L$90,0),0)+IFERROR(MATCH(DN2,'Packaging (Primary)'!$M$81:$M$90,0),0)+IFERROR(MATCH(DN2,'Packaging (Primary)'!$N$81:$N$90,0),0)+IFERROR(MATCH(DN2,'Packaging (Primary)'!$O$81:$O$90,0),0)+IFERROR(MATCH(DN2,'Packaging (Primary)'!$P$81:$P$90,0),0)+IFERROR(MATCH(DN2,'Packaging (Primary)'!$L$93:$L$102,0),0)+IFERROR(MATCH(DN2,'Packaging (Primary)'!$M$93:$M$102,0),0)+IFERROR(MATCH(DN2,'Packaging (Primary)'!$N$93:$N$102,0),0)+IFERROR(MATCH(DN2,'Packaging (Primary)'!$O$93:$O$102,0),0)+IFERROR(MATCH(DN2,'Packaging (Primary)'!$P$93:$P$102,0),0)&gt;=1,1,0)</f>
        <v>0</v>
      </c>
      <c r="DO9" s="79">
        <f>IF(IFERROR(MATCH(DO2,Recipe!$K$34:$K$232,0),0)+IFERROR(MATCH(DO2,Recipe!$M$34:$M$232,0),0)+IFERROR(MATCH(DO2,Recipe!$O$34:$O$232,0),0)+IFERROR(MATCH(DO2,Recipe!$Q$34:$Q$232,0),0)+IFERROR(MATCH(DO2,Recipe!$S$34:$S$232,0),0)+IFERROR(MATCH(DO2,'Packaging (Primary)'!$L$16:$L$20,0),0)+IFERROR(MATCH(DO2,'Packaging (Primary)'!$M$16:$M$20,0),0)+IFERROR(MATCH(DO2,'Packaging (Primary)'!$N$16:$N$20,0),0)+IFERROR(MATCH(DO2,'Packaging (Primary)'!$O$16:$O$20,0),0)+IFERROR(MATCH(DO2,'Packaging (Primary)'!$P$16:$P$20,0),0)+IFERROR(MATCH(DO2,'Packaging (Primary)'!$L$45:$L$54,0),0)+IFERROR(MATCH(DO2,'Packaging (Primary)'!$M$45:$M$54,0),0)+IFERROR(MATCH(DO2,'Packaging (Primary)'!$N$45:$N$54,0),0)+IFERROR(MATCH(DO2,'Packaging (Primary)'!$O$45:$O$54,0),0)+IFERROR(MATCH(DO2,'Packaging (Primary)'!$P$45:$P$54,0),0)+IFERROR(MATCH(DO2,'Packaging (Primary)'!$L$57:$L$66,0),0)+IFERROR(MATCH(DO2,'Packaging (Primary)'!$M$57:$M$66,0),0)+IFERROR(MATCH(DO2,'Packaging (Primary)'!$N$57:$N$66,0),0)+IFERROR(MATCH(DO2,'Packaging (Primary)'!$O$57:$O$66,0),0)+IFERROR(MATCH(DO2,'Packaging (Primary)'!$P$57:$P$66,0),0)+IFERROR(MATCH(DO2,'Packaging (Primary)'!$L$69:$L$78,0),0)+IFERROR(MATCH(DO2,'Packaging (Primary)'!$M$69:$M$78,0),0)+IFERROR(MATCH(DO2,'Packaging (Primary)'!$N$69:$N$78,0),0)+IFERROR(MATCH(DO2,'Packaging (Primary)'!$O$69:$O$78,0),0)+IFERROR(MATCH(DO2,'Packaging (Primary)'!$P$69:$P$78,0),0)+IFERROR(MATCH(DO2,'Packaging (Primary)'!$L$81:$L$90,0),0)+IFERROR(MATCH(DO2,'Packaging (Primary)'!$M$81:$M$90,0),0)+IFERROR(MATCH(DO2,'Packaging (Primary)'!$N$81:$N$90,0),0)+IFERROR(MATCH(DO2,'Packaging (Primary)'!$O$81:$O$90,0),0)+IFERROR(MATCH(DO2,'Packaging (Primary)'!$P$81:$P$90,0),0)+IFERROR(MATCH(DO2,'Packaging (Primary)'!$L$93:$L$102,0),0)+IFERROR(MATCH(DO2,'Packaging (Primary)'!$M$93:$M$102,0),0)+IFERROR(MATCH(DO2,'Packaging (Primary)'!$N$93:$N$102,0),0)+IFERROR(MATCH(DO2,'Packaging (Primary)'!$O$93:$O$102,0),0)+IFERROR(MATCH(DO2,'Packaging (Primary)'!$P$93:$P$102,0),0)&gt;=1,1,0)</f>
        <v>0</v>
      </c>
      <c r="DP9" s="79">
        <f>IF(IFERROR(MATCH(DP2,Recipe!$K$34:$K$232,0),0)+IFERROR(MATCH(DP2,Recipe!$M$34:$M$232,0),0)+IFERROR(MATCH(DP2,Recipe!$O$34:$O$232,0),0)+IFERROR(MATCH(DP2,Recipe!$Q$34:$Q$232,0),0)+IFERROR(MATCH(DP2,Recipe!$S$34:$S$232,0),0)+IFERROR(MATCH(DP2,'Packaging (Primary)'!$L$16:$L$20,0),0)+IFERROR(MATCH(DP2,'Packaging (Primary)'!$M$16:$M$20,0),0)+IFERROR(MATCH(DP2,'Packaging (Primary)'!$N$16:$N$20,0),0)+IFERROR(MATCH(DP2,'Packaging (Primary)'!$O$16:$O$20,0),0)+IFERROR(MATCH(DP2,'Packaging (Primary)'!$P$16:$P$20,0),0)+IFERROR(MATCH(DP2,'Packaging (Primary)'!$L$45:$L$54,0),0)+IFERROR(MATCH(DP2,'Packaging (Primary)'!$M$45:$M$54,0),0)+IFERROR(MATCH(DP2,'Packaging (Primary)'!$N$45:$N$54,0),0)+IFERROR(MATCH(DP2,'Packaging (Primary)'!$O$45:$O$54,0),0)+IFERROR(MATCH(DP2,'Packaging (Primary)'!$P$45:$P$54,0),0)+IFERROR(MATCH(DP2,'Packaging (Primary)'!$L$57:$L$66,0),0)+IFERROR(MATCH(DP2,'Packaging (Primary)'!$M$57:$M$66,0),0)+IFERROR(MATCH(DP2,'Packaging (Primary)'!$N$57:$N$66,0),0)+IFERROR(MATCH(DP2,'Packaging (Primary)'!$O$57:$O$66,0),0)+IFERROR(MATCH(DP2,'Packaging (Primary)'!$P$57:$P$66,0),0)+IFERROR(MATCH(DP2,'Packaging (Primary)'!$L$69:$L$78,0),0)+IFERROR(MATCH(DP2,'Packaging (Primary)'!$M$69:$M$78,0),0)+IFERROR(MATCH(DP2,'Packaging (Primary)'!$N$69:$N$78,0),0)+IFERROR(MATCH(DP2,'Packaging (Primary)'!$O$69:$O$78,0),0)+IFERROR(MATCH(DP2,'Packaging (Primary)'!$P$69:$P$78,0),0)+IFERROR(MATCH(DP2,'Packaging (Primary)'!$L$81:$L$90,0),0)+IFERROR(MATCH(DP2,'Packaging (Primary)'!$M$81:$M$90,0),0)+IFERROR(MATCH(DP2,'Packaging (Primary)'!$N$81:$N$90,0),0)+IFERROR(MATCH(DP2,'Packaging (Primary)'!$O$81:$O$90,0),0)+IFERROR(MATCH(DP2,'Packaging (Primary)'!$P$81:$P$90,0),0)+IFERROR(MATCH(DP2,'Packaging (Primary)'!$L$93:$L$102,0),0)+IFERROR(MATCH(DP2,'Packaging (Primary)'!$M$93:$M$102,0),0)+IFERROR(MATCH(DP2,'Packaging (Primary)'!$N$93:$N$102,0),0)+IFERROR(MATCH(DP2,'Packaging (Primary)'!$O$93:$O$102,0),0)+IFERROR(MATCH(DP2,'Packaging (Primary)'!$P$93:$P$102,0),0)&gt;=1,1,0)</f>
        <v>0</v>
      </c>
      <c r="DQ9" s="79">
        <f>IF(IFERROR(MATCH(DQ2,Recipe!$K$34:$K$232,0),0)+IFERROR(MATCH(DQ2,Recipe!$M$34:$M$232,0),0)+IFERROR(MATCH(DQ2,Recipe!$O$34:$O$232,0),0)+IFERROR(MATCH(DQ2,Recipe!$Q$34:$Q$232,0),0)+IFERROR(MATCH(DQ2,Recipe!$S$34:$S$232,0),0)+IFERROR(MATCH(DQ2,'Packaging (Primary)'!$L$16:$L$20,0),0)+IFERROR(MATCH(DQ2,'Packaging (Primary)'!$M$16:$M$20,0),0)+IFERROR(MATCH(DQ2,'Packaging (Primary)'!$N$16:$N$20,0),0)+IFERROR(MATCH(DQ2,'Packaging (Primary)'!$O$16:$O$20,0),0)+IFERROR(MATCH(DQ2,'Packaging (Primary)'!$P$16:$P$20,0),0)+IFERROR(MATCH(DQ2,'Packaging (Primary)'!$L$45:$L$54,0),0)+IFERROR(MATCH(DQ2,'Packaging (Primary)'!$M$45:$M$54,0),0)+IFERROR(MATCH(DQ2,'Packaging (Primary)'!$N$45:$N$54,0),0)+IFERROR(MATCH(DQ2,'Packaging (Primary)'!$O$45:$O$54,0),0)+IFERROR(MATCH(DQ2,'Packaging (Primary)'!$P$45:$P$54,0),0)+IFERROR(MATCH(DQ2,'Packaging (Primary)'!$L$57:$L$66,0),0)+IFERROR(MATCH(DQ2,'Packaging (Primary)'!$M$57:$M$66,0),0)+IFERROR(MATCH(DQ2,'Packaging (Primary)'!$N$57:$N$66,0),0)+IFERROR(MATCH(DQ2,'Packaging (Primary)'!$O$57:$O$66,0),0)+IFERROR(MATCH(DQ2,'Packaging (Primary)'!$P$57:$P$66,0),0)+IFERROR(MATCH(DQ2,'Packaging (Primary)'!$L$69:$L$78,0),0)+IFERROR(MATCH(DQ2,'Packaging (Primary)'!$M$69:$M$78,0),0)+IFERROR(MATCH(DQ2,'Packaging (Primary)'!$N$69:$N$78,0),0)+IFERROR(MATCH(DQ2,'Packaging (Primary)'!$O$69:$O$78,0),0)+IFERROR(MATCH(DQ2,'Packaging (Primary)'!$P$69:$P$78,0),0)+IFERROR(MATCH(DQ2,'Packaging (Primary)'!$L$81:$L$90,0),0)+IFERROR(MATCH(DQ2,'Packaging (Primary)'!$M$81:$M$90,0),0)+IFERROR(MATCH(DQ2,'Packaging (Primary)'!$N$81:$N$90,0),0)+IFERROR(MATCH(DQ2,'Packaging (Primary)'!$O$81:$O$90,0),0)+IFERROR(MATCH(DQ2,'Packaging (Primary)'!$P$81:$P$90,0),0)+IFERROR(MATCH(DQ2,'Packaging (Primary)'!$L$93:$L$102,0),0)+IFERROR(MATCH(DQ2,'Packaging (Primary)'!$M$93:$M$102,0),0)+IFERROR(MATCH(DQ2,'Packaging (Primary)'!$N$93:$N$102,0),0)+IFERROR(MATCH(DQ2,'Packaging (Primary)'!$O$93:$O$102,0),0)+IFERROR(MATCH(DQ2,'Packaging (Primary)'!$P$93:$P$102,0),0)&gt;=1,1,0)</f>
        <v>0</v>
      </c>
      <c r="DR9" s="79">
        <f>IF(IFERROR(MATCH(DR2,Recipe!$K$34:$K$232,0),0)+IFERROR(MATCH(DR2,Recipe!$M$34:$M$232,0),0)+IFERROR(MATCH(DR2,Recipe!$O$34:$O$232,0),0)+IFERROR(MATCH(DR2,Recipe!$Q$34:$Q$232,0),0)+IFERROR(MATCH(DR2,Recipe!$S$34:$S$232,0),0)+IFERROR(MATCH(DR2,'Packaging (Primary)'!$L$16:$L$20,0),0)+IFERROR(MATCH(DR2,'Packaging (Primary)'!$M$16:$M$20,0),0)+IFERROR(MATCH(DR2,'Packaging (Primary)'!$N$16:$N$20,0),0)+IFERROR(MATCH(DR2,'Packaging (Primary)'!$O$16:$O$20,0),0)+IFERROR(MATCH(DR2,'Packaging (Primary)'!$P$16:$P$20,0),0)+IFERROR(MATCH(DR2,'Packaging (Primary)'!$L$45:$L$54,0),0)+IFERROR(MATCH(DR2,'Packaging (Primary)'!$M$45:$M$54,0),0)+IFERROR(MATCH(DR2,'Packaging (Primary)'!$N$45:$N$54,0),0)+IFERROR(MATCH(DR2,'Packaging (Primary)'!$O$45:$O$54,0),0)+IFERROR(MATCH(DR2,'Packaging (Primary)'!$P$45:$P$54,0),0)+IFERROR(MATCH(DR2,'Packaging (Primary)'!$L$57:$L$66,0),0)+IFERROR(MATCH(DR2,'Packaging (Primary)'!$M$57:$M$66,0),0)+IFERROR(MATCH(DR2,'Packaging (Primary)'!$N$57:$N$66,0),0)+IFERROR(MATCH(DR2,'Packaging (Primary)'!$O$57:$O$66,0),0)+IFERROR(MATCH(DR2,'Packaging (Primary)'!$P$57:$P$66,0),0)+IFERROR(MATCH(DR2,'Packaging (Primary)'!$L$69:$L$78,0),0)+IFERROR(MATCH(DR2,'Packaging (Primary)'!$M$69:$M$78,0),0)+IFERROR(MATCH(DR2,'Packaging (Primary)'!$N$69:$N$78,0),0)+IFERROR(MATCH(DR2,'Packaging (Primary)'!$O$69:$O$78,0),0)+IFERROR(MATCH(DR2,'Packaging (Primary)'!$P$69:$P$78,0),0)+IFERROR(MATCH(DR2,'Packaging (Primary)'!$L$81:$L$90,0),0)+IFERROR(MATCH(DR2,'Packaging (Primary)'!$M$81:$M$90,0),0)+IFERROR(MATCH(DR2,'Packaging (Primary)'!$N$81:$N$90,0),0)+IFERROR(MATCH(DR2,'Packaging (Primary)'!$O$81:$O$90,0),0)+IFERROR(MATCH(DR2,'Packaging (Primary)'!$P$81:$P$90,0),0)+IFERROR(MATCH(DR2,'Packaging (Primary)'!$L$93:$L$102,0),0)+IFERROR(MATCH(DR2,'Packaging (Primary)'!$M$93:$M$102,0),0)+IFERROR(MATCH(DR2,'Packaging (Primary)'!$N$93:$N$102,0),0)+IFERROR(MATCH(DR2,'Packaging (Primary)'!$O$93:$O$102,0),0)+IFERROR(MATCH(DR2,'Packaging (Primary)'!$P$93:$P$102,0),0)&gt;=1,1,0)</f>
        <v>0</v>
      </c>
      <c r="DS9" s="79">
        <f>IF(IFERROR(MATCH(DS2,Recipe!$K$34:$K$232,0),0)+IFERROR(MATCH(DS2,Recipe!$M$34:$M$232,0),0)+IFERROR(MATCH(DS2,Recipe!$O$34:$O$232,0),0)+IFERROR(MATCH(DS2,Recipe!$Q$34:$Q$232,0),0)+IFERROR(MATCH(DS2,Recipe!$S$34:$S$232,0),0)+IFERROR(MATCH(DS2,'Packaging (Primary)'!$L$16:$L$20,0),0)+IFERROR(MATCH(DS2,'Packaging (Primary)'!$M$16:$M$20,0),0)+IFERROR(MATCH(DS2,'Packaging (Primary)'!$N$16:$N$20,0),0)+IFERROR(MATCH(DS2,'Packaging (Primary)'!$O$16:$O$20,0),0)+IFERROR(MATCH(DS2,'Packaging (Primary)'!$P$16:$P$20,0),0)+IFERROR(MATCH(DS2,'Packaging (Primary)'!$L$45:$L$54,0),0)+IFERROR(MATCH(DS2,'Packaging (Primary)'!$M$45:$M$54,0),0)+IFERROR(MATCH(DS2,'Packaging (Primary)'!$N$45:$N$54,0),0)+IFERROR(MATCH(DS2,'Packaging (Primary)'!$O$45:$O$54,0),0)+IFERROR(MATCH(DS2,'Packaging (Primary)'!$P$45:$P$54,0),0)+IFERROR(MATCH(DS2,'Packaging (Primary)'!$L$57:$L$66,0),0)+IFERROR(MATCH(DS2,'Packaging (Primary)'!$M$57:$M$66,0),0)+IFERROR(MATCH(DS2,'Packaging (Primary)'!$N$57:$N$66,0),0)+IFERROR(MATCH(DS2,'Packaging (Primary)'!$O$57:$O$66,0),0)+IFERROR(MATCH(DS2,'Packaging (Primary)'!$P$57:$P$66,0),0)+IFERROR(MATCH(DS2,'Packaging (Primary)'!$L$69:$L$78,0),0)+IFERROR(MATCH(DS2,'Packaging (Primary)'!$M$69:$M$78,0),0)+IFERROR(MATCH(DS2,'Packaging (Primary)'!$N$69:$N$78,0),0)+IFERROR(MATCH(DS2,'Packaging (Primary)'!$O$69:$O$78,0),0)+IFERROR(MATCH(DS2,'Packaging (Primary)'!$P$69:$P$78,0),0)+IFERROR(MATCH(DS2,'Packaging (Primary)'!$L$81:$L$90,0),0)+IFERROR(MATCH(DS2,'Packaging (Primary)'!$M$81:$M$90,0),0)+IFERROR(MATCH(DS2,'Packaging (Primary)'!$N$81:$N$90,0),0)+IFERROR(MATCH(DS2,'Packaging (Primary)'!$O$81:$O$90,0),0)+IFERROR(MATCH(DS2,'Packaging (Primary)'!$P$81:$P$90,0),0)+IFERROR(MATCH(DS2,'Packaging (Primary)'!$L$93:$L$102,0),0)+IFERROR(MATCH(DS2,'Packaging (Primary)'!$M$93:$M$102,0),0)+IFERROR(MATCH(DS2,'Packaging (Primary)'!$N$93:$N$102,0),0)+IFERROR(MATCH(DS2,'Packaging (Primary)'!$O$93:$O$102,0),0)+IFERROR(MATCH(DS2,'Packaging (Primary)'!$P$93:$P$102,0),0)&gt;=1,1,0)</f>
        <v>0</v>
      </c>
      <c r="DT9" s="79">
        <f>IF(IFERROR(MATCH(DT2,Recipe!$K$34:$K$232,0),0)+IFERROR(MATCH(DT2,Recipe!$M$34:$M$232,0),0)+IFERROR(MATCH(DT2,Recipe!$O$34:$O$232,0),0)+IFERROR(MATCH(DT2,Recipe!$Q$34:$Q$232,0),0)+IFERROR(MATCH(DT2,Recipe!$S$34:$S$232,0),0)+IFERROR(MATCH(DT2,'Packaging (Primary)'!$L$16:$L$20,0),0)+IFERROR(MATCH(DT2,'Packaging (Primary)'!$M$16:$M$20,0),0)+IFERROR(MATCH(DT2,'Packaging (Primary)'!$N$16:$N$20,0),0)+IFERROR(MATCH(DT2,'Packaging (Primary)'!$O$16:$O$20,0),0)+IFERROR(MATCH(DT2,'Packaging (Primary)'!$P$16:$P$20,0),0)+IFERROR(MATCH(DT2,'Packaging (Primary)'!$L$45:$L$54,0),0)+IFERROR(MATCH(DT2,'Packaging (Primary)'!$M$45:$M$54,0),0)+IFERROR(MATCH(DT2,'Packaging (Primary)'!$N$45:$N$54,0),0)+IFERROR(MATCH(DT2,'Packaging (Primary)'!$O$45:$O$54,0),0)+IFERROR(MATCH(DT2,'Packaging (Primary)'!$P$45:$P$54,0),0)+IFERROR(MATCH(DT2,'Packaging (Primary)'!$L$57:$L$66,0),0)+IFERROR(MATCH(DT2,'Packaging (Primary)'!$M$57:$M$66,0),0)+IFERROR(MATCH(DT2,'Packaging (Primary)'!$N$57:$N$66,0),0)+IFERROR(MATCH(DT2,'Packaging (Primary)'!$O$57:$O$66,0),0)+IFERROR(MATCH(DT2,'Packaging (Primary)'!$P$57:$P$66,0),0)+IFERROR(MATCH(DT2,'Packaging (Primary)'!$L$69:$L$78,0),0)+IFERROR(MATCH(DT2,'Packaging (Primary)'!$M$69:$M$78,0),0)+IFERROR(MATCH(DT2,'Packaging (Primary)'!$N$69:$N$78,0),0)+IFERROR(MATCH(DT2,'Packaging (Primary)'!$O$69:$O$78,0),0)+IFERROR(MATCH(DT2,'Packaging (Primary)'!$P$69:$P$78,0),0)+IFERROR(MATCH(DT2,'Packaging (Primary)'!$L$81:$L$90,0),0)+IFERROR(MATCH(DT2,'Packaging (Primary)'!$M$81:$M$90,0),0)+IFERROR(MATCH(DT2,'Packaging (Primary)'!$N$81:$N$90,0),0)+IFERROR(MATCH(DT2,'Packaging (Primary)'!$O$81:$O$90,0),0)+IFERROR(MATCH(DT2,'Packaging (Primary)'!$P$81:$P$90,0),0)+IFERROR(MATCH(DT2,'Packaging (Primary)'!$L$93:$L$102,0),0)+IFERROR(MATCH(DT2,'Packaging (Primary)'!$M$93:$M$102,0),0)+IFERROR(MATCH(DT2,'Packaging (Primary)'!$N$93:$N$102,0),0)+IFERROR(MATCH(DT2,'Packaging (Primary)'!$O$93:$O$102,0),0)+IFERROR(MATCH(DT2,'Packaging (Primary)'!$P$93:$P$102,0),0)&gt;=1,1,0)</f>
        <v>0</v>
      </c>
      <c r="DU9" s="79">
        <f>IF(IFERROR(MATCH(DU2,Recipe!$K$34:$K$232,0),0)+IFERROR(MATCH(DU2,Recipe!$M$34:$M$232,0),0)+IFERROR(MATCH(DU2,Recipe!$O$34:$O$232,0),0)+IFERROR(MATCH(DU2,Recipe!$Q$34:$Q$232,0),0)+IFERROR(MATCH(DU2,Recipe!$S$34:$S$232,0),0)+IFERROR(MATCH(DU2,'Packaging (Primary)'!$L$16:$L$20,0),0)+IFERROR(MATCH(DU2,'Packaging (Primary)'!$M$16:$M$20,0),0)+IFERROR(MATCH(DU2,'Packaging (Primary)'!$N$16:$N$20,0),0)+IFERROR(MATCH(DU2,'Packaging (Primary)'!$O$16:$O$20,0),0)+IFERROR(MATCH(DU2,'Packaging (Primary)'!$P$16:$P$20,0),0)+IFERROR(MATCH(DU2,'Packaging (Primary)'!$L$45:$L$54,0),0)+IFERROR(MATCH(DU2,'Packaging (Primary)'!$M$45:$M$54,0),0)+IFERROR(MATCH(DU2,'Packaging (Primary)'!$N$45:$N$54,0),0)+IFERROR(MATCH(DU2,'Packaging (Primary)'!$O$45:$O$54,0),0)+IFERROR(MATCH(DU2,'Packaging (Primary)'!$P$45:$P$54,0),0)+IFERROR(MATCH(DU2,'Packaging (Primary)'!$L$57:$L$66,0),0)+IFERROR(MATCH(DU2,'Packaging (Primary)'!$M$57:$M$66,0),0)+IFERROR(MATCH(DU2,'Packaging (Primary)'!$N$57:$N$66,0),0)+IFERROR(MATCH(DU2,'Packaging (Primary)'!$O$57:$O$66,0),0)+IFERROR(MATCH(DU2,'Packaging (Primary)'!$P$57:$P$66,0),0)+IFERROR(MATCH(DU2,'Packaging (Primary)'!$L$69:$L$78,0),0)+IFERROR(MATCH(DU2,'Packaging (Primary)'!$M$69:$M$78,0),0)+IFERROR(MATCH(DU2,'Packaging (Primary)'!$N$69:$N$78,0),0)+IFERROR(MATCH(DU2,'Packaging (Primary)'!$O$69:$O$78,0),0)+IFERROR(MATCH(DU2,'Packaging (Primary)'!$P$69:$P$78,0),0)+IFERROR(MATCH(DU2,'Packaging (Primary)'!$L$81:$L$90,0),0)+IFERROR(MATCH(DU2,'Packaging (Primary)'!$M$81:$M$90,0),0)+IFERROR(MATCH(DU2,'Packaging (Primary)'!$N$81:$N$90,0),0)+IFERROR(MATCH(DU2,'Packaging (Primary)'!$O$81:$O$90,0),0)+IFERROR(MATCH(DU2,'Packaging (Primary)'!$P$81:$P$90,0),0)+IFERROR(MATCH(DU2,'Packaging (Primary)'!$L$93:$L$102,0),0)+IFERROR(MATCH(DU2,'Packaging (Primary)'!$M$93:$M$102,0),0)+IFERROR(MATCH(DU2,'Packaging (Primary)'!$N$93:$N$102,0),0)+IFERROR(MATCH(DU2,'Packaging (Primary)'!$O$93:$O$102,0),0)+IFERROR(MATCH(DU2,'Packaging (Primary)'!$P$93:$P$102,0),0)&gt;=1,1,0)</f>
        <v>0</v>
      </c>
      <c r="DV9" s="79">
        <f>IF(IFERROR(MATCH(DV2,Recipe!$K$34:$K$232,0),0)+IFERROR(MATCH(DV2,Recipe!$M$34:$M$232,0),0)+IFERROR(MATCH(DV2,Recipe!$O$34:$O$232,0),0)+IFERROR(MATCH(DV2,Recipe!$Q$34:$Q$232,0),0)+IFERROR(MATCH(DV2,Recipe!$S$34:$S$232,0),0)+IFERROR(MATCH(DV2,'Packaging (Primary)'!$L$16:$L$20,0),0)+IFERROR(MATCH(DV2,'Packaging (Primary)'!$M$16:$M$20,0),0)+IFERROR(MATCH(DV2,'Packaging (Primary)'!$N$16:$N$20,0),0)+IFERROR(MATCH(DV2,'Packaging (Primary)'!$O$16:$O$20,0),0)+IFERROR(MATCH(DV2,'Packaging (Primary)'!$P$16:$P$20,0),0)+IFERROR(MATCH(DV2,'Packaging (Primary)'!$L$45:$L$54,0),0)+IFERROR(MATCH(DV2,'Packaging (Primary)'!$M$45:$M$54,0),0)+IFERROR(MATCH(DV2,'Packaging (Primary)'!$N$45:$N$54,0),0)+IFERROR(MATCH(DV2,'Packaging (Primary)'!$O$45:$O$54,0),0)+IFERROR(MATCH(DV2,'Packaging (Primary)'!$P$45:$P$54,0),0)+IFERROR(MATCH(DV2,'Packaging (Primary)'!$L$57:$L$66,0),0)+IFERROR(MATCH(DV2,'Packaging (Primary)'!$M$57:$M$66,0),0)+IFERROR(MATCH(DV2,'Packaging (Primary)'!$N$57:$N$66,0),0)+IFERROR(MATCH(DV2,'Packaging (Primary)'!$O$57:$O$66,0),0)+IFERROR(MATCH(DV2,'Packaging (Primary)'!$P$57:$P$66,0),0)+IFERROR(MATCH(DV2,'Packaging (Primary)'!$L$69:$L$78,0),0)+IFERROR(MATCH(DV2,'Packaging (Primary)'!$M$69:$M$78,0),0)+IFERROR(MATCH(DV2,'Packaging (Primary)'!$N$69:$N$78,0),0)+IFERROR(MATCH(DV2,'Packaging (Primary)'!$O$69:$O$78,0),0)+IFERROR(MATCH(DV2,'Packaging (Primary)'!$P$69:$P$78,0),0)+IFERROR(MATCH(DV2,'Packaging (Primary)'!$L$81:$L$90,0),0)+IFERROR(MATCH(DV2,'Packaging (Primary)'!$M$81:$M$90,0),0)+IFERROR(MATCH(DV2,'Packaging (Primary)'!$N$81:$N$90,0),0)+IFERROR(MATCH(DV2,'Packaging (Primary)'!$O$81:$O$90,0),0)+IFERROR(MATCH(DV2,'Packaging (Primary)'!$P$81:$P$90,0),0)+IFERROR(MATCH(DV2,'Packaging (Primary)'!$L$93:$L$102,0),0)+IFERROR(MATCH(DV2,'Packaging (Primary)'!$M$93:$M$102,0),0)+IFERROR(MATCH(DV2,'Packaging (Primary)'!$N$93:$N$102,0),0)+IFERROR(MATCH(DV2,'Packaging (Primary)'!$O$93:$O$102,0),0)+IFERROR(MATCH(DV2,'Packaging (Primary)'!$P$93:$P$102,0),0)&gt;=1,1,0)</f>
        <v>0</v>
      </c>
      <c r="DW9" s="79">
        <f>IF(IFERROR(MATCH(DW2,Recipe!$K$34:$K$232,0),0)+IFERROR(MATCH(DW2,Recipe!$M$34:$M$232,0),0)+IFERROR(MATCH(DW2,Recipe!$O$34:$O$232,0),0)+IFERROR(MATCH(DW2,Recipe!$Q$34:$Q$232,0),0)+IFERROR(MATCH(DW2,Recipe!$S$34:$S$232,0),0)+IFERROR(MATCH(DW2,'Packaging (Primary)'!$L$16:$L$20,0),0)+IFERROR(MATCH(DW2,'Packaging (Primary)'!$M$16:$M$20,0),0)+IFERROR(MATCH(DW2,'Packaging (Primary)'!$N$16:$N$20,0),0)+IFERROR(MATCH(DW2,'Packaging (Primary)'!$O$16:$O$20,0),0)+IFERROR(MATCH(DW2,'Packaging (Primary)'!$P$16:$P$20,0),0)+IFERROR(MATCH(DW2,'Packaging (Primary)'!$L$45:$L$54,0),0)+IFERROR(MATCH(DW2,'Packaging (Primary)'!$M$45:$M$54,0),0)+IFERROR(MATCH(DW2,'Packaging (Primary)'!$N$45:$N$54,0),0)+IFERROR(MATCH(DW2,'Packaging (Primary)'!$O$45:$O$54,0),0)+IFERROR(MATCH(DW2,'Packaging (Primary)'!$P$45:$P$54,0),0)+IFERROR(MATCH(DW2,'Packaging (Primary)'!$L$57:$L$66,0),0)+IFERROR(MATCH(DW2,'Packaging (Primary)'!$M$57:$M$66,0),0)+IFERROR(MATCH(DW2,'Packaging (Primary)'!$N$57:$N$66,0),0)+IFERROR(MATCH(DW2,'Packaging (Primary)'!$O$57:$O$66,0),0)+IFERROR(MATCH(DW2,'Packaging (Primary)'!$P$57:$P$66,0),0)+IFERROR(MATCH(DW2,'Packaging (Primary)'!$L$69:$L$78,0),0)+IFERROR(MATCH(DW2,'Packaging (Primary)'!$M$69:$M$78,0),0)+IFERROR(MATCH(DW2,'Packaging (Primary)'!$N$69:$N$78,0),0)+IFERROR(MATCH(DW2,'Packaging (Primary)'!$O$69:$O$78,0),0)+IFERROR(MATCH(DW2,'Packaging (Primary)'!$P$69:$P$78,0),0)+IFERROR(MATCH(DW2,'Packaging (Primary)'!$L$81:$L$90,0),0)+IFERROR(MATCH(DW2,'Packaging (Primary)'!$M$81:$M$90,0),0)+IFERROR(MATCH(DW2,'Packaging (Primary)'!$N$81:$N$90,0),0)+IFERROR(MATCH(DW2,'Packaging (Primary)'!$O$81:$O$90,0),0)+IFERROR(MATCH(DW2,'Packaging (Primary)'!$P$81:$P$90,0),0)+IFERROR(MATCH(DW2,'Packaging (Primary)'!$L$93:$L$102,0),0)+IFERROR(MATCH(DW2,'Packaging (Primary)'!$M$93:$M$102,0),0)+IFERROR(MATCH(DW2,'Packaging (Primary)'!$N$93:$N$102,0),0)+IFERROR(MATCH(DW2,'Packaging (Primary)'!$O$93:$O$102,0),0)+IFERROR(MATCH(DW2,'Packaging (Primary)'!$P$93:$P$102,0),0)&gt;=1,1,0)</f>
        <v>0</v>
      </c>
      <c r="DX9" s="79">
        <f>IF(IFERROR(MATCH(DX2,Recipe!$K$34:$K$232,0),0)+IFERROR(MATCH(DX2,Recipe!$M$34:$M$232,0),0)+IFERROR(MATCH(DX2,Recipe!$O$34:$O$232,0),0)+IFERROR(MATCH(DX2,Recipe!$Q$34:$Q$232,0),0)+IFERROR(MATCH(DX2,Recipe!$S$34:$S$232,0),0)+IFERROR(MATCH(DX2,'Packaging (Primary)'!$L$16:$L$20,0),0)+IFERROR(MATCH(DX2,'Packaging (Primary)'!$M$16:$M$20,0),0)+IFERROR(MATCH(DX2,'Packaging (Primary)'!$N$16:$N$20,0),0)+IFERROR(MATCH(DX2,'Packaging (Primary)'!$O$16:$O$20,0),0)+IFERROR(MATCH(DX2,'Packaging (Primary)'!$P$16:$P$20,0),0)+IFERROR(MATCH(DX2,'Packaging (Primary)'!$L$45:$L$54,0),0)+IFERROR(MATCH(DX2,'Packaging (Primary)'!$M$45:$M$54,0),0)+IFERROR(MATCH(DX2,'Packaging (Primary)'!$N$45:$N$54,0),0)+IFERROR(MATCH(DX2,'Packaging (Primary)'!$O$45:$O$54,0),0)+IFERROR(MATCH(DX2,'Packaging (Primary)'!$P$45:$P$54,0),0)+IFERROR(MATCH(DX2,'Packaging (Primary)'!$L$57:$L$66,0),0)+IFERROR(MATCH(DX2,'Packaging (Primary)'!$M$57:$M$66,0),0)+IFERROR(MATCH(DX2,'Packaging (Primary)'!$N$57:$N$66,0),0)+IFERROR(MATCH(DX2,'Packaging (Primary)'!$O$57:$O$66,0),0)+IFERROR(MATCH(DX2,'Packaging (Primary)'!$P$57:$P$66,0),0)+IFERROR(MATCH(DX2,'Packaging (Primary)'!$L$69:$L$78,0),0)+IFERROR(MATCH(DX2,'Packaging (Primary)'!$M$69:$M$78,0),0)+IFERROR(MATCH(DX2,'Packaging (Primary)'!$N$69:$N$78,0),0)+IFERROR(MATCH(DX2,'Packaging (Primary)'!$O$69:$O$78,0),0)+IFERROR(MATCH(DX2,'Packaging (Primary)'!$P$69:$P$78,0),0)+IFERROR(MATCH(DX2,'Packaging (Primary)'!$L$81:$L$90,0),0)+IFERROR(MATCH(DX2,'Packaging (Primary)'!$M$81:$M$90,0),0)+IFERROR(MATCH(DX2,'Packaging (Primary)'!$N$81:$N$90,0),0)+IFERROR(MATCH(DX2,'Packaging (Primary)'!$O$81:$O$90,0),0)+IFERROR(MATCH(DX2,'Packaging (Primary)'!$P$81:$P$90,0),0)+IFERROR(MATCH(DX2,'Packaging (Primary)'!$L$93:$L$102,0),0)+IFERROR(MATCH(DX2,'Packaging (Primary)'!$M$93:$M$102,0),0)+IFERROR(MATCH(DX2,'Packaging (Primary)'!$N$93:$N$102,0),0)+IFERROR(MATCH(DX2,'Packaging (Primary)'!$O$93:$O$102,0),0)+IFERROR(MATCH(DX2,'Packaging (Primary)'!$P$93:$P$102,0),0)&gt;=1,1,0)</f>
        <v>0</v>
      </c>
      <c r="DY9" s="79">
        <f>IF(IFERROR(MATCH(DY2,Recipe!$K$34:$K$232,0),0)+IFERROR(MATCH(DY2,Recipe!$M$34:$M$232,0),0)+IFERROR(MATCH(DY2,Recipe!$O$34:$O$232,0),0)+IFERROR(MATCH(DY2,Recipe!$Q$34:$Q$232,0),0)+IFERROR(MATCH(DY2,Recipe!$S$34:$S$232,0),0)+IFERROR(MATCH(DY2,'Packaging (Primary)'!$L$16:$L$20,0),0)+IFERROR(MATCH(DY2,'Packaging (Primary)'!$M$16:$M$20,0),0)+IFERROR(MATCH(DY2,'Packaging (Primary)'!$N$16:$N$20,0),0)+IFERROR(MATCH(DY2,'Packaging (Primary)'!$O$16:$O$20,0),0)+IFERROR(MATCH(DY2,'Packaging (Primary)'!$P$16:$P$20,0),0)+IFERROR(MATCH(DY2,'Packaging (Primary)'!$L$45:$L$54,0),0)+IFERROR(MATCH(DY2,'Packaging (Primary)'!$M$45:$M$54,0),0)+IFERROR(MATCH(DY2,'Packaging (Primary)'!$N$45:$N$54,0),0)+IFERROR(MATCH(DY2,'Packaging (Primary)'!$O$45:$O$54,0),0)+IFERROR(MATCH(DY2,'Packaging (Primary)'!$P$45:$P$54,0),0)+IFERROR(MATCH(DY2,'Packaging (Primary)'!$L$57:$L$66,0),0)+IFERROR(MATCH(DY2,'Packaging (Primary)'!$M$57:$M$66,0),0)+IFERROR(MATCH(DY2,'Packaging (Primary)'!$N$57:$N$66,0),0)+IFERROR(MATCH(DY2,'Packaging (Primary)'!$O$57:$O$66,0),0)+IFERROR(MATCH(DY2,'Packaging (Primary)'!$P$57:$P$66,0),0)+IFERROR(MATCH(DY2,'Packaging (Primary)'!$L$69:$L$78,0),0)+IFERROR(MATCH(DY2,'Packaging (Primary)'!$M$69:$M$78,0),0)+IFERROR(MATCH(DY2,'Packaging (Primary)'!$N$69:$N$78,0),0)+IFERROR(MATCH(DY2,'Packaging (Primary)'!$O$69:$O$78,0),0)+IFERROR(MATCH(DY2,'Packaging (Primary)'!$P$69:$P$78,0),0)+IFERROR(MATCH(DY2,'Packaging (Primary)'!$L$81:$L$90,0),0)+IFERROR(MATCH(DY2,'Packaging (Primary)'!$M$81:$M$90,0),0)+IFERROR(MATCH(DY2,'Packaging (Primary)'!$N$81:$N$90,0),0)+IFERROR(MATCH(DY2,'Packaging (Primary)'!$O$81:$O$90,0),0)+IFERROR(MATCH(DY2,'Packaging (Primary)'!$P$81:$P$90,0),0)+IFERROR(MATCH(DY2,'Packaging (Primary)'!$L$93:$L$102,0),0)+IFERROR(MATCH(DY2,'Packaging (Primary)'!$M$93:$M$102,0),0)+IFERROR(MATCH(DY2,'Packaging (Primary)'!$N$93:$N$102,0),0)+IFERROR(MATCH(DY2,'Packaging (Primary)'!$O$93:$O$102,0),0)+IFERROR(MATCH(DY2,'Packaging (Primary)'!$P$93:$P$102,0),0)&gt;=1,1,0)</f>
        <v>0</v>
      </c>
      <c r="DZ9" s="79">
        <f>IF(IFERROR(MATCH(DZ2,Recipe!$K$34:$K$232,0),0)+IFERROR(MATCH(DZ2,Recipe!$M$34:$M$232,0),0)+IFERROR(MATCH(DZ2,Recipe!$O$34:$O$232,0),0)+IFERROR(MATCH(DZ2,Recipe!$Q$34:$Q$232,0),0)+IFERROR(MATCH(DZ2,Recipe!$S$34:$S$232,0),0)+IFERROR(MATCH(DZ2,'Packaging (Primary)'!$L$16:$L$20,0),0)+IFERROR(MATCH(DZ2,'Packaging (Primary)'!$M$16:$M$20,0),0)+IFERROR(MATCH(DZ2,'Packaging (Primary)'!$N$16:$N$20,0),0)+IFERROR(MATCH(DZ2,'Packaging (Primary)'!$O$16:$O$20,0),0)+IFERROR(MATCH(DZ2,'Packaging (Primary)'!$P$16:$P$20,0),0)+IFERROR(MATCH(DZ2,'Packaging (Primary)'!$L$45:$L$54,0),0)+IFERROR(MATCH(DZ2,'Packaging (Primary)'!$M$45:$M$54,0),0)+IFERROR(MATCH(DZ2,'Packaging (Primary)'!$N$45:$N$54,0),0)+IFERROR(MATCH(DZ2,'Packaging (Primary)'!$O$45:$O$54,0),0)+IFERROR(MATCH(DZ2,'Packaging (Primary)'!$P$45:$P$54,0),0)+IFERROR(MATCH(DZ2,'Packaging (Primary)'!$L$57:$L$66,0),0)+IFERROR(MATCH(DZ2,'Packaging (Primary)'!$M$57:$M$66,0),0)+IFERROR(MATCH(DZ2,'Packaging (Primary)'!$N$57:$N$66,0),0)+IFERROR(MATCH(DZ2,'Packaging (Primary)'!$O$57:$O$66,0),0)+IFERROR(MATCH(DZ2,'Packaging (Primary)'!$P$57:$P$66,0),0)+IFERROR(MATCH(DZ2,'Packaging (Primary)'!$L$69:$L$78,0),0)+IFERROR(MATCH(DZ2,'Packaging (Primary)'!$M$69:$M$78,0),0)+IFERROR(MATCH(DZ2,'Packaging (Primary)'!$N$69:$N$78,0),0)+IFERROR(MATCH(DZ2,'Packaging (Primary)'!$O$69:$O$78,0),0)+IFERROR(MATCH(DZ2,'Packaging (Primary)'!$P$69:$P$78,0),0)+IFERROR(MATCH(DZ2,'Packaging (Primary)'!$L$81:$L$90,0),0)+IFERROR(MATCH(DZ2,'Packaging (Primary)'!$M$81:$M$90,0),0)+IFERROR(MATCH(DZ2,'Packaging (Primary)'!$N$81:$N$90,0),0)+IFERROR(MATCH(DZ2,'Packaging (Primary)'!$O$81:$O$90,0),0)+IFERROR(MATCH(DZ2,'Packaging (Primary)'!$P$81:$P$90,0),0)+IFERROR(MATCH(DZ2,'Packaging (Primary)'!$L$93:$L$102,0),0)+IFERROR(MATCH(DZ2,'Packaging (Primary)'!$M$93:$M$102,0),0)+IFERROR(MATCH(DZ2,'Packaging (Primary)'!$N$93:$N$102,0),0)+IFERROR(MATCH(DZ2,'Packaging (Primary)'!$O$93:$O$102,0),0)+IFERROR(MATCH(DZ2,'Packaging (Primary)'!$P$93:$P$102,0),0)&gt;=1,1,0)</f>
        <v>0</v>
      </c>
      <c r="EA9" s="79">
        <f>IF(IFERROR(MATCH(EA2,Recipe!$K$34:$K$232,0),0)+IFERROR(MATCH(EA2,Recipe!$M$34:$M$232,0),0)+IFERROR(MATCH(EA2,Recipe!$O$34:$O$232,0),0)+IFERROR(MATCH(EA2,Recipe!$Q$34:$Q$232,0),0)+IFERROR(MATCH(EA2,Recipe!$S$34:$S$232,0),0)+IFERROR(MATCH(EA2,'Packaging (Primary)'!$L$16:$L$20,0),0)+IFERROR(MATCH(EA2,'Packaging (Primary)'!$M$16:$M$20,0),0)+IFERROR(MATCH(EA2,'Packaging (Primary)'!$N$16:$N$20,0),0)+IFERROR(MATCH(EA2,'Packaging (Primary)'!$O$16:$O$20,0),0)+IFERROR(MATCH(EA2,'Packaging (Primary)'!$P$16:$P$20,0),0)+IFERROR(MATCH(EA2,'Packaging (Primary)'!$L$45:$L$54,0),0)+IFERROR(MATCH(EA2,'Packaging (Primary)'!$M$45:$M$54,0),0)+IFERROR(MATCH(EA2,'Packaging (Primary)'!$N$45:$N$54,0),0)+IFERROR(MATCH(EA2,'Packaging (Primary)'!$O$45:$O$54,0),0)+IFERROR(MATCH(EA2,'Packaging (Primary)'!$P$45:$P$54,0),0)+IFERROR(MATCH(EA2,'Packaging (Primary)'!$L$57:$L$66,0),0)+IFERROR(MATCH(EA2,'Packaging (Primary)'!$M$57:$M$66,0),0)+IFERROR(MATCH(EA2,'Packaging (Primary)'!$N$57:$N$66,0),0)+IFERROR(MATCH(EA2,'Packaging (Primary)'!$O$57:$O$66,0),0)+IFERROR(MATCH(EA2,'Packaging (Primary)'!$P$57:$P$66,0),0)+IFERROR(MATCH(EA2,'Packaging (Primary)'!$L$69:$L$78,0),0)+IFERROR(MATCH(EA2,'Packaging (Primary)'!$M$69:$M$78,0),0)+IFERROR(MATCH(EA2,'Packaging (Primary)'!$N$69:$N$78,0),0)+IFERROR(MATCH(EA2,'Packaging (Primary)'!$O$69:$O$78,0),0)+IFERROR(MATCH(EA2,'Packaging (Primary)'!$P$69:$P$78,0),0)+IFERROR(MATCH(EA2,'Packaging (Primary)'!$L$81:$L$90,0),0)+IFERROR(MATCH(EA2,'Packaging (Primary)'!$M$81:$M$90,0),0)+IFERROR(MATCH(EA2,'Packaging (Primary)'!$N$81:$N$90,0),0)+IFERROR(MATCH(EA2,'Packaging (Primary)'!$O$81:$O$90,0),0)+IFERROR(MATCH(EA2,'Packaging (Primary)'!$P$81:$P$90,0),0)+IFERROR(MATCH(EA2,'Packaging (Primary)'!$L$93:$L$102,0),0)+IFERROR(MATCH(EA2,'Packaging (Primary)'!$M$93:$M$102,0),0)+IFERROR(MATCH(EA2,'Packaging (Primary)'!$N$93:$N$102,0),0)+IFERROR(MATCH(EA2,'Packaging (Primary)'!$O$93:$O$102,0),0)+IFERROR(MATCH(EA2,'Packaging (Primary)'!$P$93:$P$102,0),0)&gt;=1,1,0)</f>
        <v>0</v>
      </c>
      <c r="EB9" s="79">
        <f>IF(IFERROR(MATCH(EB2,Recipe!$K$34:$K$232,0),0)+IFERROR(MATCH(EB2,Recipe!$M$34:$M$232,0),0)+IFERROR(MATCH(EB2,Recipe!$O$34:$O$232,0),0)+IFERROR(MATCH(EB2,Recipe!$Q$34:$Q$232,0),0)+IFERROR(MATCH(EB2,Recipe!$S$34:$S$232,0),0)+IFERROR(MATCH(EB2,'Packaging (Primary)'!$L$16:$L$20,0),0)+IFERROR(MATCH(EB2,'Packaging (Primary)'!$M$16:$M$20,0),0)+IFERROR(MATCH(EB2,'Packaging (Primary)'!$N$16:$N$20,0),0)+IFERROR(MATCH(EB2,'Packaging (Primary)'!$O$16:$O$20,0),0)+IFERROR(MATCH(EB2,'Packaging (Primary)'!$P$16:$P$20,0),0)+IFERROR(MATCH(EB2,'Packaging (Primary)'!$L$45:$L$54,0),0)+IFERROR(MATCH(EB2,'Packaging (Primary)'!$M$45:$M$54,0),0)+IFERROR(MATCH(EB2,'Packaging (Primary)'!$N$45:$N$54,0),0)+IFERROR(MATCH(EB2,'Packaging (Primary)'!$O$45:$O$54,0),0)+IFERROR(MATCH(EB2,'Packaging (Primary)'!$P$45:$P$54,0),0)+IFERROR(MATCH(EB2,'Packaging (Primary)'!$L$57:$L$66,0),0)+IFERROR(MATCH(EB2,'Packaging (Primary)'!$M$57:$M$66,0),0)+IFERROR(MATCH(EB2,'Packaging (Primary)'!$N$57:$N$66,0),0)+IFERROR(MATCH(EB2,'Packaging (Primary)'!$O$57:$O$66,0),0)+IFERROR(MATCH(EB2,'Packaging (Primary)'!$P$57:$P$66,0),0)+IFERROR(MATCH(EB2,'Packaging (Primary)'!$L$69:$L$78,0),0)+IFERROR(MATCH(EB2,'Packaging (Primary)'!$M$69:$M$78,0),0)+IFERROR(MATCH(EB2,'Packaging (Primary)'!$N$69:$N$78,0),0)+IFERROR(MATCH(EB2,'Packaging (Primary)'!$O$69:$O$78,0),0)+IFERROR(MATCH(EB2,'Packaging (Primary)'!$P$69:$P$78,0),0)+IFERROR(MATCH(EB2,'Packaging (Primary)'!$L$81:$L$90,0),0)+IFERROR(MATCH(EB2,'Packaging (Primary)'!$M$81:$M$90,0),0)+IFERROR(MATCH(EB2,'Packaging (Primary)'!$N$81:$N$90,0),0)+IFERROR(MATCH(EB2,'Packaging (Primary)'!$O$81:$O$90,0),0)+IFERROR(MATCH(EB2,'Packaging (Primary)'!$P$81:$P$90,0),0)+IFERROR(MATCH(EB2,'Packaging (Primary)'!$L$93:$L$102,0),0)+IFERROR(MATCH(EB2,'Packaging (Primary)'!$M$93:$M$102,0),0)+IFERROR(MATCH(EB2,'Packaging (Primary)'!$N$93:$N$102,0),0)+IFERROR(MATCH(EB2,'Packaging (Primary)'!$O$93:$O$102,0),0)+IFERROR(MATCH(EB2,'Packaging (Primary)'!$P$93:$P$102,0),0)&gt;=1,1,0)</f>
        <v>0</v>
      </c>
      <c r="EC9" s="79">
        <f>IF(IFERROR(MATCH(EC2,Recipe!$K$34:$K$232,0),0)+IFERROR(MATCH(EC2,Recipe!$M$34:$M$232,0),0)+IFERROR(MATCH(EC2,Recipe!$O$34:$O$232,0),0)+IFERROR(MATCH(EC2,Recipe!$Q$34:$Q$232,0),0)+IFERROR(MATCH(EC2,Recipe!$S$34:$S$232,0),0)+IFERROR(MATCH(EC2,'Packaging (Primary)'!$L$16:$L$20,0),0)+IFERROR(MATCH(EC2,'Packaging (Primary)'!$M$16:$M$20,0),0)+IFERROR(MATCH(EC2,'Packaging (Primary)'!$N$16:$N$20,0),0)+IFERROR(MATCH(EC2,'Packaging (Primary)'!$O$16:$O$20,0),0)+IFERROR(MATCH(EC2,'Packaging (Primary)'!$P$16:$P$20,0),0)+IFERROR(MATCH(EC2,'Packaging (Primary)'!$L$45:$L$54,0),0)+IFERROR(MATCH(EC2,'Packaging (Primary)'!$M$45:$M$54,0),0)+IFERROR(MATCH(EC2,'Packaging (Primary)'!$N$45:$N$54,0),0)+IFERROR(MATCH(EC2,'Packaging (Primary)'!$O$45:$O$54,0),0)+IFERROR(MATCH(EC2,'Packaging (Primary)'!$P$45:$P$54,0),0)+IFERROR(MATCH(EC2,'Packaging (Primary)'!$L$57:$L$66,0),0)+IFERROR(MATCH(EC2,'Packaging (Primary)'!$M$57:$M$66,0),0)+IFERROR(MATCH(EC2,'Packaging (Primary)'!$N$57:$N$66,0),0)+IFERROR(MATCH(EC2,'Packaging (Primary)'!$O$57:$O$66,0),0)+IFERROR(MATCH(EC2,'Packaging (Primary)'!$P$57:$P$66,0),0)+IFERROR(MATCH(EC2,'Packaging (Primary)'!$L$69:$L$78,0),0)+IFERROR(MATCH(EC2,'Packaging (Primary)'!$M$69:$M$78,0),0)+IFERROR(MATCH(EC2,'Packaging (Primary)'!$N$69:$N$78,0),0)+IFERROR(MATCH(EC2,'Packaging (Primary)'!$O$69:$O$78,0),0)+IFERROR(MATCH(EC2,'Packaging (Primary)'!$P$69:$P$78,0),0)+IFERROR(MATCH(EC2,'Packaging (Primary)'!$L$81:$L$90,0),0)+IFERROR(MATCH(EC2,'Packaging (Primary)'!$M$81:$M$90,0),0)+IFERROR(MATCH(EC2,'Packaging (Primary)'!$N$81:$N$90,0),0)+IFERROR(MATCH(EC2,'Packaging (Primary)'!$O$81:$O$90,0),0)+IFERROR(MATCH(EC2,'Packaging (Primary)'!$P$81:$P$90,0),0)+IFERROR(MATCH(EC2,'Packaging (Primary)'!$L$93:$L$102,0),0)+IFERROR(MATCH(EC2,'Packaging (Primary)'!$M$93:$M$102,0),0)+IFERROR(MATCH(EC2,'Packaging (Primary)'!$N$93:$N$102,0),0)+IFERROR(MATCH(EC2,'Packaging (Primary)'!$O$93:$O$102,0),0)+IFERROR(MATCH(EC2,'Packaging (Primary)'!$P$93:$P$102,0),0)&gt;=1,1,0)</f>
        <v>0</v>
      </c>
      <c r="ED9" s="79">
        <f>IF(IFERROR(MATCH(ED2,Recipe!$K$34:$K$232,0),0)+IFERROR(MATCH(ED2,Recipe!$M$34:$M$232,0),0)+IFERROR(MATCH(ED2,Recipe!$O$34:$O$232,0),0)+IFERROR(MATCH(ED2,Recipe!$Q$34:$Q$232,0),0)+IFERROR(MATCH(ED2,Recipe!$S$34:$S$232,0),0)+IFERROR(MATCH(ED2,'Packaging (Primary)'!$L$16:$L$20,0),0)+IFERROR(MATCH(ED2,'Packaging (Primary)'!$M$16:$M$20,0),0)+IFERROR(MATCH(ED2,'Packaging (Primary)'!$N$16:$N$20,0),0)+IFERROR(MATCH(ED2,'Packaging (Primary)'!$O$16:$O$20,0),0)+IFERROR(MATCH(ED2,'Packaging (Primary)'!$P$16:$P$20,0),0)+IFERROR(MATCH(ED2,'Packaging (Primary)'!$L$45:$L$54,0),0)+IFERROR(MATCH(ED2,'Packaging (Primary)'!$M$45:$M$54,0),0)+IFERROR(MATCH(ED2,'Packaging (Primary)'!$N$45:$N$54,0),0)+IFERROR(MATCH(ED2,'Packaging (Primary)'!$O$45:$O$54,0),0)+IFERROR(MATCH(ED2,'Packaging (Primary)'!$P$45:$P$54,0),0)+IFERROR(MATCH(ED2,'Packaging (Primary)'!$L$57:$L$66,0),0)+IFERROR(MATCH(ED2,'Packaging (Primary)'!$M$57:$M$66,0),0)+IFERROR(MATCH(ED2,'Packaging (Primary)'!$N$57:$N$66,0),0)+IFERROR(MATCH(ED2,'Packaging (Primary)'!$O$57:$O$66,0),0)+IFERROR(MATCH(ED2,'Packaging (Primary)'!$P$57:$P$66,0),0)+IFERROR(MATCH(ED2,'Packaging (Primary)'!$L$69:$L$78,0),0)+IFERROR(MATCH(ED2,'Packaging (Primary)'!$M$69:$M$78,0),0)+IFERROR(MATCH(ED2,'Packaging (Primary)'!$N$69:$N$78,0),0)+IFERROR(MATCH(ED2,'Packaging (Primary)'!$O$69:$O$78,0),0)+IFERROR(MATCH(ED2,'Packaging (Primary)'!$P$69:$P$78,0),0)+IFERROR(MATCH(ED2,'Packaging (Primary)'!$L$81:$L$90,0),0)+IFERROR(MATCH(ED2,'Packaging (Primary)'!$M$81:$M$90,0),0)+IFERROR(MATCH(ED2,'Packaging (Primary)'!$N$81:$N$90,0),0)+IFERROR(MATCH(ED2,'Packaging (Primary)'!$O$81:$O$90,0),0)+IFERROR(MATCH(ED2,'Packaging (Primary)'!$P$81:$P$90,0),0)+IFERROR(MATCH(ED2,'Packaging (Primary)'!$L$93:$L$102,0),0)+IFERROR(MATCH(ED2,'Packaging (Primary)'!$M$93:$M$102,0),0)+IFERROR(MATCH(ED2,'Packaging (Primary)'!$N$93:$N$102,0),0)+IFERROR(MATCH(ED2,'Packaging (Primary)'!$O$93:$O$102,0),0)+IFERROR(MATCH(ED2,'Packaging (Primary)'!$P$93:$P$102,0),0)&gt;=1,1,0)</f>
        <v>0</v>
      </c>
      <c r="EE9" s="79">
        <f>IF(IFERROR(MATCH(EE2,Recipe!$K$34:$K$232,0),0)+IFERROR(MATCH(EE2,Recipe!$M$34:$M$232,0),0)+IFERROR(MATCH(EE2,Recipe!$O$34:$O$232,0),0)+IFERROR(MATCH(EE2,Recipe!$Q$34:$Q$232,0),0)+IFERROR(MATCH(EE2,Recipe!$S$34:$S$232,0),0)+IFERROR(MATCH(EE2,'Packaging (Primary)'!$L$16:$L$20,0),0)+IFERROR(MATCH(EE2,'Packaging (Primary)'!$M$16:$M$20,0),0)+IFERROR(MATCH(EE2,'Packaging (Primary)'!$N$16:$N$20,0),0)+IFERROR(MATCH(EE2,'Packaging (Primary)'!$O$16:$O$20,0),0)+IFERROR(MATCH(EE2,'Packaging (Primary)'!$P$16:$P$20,0),0)+IFERROR(MATCH(EE2,'Packaging (Primary)'!$L$45:$L$54,0),0)+IFERROR(MATCH(EE2,'Packaging (Primary)'!$M$45:$M$54,0),0)+IFERROR(MATCH(EE2,'Packaging (Primary)'!$N$45:$N$54,0),0)+IFERROR(MATCH(EE2,'Packaging (Primary)'!$O$45:$O$54,0),0)+IFERROR(MATCH(EE2,'Packaging (Primary)'!$P$45:$P$54,0),0)+IFERROR(MATCH(EE2,'Packaging (Primary)'!$L$57:$L$66,0),0)+IFERROR(MATCH(EE2,'Packaging (Primary)'!$M$57:$M$66,0),0)+IFERROR(MATCH(EE2,'Packaging (Primary)'!$N$57:$N$66,0),0)+IFERROR(MATCH(EE2,'Packaging (Primary)'!$O$57:$O$66,0),0)+IFERROR(MATCH(EE2,'Packaging (Primary)'!$P$57:$P$66,0),0)+IFERROR(MATCH(EE2,'Packaging (Primary)'!$L$69:$L$78,0),0)+IFERROR(MATCH(EE2,'Packaging (Primary)'!$M$69:$M$78,0),0)+IFERROR(MATCH(EE2,'Packaging (Primary)'!$N$69:$N$78,0),0)+IFERROR(MATCH(EE2,'Packaging (Primary)'!$O$69:$O$78,0),0)+IFERROR(MATCH(EE2,'Packaging (Primary)'!$P$69:$P$78,0),0)+IFERROR(MATCH(EE2,'Packaging (Primary)'!$L$81:$L$90,0),0)+IFERROR(MATCH(EE2,'Packaging (Primary)'!$M$81:$M$90,0),0)+IFERROR(MATCH(EE2,'Packaging (Primary)'!$N$81:$N$90,0),0)+IFERROR(MATCH(EE2,'Packaging (Primary)'!$O$81:$O$90,0),0)+IFERROR(MATCH(EE2,'Packaging (Primary)'!$P$81:$P$90,0),0)+IFERROR(MATCH(EE2,'Packaging (Primary)'!$L$93:$L$102,0),0)+IFERROR(MATCH(EE2,'Packaging (Primary)'!$M$93:$M$102,0),0)+IFERROR(MATCH(EE2,'Packaging (Primary)'!$N$93:$N$102,0),0)+IFERROR(MATCH(EE2,'Packaging (Primary)'!$O$93:$O$102,0),0)+IFERROR(MATCH(EE2,'Packaging (Primary)'!$P$93:$P$102,0),0)&gt;=1,1,0)</f>
        <v>0</v>
      </c>
      <c r="EF9" s="79">
        <f>IF(IFERROR(MATCH(EF2,Recipe!$K$34:$K$232,0),0)+IFERROR(MATCH(EF2,Recipe!$M$34:$M$232,0),0)+IFERROR(MATCH(EF2,Recipe!$O$34:$O$232,0),0)+IFERROR(MATCH(EF2,Recipe!$Q$34:$Q$232,0),0)+IFERROR(MATCH(EF2,Recipe!$S$34:$S$232,0),0)+IFERROR(MATCH(EF2,'Packaging (Primary)'!$L$16:$L$20,0),0)+IFERROR(MATCH(EF2,'Packaging (Primary)'!$M$16:$M$20,0),0)+IFERROR(MATCH(EF2,'Packaging (Primary)'!$N$16:$N$20,0),0)+IFERROR(MATCH(EF2,'Packaging (Primary)'!$O$16:$O$20,0),0)+IFERROR(MATCH(EF2,'Packaging (Primary)'!$P$16:$P$20,0),0)+IFERROR(MATCH(EF2,'Packaging (Primary)'!$L$45:$L$54,0),0)+IFERROR(MATCH(EF2,'Packaging (Primary)'!$M$45:$M$54,0),0)+IFERROR(MATCH(EF2,'Packaging (Primary)'!$N$45:$N$54,0),0)+IFERROR(MATCH(EF2,'Packaging (Primary)'!$O$45:$O$54,0),0)+IFERROR(MATCH(EF2,'Packaging (Primary)'!$P$45:$P$54,0),0)+IFERROR(MATCH(EF2,'Packaging (Primary)'!$L$57:$L$66,0),0)+IFERROR(MATCH(EF2,'Packaging (Primary)'!$M$57:$M$66,0),0)+IFERROR(MATCH(EF2,'Packaging (Primary)'!$N$57:$N$66,0),0)+IFERROR(MATCH(EF2,'Packaging (Primary)'!$O$57:$O$66,0),0)+IFERROR(MATCH(EF2,'Packaging (Primary)'!$P$57:$P$66,0),0)+IFERROR(MATCH(EF2,'Packaging (Primary)'!$L$69:$L$78,0),0)+IFERROR(MATCH(EF2,'Packaging (Primary)'!$M$69:$M$78,0),0)+IFERROR(MATCH(EF2,'Packaging (Primary)'!$N$69:$N$78,0),0)+IFERROR(MATCH(EF2,'Packaging (Primary)'!$O$69:$O$78,0),0)+IFERROR(MATCH(EF2,'Packaging (Primary)'!$P$69:$P$78,0),0)+IFERROR(MATCH(EF2,'Packaging (Primary)'!$L$81:$L$90,0),0)+IFERROR(MATCH(EF2,'Packaging (Primary)'!$M$81:$M$90,0),0)+IFERROR(MATCH(EF2,'Packaging (Primary)'!$N$81:$N$90,0),0)+IFERROR(MATCH(EF2,'Packaging (Primary)'!$O$81:$O$90,0),0)+IFERROR(MATCH(EF2,'Packaging (Primary)'!$P$81:$P$90,0),0)+IFERROR(MATCH(EF2,'Packaging (Primary)'!$L$93:$L$102,0),0)+IFERROR(MATCH(EF2,'Packaging (Primary)'!$M$93:$M$102,0),0)+IFERROR(MATCH(EF2,'Packaging (Primary)'!$N$93:$N$102,0),0)+IFERROR(MATCH(EF2,'Packaging (Primary)'!$O$93:$O$102,0),0)+IFERROR(MATCH(EF2,'Packaging (Primary)'!$P$93:$P$102,0),0)&gt;=1,1,0)</f>
        <v>0</v>
      </c>
      <c r="EG9" s="79">
        <f>IF(IFERROR(MATCH(EG2,Recipe!$K$34:$K$232,0),0)+IFERROR(MATCH(EG2,Recipe!$M$34:$M$232,0),0)+IFERROR(MATCH(EG2,Recipe!$O$34:$O$232,0),0)+IFERROR(MATCH(EG2,Recipe!$Q$34:$Q$232,0),0)+IFERROR(MATCH(EG2,Recipe!$S$34:$S$232,0),0)+IFERROR(MATCH(EG2,'Packaging (Primary)'!$L$16:$L$20,0),0)+IFERROR(MATCH(EG2,'Packaging (Primary)'!$M$16:$M$20,0),0)+IFERROR(MATCH(EG2,'Packaging (Primary)'!$N$16:$N$20,0),0)+IFERROR(MATCH(EG2,'Packaging (Primary)'!$O$16:$O$20,0),0)+IFERROR(MATCH(EG2,'Packaging (Primary)'!$P$16:$P$20,0),0)+IFERROR(MATCH(EG2,'Packaging (Primary)'!$L$45:$L$54,0),0)+IFERROR(MATCH(EG2,'Packaging (Primary)'!$M$45:$M$54,0),0)+IFERROR(MATCH(EG2,'Packaging (Primary)'!$N$45:$N$54,0),0)+IFERROR(MATCH(EG2,'Packaging (Primary)'!$O$45:$O$54,0),0)+IFERROR(MATCH(EG2,'Packaging (Primary)'!$P$45:$P$54,0),0)+IFERROR(MATCH(EG2,'Packaging (Primary)'!$L$57:$L$66,0),0)+IFERROR(MATCH(EG2,'Packaging (Primary)'!$M$57:$M$66,0),0)+IFERROR(MATCH(EG2,'Packaging (Primary)'!$N$57:$N$66,0),0)+IFERROR(MATCH(EG2,'Packaging (Primary)'!$O$57:$O$66,0),0)+IFERROR(MATCH(EG2,'Packaging (Primary)'!$P$57:$P$66,0),0)+IFERROR(MATCH(EG2,'Packaging (Primary)'!$L$69:$L$78,0),0)+IFERROR(MATCH(EG2,'Packaging (Primary)'!$M$69:$M$78,0),0)+IFERROR(MATCH(EG2,'Packaging (Primary)'!$N$69:$N$78,0),0)+IFERROR(MATCH(EG2,'Packaging (Primary)'!$O$69:$O$78,0),0)+IFERROR(MATCH(EG2,'Packaging (Primary)'!$P$69:$P$78,0),0)+IFERROR(MATCH(EG2,'Packaging (Primary)'!$L$81:$L$90,0),0)+IFERROR(MATCH(EG2,'Packaging (Primary)'!$M$81:$M$90,0),0)+IFERROR(MATCH(EG2,'Packaging (Primary)'!$N$81:$N$90,0),0)+IFERROR(MATCH(EG2,'Packaging (Primary)'!$O$81:$O$90,0),0)+IFERROR(MATCH(EG2,'Packaging (Primary)'!$P$81:$P$90,0),0)+IFERROR(MATCH(EG2,'Packaging (Primary)'!$L$93:$L$102,0),0)+IFERROR(MATCH(EG2,'Packaging (Primary)'!$M$93:$M$102,0),0)+IFERROR(MATCH(EG2,'Packaging (Primary)'!$N$93:$N$102,0),0)+IFERROR(MATCH(EG2,'Packaging (Primary)'!$O$93:$O$102,0),0)+IFERROR(MATCH(EG2,'Packaging (Primary)'!$P$93:$P$102,0),0)&gt;=1,1,0)</f>
        <v>0</v>
      </c>
      <c r="EH9" s="79">
        <f>IF(IFERROR(MATCH(EH2,Recipe!$K$34:$K$232,0),0)+IFERROR(MATCH(EH2,Recipe!$M$34:$M$232,0),0)+IFERROR(MATCH(EH2,Recipe!$O$34:$O$232,0),0)+IFERROR(MATCH(EH2,Recipe!$Q$34:$Q$232,0),0)+IFERROR(MATCH(EH2,Recipe!$S$34:$S$232,0),0)+IFERROR(MATCH(EH2,'Packaging (Primary)'!$L$16:$L$20,0),0)+IFERROR(MATCH(EH2,'Packaging (Primary)'!$M$16:$M$20,0),0)+IFERROR(MATCH(EH2,'Packaging (Primary)'!$N$16:$N$20,0),0)+IFERROR(MATCH(EH2,'Packaging (Primary)'!$O$16:$O$20,0),0)+IFERROR(MATCH(EH2,'Packaging (Primary)'!$P$16:$P$20,0),0)+IFERROR(MATCH(EH2,'Packaging (Primary)'!$L$45:$L$54,0),0)+IFERROR(MATCH(EH2,'Packaging (Primary)'!$M$45:$M$54,0),0)+IFERROR(MATCH(EH2,'Packaging (Primary)'!$N$45:$N$54,0),0)+IFERROR(MATCH(EH2,'Packaging (Primary)'!$O$45:$O$54,0),0)+IFERROR(MATCH(EH2,'Packaging (Primary)'!$P$45:$P$54,0),0)+IFERROR(MATCH(EH2,'Packaging (Primary)'!$L$57:$L$66,0),0)+IFERROR(MATCH(EH2,'Packaging (Primary)'!$M$57:$M$66,0),0)+IFERROR(MATCH(EH2,'Packaging (Primary)'!$N$57:$N$66,0),0)+IFERROR(MATCH(EH2,'Packaging (Primary)'!$O$57:$O$66,0),0)+IFERROR(MATCH(EH2,'Packaging (Primary)'!$P$57:$P$66,0),0)+IFERROR(MATCH(EH2,'Packaging (Primary)'!$L$69:$L$78,0),0)+IFERROR(MATCH(EH2,'Packaging (Primary)'!$M$69:$M$78,0),0)+IFERROR(MATCH(EH2,'Packaging (Primary)'!$N$69:$N$78,0),0)+IFERROR(MATCH(EH2,'Packaging (Primary)'!$O$69:$O$78,0),0)+IFERROR(MATCH(EH2,'Packaging (Primary)'!$P$69:$P$78,0),0)+IFERROR(MATCH(EH2,'Packaging (Primary)'!$L$81:$L$90,0),0)+IFERROR(MATCH(EH2,'Packaging (Primary)'!$M$81:$M$90,0),0)+IFERROR(MATCH(EH2,'Packaging (Primary)'!$N$81:$N$90,0),0)+IFERROR(MATCH(EH2,'Packaging (Primary)'!$O$81:$O$90,0),0)+IFERROR(MATCH(EH2,'Packaging (Primary)'!$P$81:$P$90,0),0)+IFERROR(MATCH(EH2,'Packaging (Primary)'!$L$93:$L$102,0),0)+IFERROR(MATCH(EH2,'Packaging (Primary)'!$M$93:$M$102,0),0)+IFERROR(MATCH(EH2,'Packaging (Primary)'!$N$93:$N$102,0),0)+IFERROR(MATCH(EH2,'Packaging (Primary)'!$O$93:$O$102,0),0)+IFERROR(MATCH(EH2,'Packaging (Primary)'!$P$93:$P$102,0),0)&gt;=1,1,0)</f>
        <v>0</v>
      </c>
      <c r="EI9" s="79">
        <f>IF(IFERROR(MATCH(EI2,Recipe!$K$34:$K$232,0),0)+IFERROR(MATCH(EI2,Recipe!$M$34:$M$232,0),0)+IFERROR(MATCH(EI2,Recipe!$O$34:$O$232,0),0)+IFERROR(MATCH(EI2,Recipe!$Q$34:$Q$232,0),0)+IFERROR(MATCH(EI2,Recipe!$S$34:$S$232,0),0)+IFERROR(MATCH(EI2,'Packaging (Primary)'!$L$16:$L$20,0),0)+IFERROR(MATCH(EI2,'Packaging (Primary)'!$M$16:$M$20,0),0)+IFERROR(MATCH(EI2,'Packaging (Primary)'!$N$16:$N$20,0),0)+IFERROR(MATCH(EI2,'Packaging (Primary)'!$O$16:$O$20,0),0)+IFERROR(MATCH(EI2,'Packaging (Primary)'!$P$16:$P$20,0),0)+IFERROR(MATCH(EI2,'Packaging (Primary)'!$L$45:$L$54,0),0)+IFERROR(MATCH(EI2,'Packaging (Primary)'!$M$45:$M$54,0),0)+IFERROR(MATCH(EI2,'Packaging (Primary)'!$N$45:$N$54,0),0)+IFERROR(MATCH(EI2,'Packaging (Primary)'!$O$45:$O$54,0),0)+IFERROR(MATCH(EI2,'Packaging (Primary)'!$P$45:$P$54,0),0)+IFERROR(MATCH(EI2,'Packaging (Primary)'!$L$57:$L$66,0),0)+IFERROR(MATCH(EI2,'Packaging (Primary)'!$M$57:$M$66,0),0)+IFERROR(MATCH(EI2,'Packaging (Primary)'!$N$57:$N$66,0),0)+IFERROR(MATCH(EI2,'Packaging (Primary)'!$O$57:$O$66,0),0)+IFERROR(MATCH(EI2,'Packaging (Primary)'!$P$57:$P$66,0),0)+IFERROR(MATCH(EI2,'Packaging (Primary)'!$L$69:$L$78,0),0)+IFERROR(MATCH(EI2,'Packaging (Primary)'!$M$69:$M$78,0),0)+IFERROR(MATCH(EI2,'Packaging (Primary)'!$N$69:$N$78,0),0)+IFERROR(MATCH(EI2,'Packaging (Primary)'!$O$69:$O$78,0),0)+IFERROR(MATCH(EI2,'Packaging (Primary)'!$P$69:$P$78,0),0)+IFERROR(MATCH(EI2,'Packaging (Primary)'!$L$81:$L$90,0),0)+IFERROR(MATCH(EI2,'Packaging (Primary)'!$M$81:$M$90,0),0)+IFERROR(MATCH(EI2,'Packaging (Primary)'!$N$81:$N$90,0),0)+IFERROR(MATCH(EI2,'Packaging (Primary)'!$O$81:$O$90,0),0)+IFERROR(MATCH(EI2,'Packaging (Primary)'!$P$81:$P$90,0),0)+IFERROR(MATCH(EI2,'Packaging (Primary)'!$L$93:$L$102,0),0)+IFERROR(MATCH(EI2,'Packaging (Primary)'!$M$93:$M$102,0),0)+IFERROR(MATCH(EI2,'Packaging (Primary)'!$N$93:$N$102,0),0)+IFERROR(MATCH(EI2,'Packaging (Primary)'!$O$93:$O$102,0),0)+IFERROR(MATCH(EI2,'Packaging (Primary)'!$P$93:$P$102,0),0)&gt;=1,1,0)</f>
        <v>0</v>
      </c>
      <c r="EJ9" s="79">
        <f>IF(IFERROR(MATCH(EJ2,Recipe!$K$34:$K$232,0),0)+IFERROR(MATCH(EJ2,Recipe!$M$34:$M$232,0),0)+IFERROR(MATCH(EJ2,Recipe!$O$34:$O$232,0),0)+IFERROR(MATCH(EJ2,Recipe!$Q$34:$Q$232,0),0)+IFERROR(MATCH(EJ2,Recipe!$S$34:$S$232,0),0)+IFERROR(MATCH(EJ2,'Packaging (Primary)'!$L$16:$L$20,0),0)+IFERROR(MATCH(EJ2,'Packaging (Primary)'!$M$16:$M$20,0),0)+IFERROR(MATCH(EJ2,'Packaging (Primary)'!$N$16:$N$20,0),0)+IFERROR(MATCH(EJ2,'Packaging (Primary)'!$O$16:$O$20,0),0)+IFERROR(MATCH(EJ2,'Packaging (Primary)'!$P$16:$P$20,0),0)+IFERROR(MATCH(EJ2,'Packaging (Primary)'!$L$45:$L$54,0),0)+IFERROR(MATCH(EJ2,'Packaging (Primary)'!$M$45:$M$54,0),0)+IFERROR(MATCH(EJ2,'Packaging (Primary)'!$N$45:$N$54,0),0)+IFERROR(MATCH(EJ2,'Packaging (Primary)'!$O$45:$O$54,0),0)+IFERROR(MATCH(EJ2,'Packaging (Primary)'!$P$45:$P$54,0),0)+IFERROR(MATCH(EJ2,'Packaging (Primary)'!$L$57:$L$66,0),0)+IFERROR(MATCH(EJ2,'Packaging (Primary)'!$M$57:$M$66,0),0)+IFERROR(MATCH(EJ2,'Packaging (Primary)'!$N$57:$N$66,0),0)+IFERROR(MATCH(EJ2,'Packaging (Primary)'!$O$57:$O$66,0),0)+IFERROR(MATCH(EJ2,'Packaging (Primary)'!$P$57:$P$66,0),0)+IFERROR(MATCH(EJ2,'Packaging (Primary)'!$L$69:$L$78,0),0)+IFERROR(MATCH(EJ2,'Packaging (Primary)'!$M$69:$M$78,0),0)+IFERROR(MATCH(EJ2,'Packaging (Primary)'!$N$69:$N$78,0),0)+IFERROR(MATCH(EJ2,'Packaging (Primary)'!$O$69:$O$78,0),0)+IFERROR(MATCH(EJ2,'Packaging (Primary)'!$P$69:$P$78,0),0)+IFERROR(MATCH(EJ2,'Packaging (Primary)'!$L$81:$L$90,0),0)+IFERROR(MATCH(EJ2,'Packaging (Primary)'!$M$81:$M$90,0),0)+IFERROR(MATCH(EJ2,'Packaging (Primary)'!$N$81:$N$90,0),0)+IFERROR(MATCH(EJ2,'Packaging (Primary)'!$O$81:$O$90,0),0)+IFERROR(MATCH(EJ2,'Packaging (Primary)'!$P$81:$P$90,0),0)+IFERROR(MATCH(EJ2,'Packaging (Primary)'!$L$93:$L$102,0),0)+IFERROR(MATCH(EJ2,'Packaging (Primary)'!$M$93:$M$102,0),0)+IFERROR(MATCH(EJ2,'Packaging (Primary)'!$N$93:$N$102,0),0)+IFERROR(MATCH(EJ2,'Packaging (Primary)'!$O$93:$O$102,0),0)+IFERROR(MATCH(EJ2,'Packaging (Primary)'!$P$93:$P$102,0),0)&gt;=1,1,0)</f>
        <v>0</v>
      </c>
      <c r="EK9" s="79">
        <f>IF(IFERROR(MATCH(EK2,Recipe!$K$34:$K$232,0),0)+IFERROR(MATCH(EK2,Recipe!$M$34:$M$232,0),0)+IFERROR(MATCH(EK2,Recipe!$O$34:$O$232,0),0)+IFERROR(MATCH(EK2,Recipe!$Q$34:$Q$232,0),0)+IFERROR(MATCH(EK2,Recipe!$S$34:$S$232,0),0)+IFERROR(MATCH(EK2,'Packaging (Primary)'!$L$16:$L$20,0),0)+IFERROR(MATCH(EK2,'Packaging (Primary)'!$M$16:$M$20,0),0)+IFERROR(MATCH(EK2,'Packaging (Primary)'!$N$16:$N$20,0),0)+IFERROR(MATCH(EK2,'Packaging (Primary)'!$O$16:$O$20,0),0)+IFERROR(MATCH(EK2,'Packaging (Primary)'!$P$16:$P$20,0),0)+IFERROR(MATCH(EK2,'Packaging (Primary)'!$L$45:$L$54,0),0)+IFERROR(MATCH(EK2,'Packaging (Primary)'!$M$45:$M$54,0),0)+IFERROR(MATCH(EK2,'Packaging (Primary)'!$N$45:$N$54,0),0)+IFERROR(MATCH(EK2,'Packaging (Primary)'!$O$45:$O$54,0),0)+IFERROR(MATCH(EK2,'Packaging (Primary)'!$P$45:$P$54,0),0)+IFERROR(MATCH(EK2,'Packaging (Primary)'!$L$57:$L$66,0),0)+IFERROR(MATCH(EK2,'Packaging (Primary)'!$M$57:$M$66,0),0)+IFERROR(MATCH(EK2,'Packaging (Primary)'!$N$57:$N$66,0),0)+IFERROR(MATCH(EK2,'Packaging (Primary)'!$O$57:$O$66,0),0)+IFERROR(MATCH(EK2,'Packaging (Primary)'!$P$57:$P$66,0),0)+IFERROR(MATCH(EK2,'Packaging (Primary)'!$L$69:$L$78,0),0)+IFERROR(MATCH(EK2,'Packaging (Primary)'!$M$69:$M$78,0),0)+IFERROR(MATCH(EK2,'Packaging (Primary)'!$N$69:$N$78,0),0)+IFERROR(MATCH(EK2,'Packaging (Primary)'!$O$69:$O$78,0),0)+IFERROR(MATCH(EK2,'Packaging (Primary)'!$P$69:$P$78,0),0)+IFERROR(MATCH(EK2,'Packaging (Primary)'!$L$81:$L$90,0),0)+IFERROR(MATCH(EK2,'Packaging (Primary)'!$M$81:$M$90,0),0)+IFERROR(MATCH(EK2,'Packaging (Primary)'!$N$81:$N$90,0),0)+IFERROR(MATCH(EK2,'Packaging (Primary)'!$O$81:$O$90,0),0)+IFERROR(MATCH(EK2,'Packaging (Primary)'!$P$81:$P$90,0),0)+IFERROR(MATCH(EK2,'Packaging (Primary)'!$L$93:$L$102,0),0)+IFERROR(MATCH(EK2,'Packaging (Primary)'!$M$93:$M$102,0),0)+IFERROR(MATCH(EK2,'Packaging (Primary)'!$N$93:$N$102,0),0)+IFERROR(MATCH(EK2,'Packaging (Primary)'!$O$93:$O$102,0),0)+IFERROR(MATCH(EK2,'Packaging (Primary)'!$P$93:$P$102,0),0)&gt;=1,1,0)</f>
        <v>0</v>
      </c>
      <c r="EL9" s="79">
        <f>IF(IFERROR(MATCH(EL2,Recipe!$K$34:$K$232,0),0)+IFERROR(MATCH(EL2,Recipe!$M$34:$M$232,0),0)+IFERROR(MATCH(EL2,Recipe!$O$34:$O$232,0),0)+IFERROR(MATCH(EL2,Recipe!$Q$34:$Q$232,0),0)+IFERROR(MATCH(EL2,Recipe!$S$34:$S$232,0),0)+IFERROR(MATCH(EL2,'Packaging (Primary)'!$L$16:$L$20,0),0)+IFERROR(MATCH(EL2,'Packaging (Primary)'!$M$16:$M$20,0),0)+IFERROR(MATCH(EL2,'Packaging (Primary)'!$N$16:$N$20,0),0)+IFERROR(MATCH(EL2,'Packaging (Primary)'!$O$16:$O$20,0),0)+IFERROR(MATCH(EL2,'Packaging (Primary)'!$P$16:$P$20,0),0)+IFERROR(MATCH(EL2,'Packaging (Primary)'!$L$45:$L$54,0),0)+IFERROR(MATCH(EL2,'Packaging (Primary)'!$M$45:$M$54,0),0)+IFERROR(MATCH(EL2,'Packaging (Primary)'!$N$45:$N$54,0),0)+IFERROR(MATCH(EL2,'Packaging (Primary)'!$O$45:$O$54,0),0)+IFERROR(MATCH(EL2,'Packaging (Primary)'!$P$45:$P$54,0),0)+IFERROR(MATCH(EL2,'Packaging (Primary)'!$L$57:$L$66,0),0)+IFERROR(MATCH(EL2,'Packaging (Primary)'!$M$57:$M$66,0),0)+IFERROR(MATCH(EL2,'Packaging (Primary)'!$N$57:$N$66,0),0)+IFERROR(MATCH(EL2,'Packaging (Primary)'!$O$57:$O$66,0),0)+IFERROR(MATCH(EL2,'Packaging (Primary)'!$P$57:$P$66,0),0)+IFERROR(MATCH(EL2,'Packaging (Primary)'!$L$69:$L$78,0),0)+IFERROR(MATCH(EL2,'Packaging (Primary)'!$M$69:$M$78,0),0)+IFERROR(MATCH(EL2,'Packaging (Primary)'!$N$69:$N$78,0),0)+IFERROR(MATCH(EL2,'Packaging (Primary)'!$O$69:$O$78,0),0)+IFERROR(MATCH(EL2,'Packaging (Primary)'!$P$69:$P$78,0),0)+IFERROR(MATCH(EL2,'Packaging (Primary)'!$L$81:$L$90,0),0)+IFERROR(MATCH(EL2,'Packaging (Primary)'!$M$81:$M$90,0),0)+IFERROR(MATCH(EL2,'Packaging (Primary)'!$N$81:$N$90,0),0)+IFERROR(MATCH(EL2,'Packaging (Primary)'!$O$81:$O$90,0),0)+IFERROR(MATCH(EL2,'Packaging (Primary)'!$P$81:$P$90,0),0)+IFERROR(MATCH(EL2,'Packaging (Primary)'!$L$93:$L$102,0),0)+IFERROR(MATCH(EL2,'Packaging (Primary)'!$M$93:$M$102,0),0)+IFERROR(MATCH(EL2,'Packaging (Primary)'!$N$93:$N$102,0),0)+IFERROR(MATCH(EL2,'Packaging (Primary)'!$O$93:$O$102,0),0)+IFERROR(MATCH(EL2,'Packaging (Primary)'!$P$93:$P$102,0),0)&gt;=1,1,0)</f>
        <v>0</v>
      </c>
      <c r="EM9" s="79">
        <f>IF(IFERROR(MATCH(EM2,Recipe!$K$34:$K$232,0),0)+IFERROR(MATCH(EM2,Recipe!$M$34:$M$232,0),0)+IFERROR(MATCH(EM2,Recipe!$O$34:$O$232,0),0)+IFERROR(MATCH(EM2,Recipe!$Q$34:$Q$232,0),0)+IFERROR(MATCH(EM2,Recipe!$S$34:$S$232,0),0)+IFERROR(MATCH(EM2,'Packaging (Primary)'!$L$16:$L$20,0),0)+IFERROR(MATCH(EM2,'Packaging (Primary)'!$M$16:$M$20,0),0)+IFERROR(MATCH(EM2,'Packaging (Primary)'!$N$16:$N$20,0),0)+IFERROR(MATCH(EM2,'Packaging (Primary)'!$O$16:$O$20,0),0)+IFERROR(MATCH(EM2,'Packaging (Primary)'!$P$16:$P$20,0),0)+IFERROR(MATCH(EM2,'Packaging (Primary)'!$L$45:$L$54,0),0)+IFERROR(MATCH(EM2,'Packaging (Primary)'!$M$45:$M$54,0),0)+IFERROR(MATCH(EM2,'Packaging (Primary)'!$N$45:$N$54,0),0)+IFERROR(MATCH(EM2,'Packaging (Primary)'!$O$45:$O$54,0),0)+IFERROR(MATCH(EM2,'Packaging (Primary)'!$P$45:$P$54,0),0)+IFERROR(MATCH(EM2,'Packaging (Primary)'!$L$57:$L$66,0),0)+IFERROR(MATCH(EM2,'Packaging (Primary)'!$M$57:$M$66,0),0)+IFERROR(MATCH(EM2,'Packaging (Primary)'!$N$57:$N$66,0),0)+IFERROR(MATCH(EM2,'Packaging (Primary)'!$O$57:$O$66,0),0)+IFERROR(MATCH(EM2,'Packaging (Primary)'!$P$57:$P$66,0),0)+IFERROR(MATCH(EM2,'Packaging (Primary)'!$L$69:$L$78,0),0)+IFERROR(MATCH(EM2,'Packaging (Primary)'!$M$69:$M$78,0),0)+IFERROR(MATCH(EM2,'Packaging (Primary)'!$N$69:$N$78,0),0)+IFERROR(MATCH(EM2,'Packaging (Primary)'!$O$69:$O$78,0),0)+IFERROR(MATCH(EM2,'Packaging (Primary)'!$P$69:$P$78,0),0)+IFERROR(MATCH(EM2,'Packaging (Primary)'!$L$81:$L$90,0),0)+IFERROR(MATCH(EM2,'Packaging (Primary)'!$M$81:$M$90,0),0)+IFERROR(MATCH(EM2,'Packaging (Primary)'!$N$81:$N$90,0),0)+IFERROR(MATCH(EM2,'Packaging (Primary)'!$O$81:$O$90,0),0)+IFERROR(MATCH(EM2,'Packaging (Primary)'!$P$81:$P$90,0),0)+IFERROR(MATCH(EM2,'Packaging (Primary)'!$L$93:$L$102,0),0)+IFERROR(MATCH(EM2,'Packaging (Primary)'!$M$93:$M$102,0),0)+IFERROR(MATCH(EM2,'Packaging (Primary)'!$N$93:$N$102,0),0)+IFERROR(MATCH(EM2,'Packaging (Primary)'!$O$93:$O$102,0),0)+IFERROR(MATCH(EM2,'Packaging (Primary)'!$P$93:$P$102,0),0)&gt;=1,1,0)</f>
        <v>0</v>
      </c>
      <c r="EN9" s="79">
        <f>IF(IFERROR(MATCH(EN2,Recipe!$K$34:$K$232,0),0)+IFERROR(MATCH(EN2,Recipe!$M$34:$M$232,0),0)+IFERROR(MATCH(EN2,Recipe!$O$34:$O$232,0),0)+IFERROR(MATCH(EN2,Recipe!$Q$34:$Q$232,0),0)+IFERROR(MATCH(EN2,Recipe!$S$34:$S$232,0),0)+IFERROR(MATCH(EN2,'Packaging (Primary)'!$L$16:$L$20,0),0)+IFERROR(MATCH(EN2,'Packaging (Primary)'!$M$16:$M$20,0),0)+IFERROR(MATCH(EN2,'Packaging (Primary)'!$N$16:$N$20,0),0)+IFERROR(MATCH(EN2,'Packaging (Primary)'!$O$16:$O$20,0),0)+IFERROR(MATCH(EN2,'Packaging (Primary)'!$P$16:$P$20,0),0)+IFERROR(MATCH(EN2,'Packaging (Primary)'!$L$45:$L$54,0),0)+IFERROR(MATCH(EN2,'Packaging (Primary)'!$M$45:$M$54,0),0)+IFERROR(MATCH(EN2,'Packaging (Primary)'!$N$45:$N$54,0),0)+IFERROR(MATCH(EN2,'Packaging (Primary)'!$O$45:$O$54,0),0)+IFERROR(MATCH(EN2,'Packaging (Primary)'!$P$45:$P$54,0),0)+IFERROR(MATCH(EN2,'Packaging (Primary)'!$L$57:$L$66,0),0)+IFERROR(MATCH(EN2,'Packaging (Primary)'!$M$57:$M$66,0),0)+IFERROR(MATCH(EN2,'Packaging (Primary)'!$N$57:$N$66,0),0)+IFERROR(MATCH(EN2,'Packaging (Primary)'!$O$57:$O$66,0),0)+IFERROR(MATCH(EN2,'Packaging (Primary)'!$P$57:$P$66,0),0)+IFERROR(MATCH(EN2,'Packaging (Primary)'!$L$69:$L$78,0),0)+IFERROR(MATCH(EN2,'Packaging (Primary)'!$M$69:$M$78,0),0)+IFERROR(MATCH(EN2,'Packaging (Primary)'!$N$69:$N$78,0),0)+IFERROR(MATCH(EN2,'Packaging (Primary)'!$O$69:$O$78,0),0)+IFERROR(MATCH(EN2,'Packaging (Primary)'!$P$69:$P$78,0),0)+IFERROR(MATCH(EN2,'Packaging (Primary)'!$L$81:$L$90,0),0)+IFERROR(MATCH(EN2,'Packaging (Primary)'!$M$81:$M$90,0),0)+IFERROR(MATCH(EN2,'Packaging (Primary)'!$N$81:$N$90,0),0)+IFERROR(MATCH(EN2,'Packaging (Primary)'!$O$81:$O$90,0),0)+IFERROR(MATCH(EN2,'Packaging (Primary)'!$P$81:$P$90,0),0)+IFERROR(MATCH(EN2,'Packaging (Primary)'!$L$93:$L$102,0),0)+IFERROR(MATCH(EN2,'Packaging (Primary)'!$M$93:$M$102,0),0)+IFERROR(MATCH(EN2,'Packaging (Primary)'!$N$93:$N$102,0),0)+IFERROR(MATCH(EN2,'Packaging (Primary)'!$O$93:$O$102,0),0)+IFERROR(MATCH(EN2,'Packaging (Primary)'!$P$93:$P$102,0),0)&gt;=1,1,0)</f>
        <v>0</v>
      </c>
      <c r="EO9" s="79">
        <f>IF(IFERROR(MATCH(EO2,Recipe!$K$34:$K$232,0),0)+IFERROR(MATCH(EO2,Recipe!$M$34:$M$232,0),0)+IFERROR(MATCH(EO2,Recipe!$O$34:$O$232,0),0)+IFERROR(MATCH(EO2,Recipe!$Q$34:$Q$232,0),0)+IFERROR(MATCH(EO2,Recipe!$S$34:$S$232,0),0)+IFERROR(MATCH(EO2,'Packaging (Primary)'!$L$16:$L$20,0),0)+IFERROR(MATCH(EO2,'Packaging (Primary)'!$M$16:$M$20,0),0)+IFERROR(MATCH(EO2,'Packaging (Primary)'!$N$16:$N$20,0),0)+IFERROR(MATCH(EO2,'Packaging (Primary)'!$O$16:$O$20,0),0)+IFERROR(MATCH(EO2,'Packaging (Primary)'!$P$16:$P$20,0),0)+IFERROR(MATCH(EO2,'Packaging (Primary)'!$L$45:$L$54,0),0)+IFERROR(MATCH(EO2,'Packaging (Primary)'!$M$45:$M$54,0),0)+IFERROR(MATCH(EO2,'Packaging (Primary)'!$N$45:$N$54,0),0)+IFERROR(MATCH(EO2,'Packaging (Primary)'!$O$45:$O$54,0),0)+IFERROR(MATCH(EO2,'Packaging (Primary)'!$P$45:$P$54,0),0)+IFERROR(MATCH(EO2,'Packaging (Primary)'!$L$57:$L$66,0),0)+IFERROR(MATCH(EO2,'Packaging (Primary)'!$M$57:$M$66,0),0)+IFERROR(MATCH(EO2,'Packaging (Primary)'!$N$57:$N$66,0),0)+IFERROR(MATCH(EO2,'Packaging (Primary)'!$O$57:$O$66,0),0)+IFERROR(MATCH(EO2,'Packaging (Primary)'!$P$57:$P$66,0),0)+IFERROR(MATCH(EO2,'Packaging (Primary)'!$L$69:$L$78,0),0)+IFERROR(MATCH(EO2,'Packaging (Primary)'!$M$69:$M$78,0),0)+IFERROR(MATCH(EO2,'Packaging (Primary)'!$N$69:$N$78,0),0)+IFERROR(MATCH(EO2,'Packaging (Primary)'!$O$69:$O$78,0),0)+IFERROR(MATCH(EO2,'Packaging (Primary)'!$P$69:$P$78,0),0)+IFERROR(MATCH(EO2,'Packaging (Primary)'!$L$81:$L$90,0),0)+IFERROR(MATCH(EO2,'Packaging (Primary)'!$M$81:$M$90,0),0)+IFERROR(MATCH(EO2,'Packaging (Primary)'!$N$81:$N$90,0),0)+IFERROR(MATCH(EO2,'Packaging (Primary)'!$O$81:$O$90,0),0)+IFERROR(MATCH(EO2,'Packaging (Primary)'!$P$81:$P$90,0),0)+IFERROR(MATCH(EO2,'Packaging (Primary)'!$L$93:$L$102,0),0)+IFERROR(MATCH(EO2,'Packaging (Primary)'!$M$93:$M$102,0),0)+IFERROR(MATCH(EO2,'Packaging (Primary)'!$N$93:$N$102,0),0)+IFERROR(MATCH(EO2,'Packaging (Primary)'!$O$93:$O$102,0),0)+IFERROR(MATCH(EO2,'Packaging (Primary)'!$P$93:$P$102,0),0)&gt;=1,1,0)</f>
        <v>0</v>
      </c>
      <c r="EP9" s="79">
        <f>IF(IFERROR(MATCH(EP2,Recipe!$K$34:$K$232,0),0)+IFERROR(MATCH(EP2,Recipe!$M$34:$M$232,0),0)+IFERROR(MATCH(EP2,Recipe!$O$34:$O$232,0),0)+IFERROR(MATCH(EP2,Recipe!$Q$34:$Q$232,0),0)+IFERROR(MATCH(EP2,Recipe!$S$34:$S$232,0),0)+IFERROR(MATCH(EP2,'Packaging (Primary)'!$L$16:$L$20,0),0)+IFERROR(MATCH(EP2,'Packaging (Primary)'!$M$16:$M$20,0),0)+IFERROR(MATCH(EP2,'Packaging (Primary)'!$N$16:$N$20,0),0)+IFERROR(MATCH(EP2,'Packaging (Primary)'!$O$16:$O$20,0),0)+IFERROR(MATCH(EP2,'Packaging (Primary)'!$P$16:$P$20,0),0)+IFERROR(MATCH(EP2,'Packaging (Primary)'!$L$45:$L$54,0),0)+IFERROR(MATCH(EP2,'Packaging (Primary)'!$M$45:$M$54,0),0)+IFERROR(MATCH(EP2,'Packaging (Primary)'!$N$45:$N$54,0),0)+IFERROR(MATCH(EP2,'Packaging (Primary)'!$O$45:$O$54,0),0)+IFERROR(MATCH(EP2,'Packaging (Primary)'!$P$45:$P$54,0),0)+IFERROR(MATCH(EP2,'Packaging (Primary)'!$L$57:$L$66,0),0)+IFERROR(MATCH(EP2,'Packaging (Primary)'!$M$57:$M$66,0),0)+IFERROR(MATCH(EP2,'Packaging (Primary)'!$N$57:$N$66,0),0)+IFERROR(MATCH(EP2,'Packaging (Primary)'!$O$57:$O$66,0),0)+IFERROR(MATCH(EP2,'Packaging (Primary)'!$P$57:$P$66,0),0)+IFERROR(MATCH(EP2,'Packaging (Primary)'!$L$69:$L$78,0),0)+IFERROR(MATCH(EP2,'Packaging (Primary)'!$M$69:$M$78,0),0)+IFERROR(MATCH(EP2,'Packaging (Primary)'!$N$69:$N$78,0),0)+IFERROR(MATCH(EP2,'Packaging (Primary)'!$O$69:$O$78,0),0)+IFERROR(MATCH(EP2,'Packaging (Primary)'!$P$69:$P$78,0),0)+IFERROR(MATCH(EP2,'Packaging (Primary)'!$L$81:$L$90,0),0)+IFERROR(MATCH(EP2,'Packaging (Primary)'!$M$81:$M$90,0),0)+IFERROR(MATCH(EP2,'Packaging (Primary)'!$N$81:$N$90,0),0)+IFERROR(MATCH(EP2,'Packaging (Primary)'!$O$81:$O$90,0),0)+IFERROR(MATCH(EP2,'Packaging (Primary)'!$P$81:$P$90,0),0)+IFERROR(MATCH(EP2,'Packaging (Primary)'!$L$93:$L$102,0),0)+IFERROR(MATCH(EP2,'Packaging (Primary)'!$M$93:$M$102,0),0)+IFERROR(MATCH(EP2,'Packaging (Primary)'!$N$93:$N$102,0),0)+IFERROR(MATCH(EP2,'Packaging (Primary)'!$O$93:$O$102,0),0)+IFERROR(MATCH(EP2,'Packaging (Primary)'!$P$93:$P$102,0),0)&gt;=1,1,0)</f>
        <v>0</v>
      </c>
      <c r="EQ9" s="79">
        <f>IF(IFERROR(MATCH(EQ2,Recipe!$K$34:$K$232,0),0)+IFERROR(MATCH(EQ2,Recipe!$M$34:$M$232,0),0)+IFERROR(MATCH(EQ2,Recipe!$O$34:$O$232,0),0)+IFERROR(MATCH(EQ2,Recipe!$Q$34:$Q$232,0),0)+IFERROR(MATCH(EQ2,Recipe!$S$34:$S$232,0),0)+IFERROR(MATCH(EQ2,'Packaging (Primary)'!$L$16:$L$20,0),0)+IFERROR(MATCH(EQ2,'Packaging (Primary)'!$M$16:$M$20,0),0)+IFERROR(MATCH(EQ2,'Packaging (Primary)'!$N$16:$N$20,0),0)+IFERROR(MATCH(EQ2,'Packaging (Primary)'!$O$16:$O$20,0),0)+IFERROR(MATCH(EQ2,'Packaging (Primary)'!$P$16:$P$20,0),0)+IFERROR(MATCH(EQ2,'Packaging (Primary)'!$L$45:$L$54,0),0)+IFERROR(MATCH(EQ2,'Packaging (Primary)'!$M$45:$M$54,0),0)+IFERROR(MATCH(EQ2,'Packaging (Primary)'!$N$45:$N$54,0),0)+IFERROR(MATCH(EQ2,'Packaging (Primary)'!$O$45:$O$54,0),0)+IFERROR(MATCH(EQ2,'Packaging (Primary)'!$P$45:$P$54,0),0)+IFERROR(MATCH(EQ2,'Packaging (Primary)'!$L$57:$L$66,0),0)+IFERROR(MATCH(EQ2,'Packaging (Primary)'!$M$57:$M$66,0),0)+IFERROR(MATCH(EQ2,'Packaging (Primary)'!$N$57:$N$66,0),0)+IFERROR(MATCH(EQ2,'Packaging (Primary)'!$O$57:$O$66,0),0)+IFERROR(MATCH(EQ2,'Packaging (Primary)'!$P$57:$P$66,0),0)+IFERROR(MATCH(EQ2,'Packaging (Primary)'!$L$69:$L$78,0),0)+IFERROR(MATCH(EQ2,'Packaging (Primary)'!$M$69:$M$78,0),0)+IFERROR(MATCH(EQ2,'Packaging (Primary)'!$N$69:$N$78,0),0)+IFERROR(MATCH(EQ2,'Packaging (Primary)'!$O$69:$O$78,0),0)+IFERROR(MATCH(EQ2,'Packaging (Primary)'!$P$69:$P$78,0),0)+IFERROR(MATCH(EQ2,'Packaging (Primary)'!$L$81:$L$90,0),0)+IFERROR(MATCH(EQ2,'Packaging (Primary)'!$M$81:$M$90,0),0)+IFERROR(MATCH(EQ2,'Packaging (Primary)'!$N$81:$N$90,0),0)+IFERROR(MATCH(EQ2,'Packaging (Primary)'!$O$81:$O$90,0),0)+IFERROR(MATCH(EQ2,'Packaging (Primary)'!$P$81:$P$90,0),0)+IFERROR(MATCH(EQ2,'Packaging (Primary)'!$L$93:$L$102,0),0)+IFERROR(MATCH(EQ2,'Packaging (Primary)'!$M$93:$M$102,0),0)+IFERROR(MATCH(EQ2,'Packaging (Primary)'!$N$93:$N$102,0),0)+IFERROR(MATCH(EQ2,'Packaging (Primary)'!$O$93:$O$102,0),0)+IFERROR(MATCH(EQ2,'Packaging (Primary)'!$P$93:$P$102,0),0)&gt;=1,1,0)</f>
        <v>0</v>
      </c>
      <c r="ER9" s="79">
        <f>IF(IFERROR(MATCH(ER2,Recipe!$K$34:$K$232,0),0)+IFERROR(MATCH(ER2,Recipe!$M$34:$M$232,0),0)+IFERROR(MATCH(ER2,Recipe!$O$34:$O$232,0),0)+IFERROR(MATCH(ER2,Recipe!$Q$34:$Q$232,0),0)+IFERROR(MATCH(ER2,Recipe!$S$34:$S$232,0),0)+IFERROR(MATCH(ER2,'Packaging (Primary)'!$L$16:$L$20,0),0)+IFERROR(MATCH(ER2,'Packaging (Primary)'!$M$16:$M$20,0),0)+IFERROR(MATCH(ER2,'Packaging (Primary)'!$N$16:$N$20,0),0)+IFERROR(MATCH(ER2,'Packaging (Primary)'!$O$16:$O$20,0),0)+IFERROR(MATCH(ER2,'Packaging (Primary)'!$P$16:$P$20,0),0)+IFERROR(MATCH(ER2,'Packaging (Primary)'!$L$45:$L$54,0),0)+IFERROR(MATCH(ER2,'Packaging (Primary)'!$M$45:$M$54,0),0)+IFERROR(MATCH(ER2,'Packaging (Primary)'!$N$45:$N$54,0),0)+IFERROR(MATCH(ER2,'Packaging (Primary)'!$O$45:$O$54,0),0)+IFERROR(MATCH(ER2,'Packaging (Primary)'!$P$45:$P$54,0),0)+IFERROR(MATCH(ER2,'Packaging (Primary)'!$L$57:$L$66,0),0)+IFERROR(MATCH(ER2,'Packaging (Primary)'!$M$57:$M$66,0),0)+IFERROR(MATCH(ER2,'Packaging (Primary)'!$N$57:$N$66,0),0)+IFERROR(MATCH(ER2,'Packaging (Primary)'!$O$57:$O$66,0),0)+IFERROR(MATCH(ER2,'Packaging (Primary)'!$P$57:$P$66,0),0)+IFERROR(MATCH(ER2,'Packaging (Primary)'!$L$69:$L$78,0),0)+IFERROR(MATCH(ER2,'Packaging (Primary)'!$M$69:$M$78,0),0)+IFERROR(MATCH(ER2,'Packaging (Primary)'!$N$69:$N$78,0),0)+IFERROR(MATCH(ER2,'Packaging (Primary)'!$O$69:$O$78,0),0)+IFERROR(MATCH(ER2,'Packaging (Primary)'!$P$69:$P$78,0),0)+IFERROR(MATCH(ER2,'Packaging (Primary)'!$L$81:$L$90,0),0)+IFERROR(MATCH(ER2,'Packaging (Primary)'!$M$81:$M$90,0),0)+IFERROR(MATCH(ER2,'Packaging (Primary)'!$N$81:$N$90,0),0)+IFERROR(MATCH(ER2,'Packaging (Primary)'!$O$81:$O$90,0),0)+IFERROR(MATCH(ER2,'Packaging (Primary)'!$P$81:$P$90,0),0)+IFERROR(MATCH(ER2,'Packaging (Primary)'!$L$93:$L$102,0),0)+IFERROR(MATCH(ER2,'Packaging (Primary)'!$M$93:$M$102,0),0)+IFERROR(MATCH(ER2,'Packaging (Primary)'!$N$93:$N$102,0),0)+IFERROR(MATCH(ER2,'Packaging (Primary)'!$O$93:$O$102,0),0)+IFERROR(MATCH(ER2,'Packaging (Primary)'!$P$93:$P$102,0),0)&gt;=1,1,0)</f>
        <v>0</v>
      </c>
      <c r="ES9" s="79">
        <f>IF(IFERROR(MATCH(ES2,Recipe!$K$34:$K$232,0),0)+IFERROR(MATCH(ES2,Recipe!$M$34:$M$232,0),0)+IFERROR(MATCH(ES2,Recipe!$O$34:$O$232,0),0)+IFERROR(MATCH(ES2,Recipe!$Q$34:$Q$232,0),0)+IFERROR(MATCH(ES2,Recipe!$S$34:$S$232,0),0)+IFERROR(MATCH(ES2,'Packaging (Primary)'!$L$16:$L$20,0),0)+IFERROR(MATCH(ES2,'Packaging (Primary)'!$M$16:$M$20,0),0)+IFERROR(MATCH(ES2,'Packaging (Primary)'!$N$16:$N$20,0),0)+IFERROR(MATCH(ES2,'Packaging (Primary)'!$O$16:$O$20,0),0)+IFERROR(MATCH(ES2,'Packaging (Primary)'!$P$16:$P$20,0),0)+IFERROR(MATCH(ES2,'Packaging (Primary)'!$L$45:$L$54,0),0)+IFERROR(MATCH(ES2,'Packaging (Primary)'!$M$45:$M$54,0),0)+IFERROR(MATCH(ES2,'Packaging (Primary)'!$N$45:$N$54,0),0)+IFERROR(MATCH(ES2,'Packaging (Primary)'!$O$45:$O$54,0),0)+IFERROR(MATCH(ES2,'Packaging (Primary)'!$P$45:$P$54,0),0)+IFERROR(MATCH(ES2,'Packaging (Primary)'!$L$57:$L$66,0),0)+IFERROR(MATCH(ES2,'Packaging (Primary)'!$M$57:$M$66,0),0)+IFERROR(MATCH(ES2,'Packaging (Primary)'!$N$57:$N$66,0),0)+IFERROR(MATCH(ES2,'Packaging (Primary)'!$O$57:$O$66,0),0)+IFERROR(MATCH(ES2,'Packaging (Primary)'!$P$57:$P$66,0),0)+IFERROR(MATCH(ES2,'Packaging (Primary)'!$L$69:$L$78,0),0)+IFERROR(MATCH(ES2,'Packaging (Primary)'!$M$69:$M$78,0),0)+IFERROR(MATCH(ES2,'Packaging (Primary)'!$N$69:$N$78,0),0)+IFERROR(MATCH(ES2,'Packaging (Primary)'!$O$69:$O$78,0),0)+IFERROR(MATCH(ES2,'Packaging (Primary)'!$P$69:$P$78,0),0)+IFERROR(MATCH(ES2,'Packaging (Primary)'!$L$81:$L$90,0),0)+IFERROR(MATCH(ES2,'Packaging (Primary)'!$M$81:$M$90,0),0)+IFERROR(MATCH(ES2,'Packaging (Primary)'!$N$81:$N$90,0),0)+IFERROR(MATCH(ES2,'Packaging (Primary)'!$O$81:$O$90,0),0)+IFERROR(MATCH(ES2,'Packaging (Primary)'!$P$81:$P$90,0),0)+IFERROR(MATCH(ES2,'Packaging (Primary)'!$L$93:$L$102,0),0)+IFERROR(MATCH(ES2,'Packaging (Primary)'!$M$93:$M$102,0),0)+IFERROR(MATCH(ES2,'Packaging (Primary)'!$N$93:$N$102,0),0)+IFERROR(MATCH(ES2,'Packaging (Primary)'!$O$93:$O$102,0),0)+IFERROR(MATCH(ES2,'Packaging (Primary)'!$P$93:$P$102,0),0)&gt;=1,1,0)</f>
        <v>0</v>
      </c>
      <c r="ET9" s="79">
        <f>IF(IFERROR(MATCH(ET2,Recipe!$K$34:$K$232,0),0)+IFERROR(MATCH(ET2,Recipe!$M$34:$M$232,0),0)+IFERROR(MATCH(ET2,Recipe!$O$34:$O$232,0),0)+IFERROR(MATCH(ET2,Recipe!$Q$34:$Q$232,0),0)+IFERROR(MATCH(ET2,Recipe!$S$34:$S$232,0),0)+IFERROR(MATCH(ET2,'Packaging (Primary)'!$L$16:$L$20,0),0)+IFERROR(MATCH(ET2,'Packaging (Primary)'!$M$16:$M$20,0),0)+IFERROR(MATCH(ET2,'Packaging (Primary)'!$N$16:$N$20,0),0)+IFERROR(MATCH(ET2,'Packaging (Primary)'!$O$16:$O$20,0),0)+IFERROR(MATCH(ET2,'Packaging (Primary)'!$P$16:$P$20,0),0)+IFERROR(MATCH(ET2,'Packaging (Primary)'!$L$45:$L$54,0),0)+IFERROR(MATCH(ET2,'Packaging (Primary)'!$M$45:$M$54,0),0)+IFERROR(MATCH(ET2,'Packaging (Primary)'!$N$45:$N$54,0),0)+IFERROR(MATCH(ET2,'Packaging (Primary)'!$O$45:$O$54,0),0)+IFERROR(MATCH(ET2,'Packaging (Primary)'!$P$45:$P$54,0),0)+IFERROR(MATCH(ET2,'Packaging (Primary)'!$L$57:$L$66,0),0)+IFERROR(MATCH(ET2,'Packaging (Primary)'!$M$57:$M$66,0),0)+IFERROR(MATCH(ET2,'Packaging (Primary)'!$N$57:$N$66,0),0)+IFERROR(MATCH(ET2,'Packaging (Primary)'!$O$57:$O$66,0),0)+IFERROR(MATCH(ET2,'Packaging (Primary)'!$P$57:$P$66,0),0)+IFERROR(MATCH(ET2,'Packaging (Primary)'!$L$69:$L$78,0),0)+IFERROR(MATCH(ET2,'Packaging (Primary)'!$M$69:$M$78,0),0)+IFERROR(MATCH(ET2,'Packaging (Primary)'!$N$69:$N$78,0),0)+IFERROR(MATCH(ET2,'Packaging (Primary)'!$O$69:$O$78,0),0)+IFERROR(MATCH(ET2,'Packaging (Primary)'!$P$69:$P$78,0),0)+IFERROR(MATCH(ET2,'Packaging (Primary)'!$L$81:$L$90,0),0)+IFERROR(MATCH(ET2,'Packaging (Primary)'!$M$81:$M$90,0),0)+IFERROR(MATCH(ET2,'Packaging (Primary)'!$N$81:$N$90,0),0)+IFERROR(MATCH(ET2,'Packaging (Primary)'!$O$81:$O$90,0),0)+IFERROR(MATCH(ET2,'Packaging (Primary)'!$P$81:$P$90,0),0)+IFERROR(MATCH(ET2,'Packaging (Primary)'!$L$93:$L$102,0),0)+IFERROR(MATCH(ET2,'Packaging (Primary)'!$M$93:$M$102,0),0)+IFERROR(MATCH(ET2,'Packaging (Primary)'!$N$93:$N$102,0),0)+IFERROR(MATCH(ET2,'Packaging (Primary)'!$O$93:$O$102,0),0)+IFERROR(MATCH(ET2,'Packaging (Primary)'!$P$93:$P$102,0),0)&gt;=1,1,0)</f>
        <v>0</v>
      </c>
      <c r="EU9" s="79">
        <f>IF(IFERROR(MATCH(EU2,Recipe!$K$34:$K$232,0),0)+IFERROR(MATCH(EU2,Recipe!$M$34:$M$232,0),0)+IFERROR(MATCH(EU2,Recipe!$O$34:$O$232,0),0)+IFERROR(MATCH(EU2,Recipe!$Q$34:$Q$232,0),0)+IFERROR(MATCH(EU2,Recipe!$S$34:$S$232,0),0)+IFERROR(MATCH(EU2,'Packaging (Primary)'!$L$16:$L$20,0),0)+IFERROR(MATCH(EU2,'Packaging (Primary)'!$M$16:$M$20,0),0)+IFERROR(MATCH(EU2,'Packaging (Primary)'!$N$16:$N$20,0),0)+IFERROR(MATCH(EU2,'Packaging (Primary)'!$O$16:$O$20,0),0)+IFERROR(MATCH(EU2,'Packaging (Primary)'!$P$16:$P$20,0),0)+IFERROR(MATCH(EU2,'Packaging (Primary)'!$L$45:$L$54,0),0)+IFERROR(MATCH(EU2,'Packaging (Primary)'!$M$45:$M$54,0),0)+IFERROR(MATCH(EU2,'Packaging (Primary)'!$N$45:$N$54,0),0)+IFERROR(MATCH(EU2,'Packaging (Primary)'!$O$45:$O$54,0),0)+IFERROR(MATCH(EU2,'Packaging (Primary)'!$P$45:$P$54,0),0)+IFERROR(MATCH(EU2,'Packaging (Primary)'!$L$57:$L$66,0),0)+IFERROR(MATCH(EU2,'Packaging (Primary)'!$M$57:$M$66,0),0)+IFERROR(MATCH(EU2,'Packaging (Primary)'!$N$57:$N$66,0),0)+IFERROR(MATCH(EU2,'Packaging (Primary)'!$O$57:$O$66,0),0)+IFERROR(MATCH(EU2,'Packaging (Primary)'!$P$57:$P$66,0),0)+IFERROR(MATCH(EU2,'Packaging (Primary)'!$L$69:$L$78,0),0)+IFERROR(MATCH(EU2,'Packaging (Primary)'!$M$69:$M$78,0),0)+IFERROR(MATCH(EU2,'Packaging (Primary)'!$N$69:$N$78,0),0)+IFERROR(MATCH(EU2,'Packaging (Primary)'!$O$69:$O$78,0),0)+IFERROR(MATCH(EU2,'Packaging (Primary)'!$P$69:$P$78,0),0)+IFERROR(MATCH(EU2,'Packaging (Primary)'!$L$81:$L$90,0),0)+IFERROR(MATCH(EU2,'Packaging (Primary)'!$M$81:$M$90,0),0)+IFERROR(MATCH(EU2,'Packaging (Primary)'!$N$81:$N$90,0),0)+IFERROR(MATCH(EU2,'Packaging (Primary)'!$O$81:$O$90,0),0)+IFERROR(MATCH(EU2,'Packaging (Primary)'!$P$81:$P$90,0),0)+IFERROR(MATCH(EU2,'Packaging (Primary)'!$L$93:$L$102,0),0)+IFERROR(MATCH(EU2,'Packaging (Primary)'!$M$93:$M$102,0),0)+IFERROR(MATCH(EU2,'Packaging (Primary)'!$N$93:$N$102,0),0)+IFERROR(MATCH(EU2,'Packaging (Primary)'!$O$93:$O$102,0),0)+IFERROR(MATCH(EU2,'Packaging (Primary)'!$P$93:$P$102,0),0)&gt;=1,1,0)</f>
        <v>0</v>
      </c>
      <c r="EV9" s="79">
        <f>IF(IFERROR(MATCH(EV2,Recipe!$K$34:$K$232,0),0)+IFERROR(MATCH(EV2,Recipe!$M$34:$M$232,0),0)+IFERROR(MATCH(EV2,Recipe!$O$34:$O$232,0),0)+IFERROR(MATCH(EV2,Recipe!$Q$34:$Q$232,0),0)+IFERROR(MATCH(EV2,Recipe!$S$34:$S$232,0),0)+IFERROR(MATCH(EV2,'Packaging (Primary)'!$L$16:$L$20,0),0)+IFERROR(MATCH(EV2,'Packaging (Primary)'!$M$16:$M$20,0),0)+IFERROR(MATCH(EV2,'Packaging (Primary)'!$N$16:$N$20,0),0)+IFERROR(MATCH(EV2,'Packaging (Primary)'!$O$16:$O$20,0),0)+IFERROR(MATCH(EV2,'Packaging (Primary)'!$P$16:$P$20,0),0)+IFERROR(MATCH(EV2,'Packaging (Primary)'!$L$45:$L$54,0),0)+IFERROR(MATCH(EV2,'Packaging (Primary)'!$M$45:$M$54,0),0)+IFERROR(MATCH(EV2,'Packaging (Primary)'!$N$45:$N$54,0),0)+IFERROR(MATCH(EV2,'Packaging (Primary)'!$O$45:$O$54,0),0)+IFERROR(MATCH(EV2,'Packaging (Primary)'!$P$45:$P$54,0),0)+IFERROR(MATCH(EV2,'Packaging (Primary)'!$L$57:$L$66,0),0)+IFERROR(MATCH(EV2,'Packaging (Primary)'!$M$57:$M$66,0),0)+IFERROR(MATCH(EV2,'Packaging (Primary)'!$N$57:$N$66,0),0)+IFERROR(MATCH(EV2,'Packaging (Primary)'!$O$57:$O$66,0),0)+IFERROR(MATCH(EV2,'Packaging (Primary)'!$P$57:$P$66,0),0)+IFERROR(MATCH(EV2,'Packaging (Primary)'!$L$69:$L$78,0),0)+IFERROR(MATCH(EV2,'Packaging (Primary)'!$M$69:$M$78,0),0)+IFERROR(MATCH(EV2,'Packaging (Primary)'!$N$69:$N$78,0),0)+IFERROR(MATCH(EV2,'Packaging (Primary)'!$O$69:$O$78,0),0)+IFERROR(MATCH(EV2,'Packaging (Primary)'!$P$69:$P$78,0),0)+IFERROR(MATCH(EV2,'Packaging (Primary)'!$L$81:$L$90,0),0)+IFERROR(MATCH(EV2,'Packaging (Primary)'!$M$81:$M$90,0),0)+IFERROR(MATCH(EV2,'Packaging (Primary)'!$N$81:$N$90,0),0)+IFERROR(MATCH(EV2,'Packaging (Primary)'!$O$81:$O$90,0),0)+IFERROR(MATCH(EV2,'Packaging (Primary)'!$P$81:$P$90,0),0)+IFERROR(MATCH(EV2,'Packaging (Primary)'!$L$93:$L$102,0),0)+IFERROR(MATCH(EV2,'Packaging (Primary)'!$M$93:$M$102,0),0)+IFERROR(MATCH(EV2,'Packaging (Primary)'!$N$93:$N$102,0),0)+IFERROR(MATCH(EV2,'Packaging (Primary)'!$O$93:$O$102,0),0)+IFERROR(MATCH(EV2,'Packaging (Primary)'!$P$93:$P$102,0),0)&gt;=1,1,0)</f>
        <v>0</v>
      </c>
      <c r="EW9" s="79">
        <f>IF(IFERROR(MATCH(EW2,Recipe!$K$34:$K$232,0),0)+IFERROR(MATCH(EW2,Recipe!$M$34:$M$232,0),0)+IFERROR(MATCH(EW2,Recipe!$O$34:$O$232,0),0)+IFERROR(MATCH(EW2,Recipe!$Q$34:$Q$232,0),0)+IFERROR(MATCH(EW2,Recipe!$S$34:$S$232,0),0)+IFERROR(MATCH(EW2,'Packaging (Primary)'!$L$16:$L$20,0),0)+IFERROR(MATCH(EW2,'Packaging (Primary)'!$M$16:$M$20,0),0)+IFERROR(MATCH(EW2,'Packaging (Primary)'!$N$16:$N$20,0),0)+IFERROR(MATCH(EW2,'Packaging (Primary)'!$O$16:$O$20,0),0)+IFERROR(MATCH(EW2,'Packaging (Primary)'!$P$16:$P$20,0),0)+IFERROR(MATCH(EW2,'Packaging (Primary)'!$L$45:$L$54,0),0)+IFERROR(MATCH(EW2,'Packaging (Primary)'!$M$45:$M$54,0),0)+IFERROR(MATCH(EW2,'Packaging (Primary)'!$N$45:$N$54,0),0)+IFERROR(MATCH(EW2,'Packaging (Primary)'!$O$45:$O$54,0),0)+IFERROR(MATCH(EW2,'Packaging (Primary)'!$P$45:$P$54,0),0)+IFERROR(MATCH(EW2,'Packaging (Primary)'!$L$57:$L$66,0),0)+IFERROR(MATCH(EW2,'Packaging (Primary)'!$M$57:$M$66,0),0)+IFERROR(MATCH(EW2,'Packaging (Primary)'!$N$57:$N$66,0),0)+IFERROR(MATCH(EW2,'Packaging (Primary)'!$O$57:$O$66,0),0)+IFERROR(MATCH(EW2,'Packaging (Primary)'!$P$57:$P$66,0),0)+IFERROR(MATCH(EW2,'Packaging (Primary)'!$L$69:$L$78,0),0)+IFERROR(MATCH(EW2,'Packaging (Primary)'!$M$69:$M$78,0),0)+IFERROR(MATCH(EW2,'Packaging (Primary)'!$N$69:$N$78,0),0)+IFERROR(MATCH(EW2,'Packaging (Primary)'!$O$69:$O$78,0),0)+IFERROR(MATCH(EW2,'Packaging (Primary)'!$P$69:$P$78,0),0)+IFERROR(MATCH(EW2,'Packaging (Primary)'!$L$81:$L$90,0),0)+IFERROR(MATCH(EW2,'Packaging (Primary)'!$M$81:$M$90,0),0)+IFERROR(MATCH(EW2,'Packaging (Primary)'!$N$81:$N$90,0),0)+IFERROR(MATCH(EW2,'Packaging (Primary)'!$O$81:$O$90,0),0)+IFERROR(MATCH(EW2,'Packaging (Primary)'!$P$81:$P$90,0),0)+IFERROR(MATCH(EW2,'Packaging (Primary)'!$L$93:$L$102,0),0)+IFERROR(MATCH(EW2,'Packaging (Primary)'!$M$93:$M$102,0),0)+IFERROR(MATCH(EW2,'Packaging (Primary)'!$N$93:$N$102,0),0)+IFERROR(MATCH(EW2,'Packaging (Primary)'!$O$93:$O$102,0),0)+IFERROR(MATCH(EW2,'Packaging (Primary)'!$P$93:$P$102,0),0)&gt;=1,1,0)</f>
        <v>0</v>
      </c>
      <c r="EX9" s="79">
        <f>IF(IFERROR(MATCH(EX2,Recipe!$K$34:$K$232,0),0)+IFERROR(MATCH(EX2,Recipe!$M$34:$M$232,0),0)+IFERROR(MATCH(EX2,Recipe!$O$34:$O$232,0),0)+IFERROR(MATCH(EX2,Recipe!$Q$34:$Q$232,0),0)+IFERROR(MATCH(EX2,Recipe!$S$34:$S$232,0),0)+IFERROR(MATCH(EX2,'Packaging (Primary)'!$L$16:$L$20,0),0)+IFERROR(MATCH(EX2,'Packaging (Primary)'!$M$16:$M$20,0),0)+IFERROR(MATCH(EX2,'Packaging (Primary)'!$N$16:$N$20,0),0)+IFERROR(MATCH(EX2,'Packaging (Primary)'!$O$16:$O$20,0),0)+IFERROR(MATCH(EX2,'Packaging (Primary)'!$P$16:$P$20,0),0)+IFERROR(MATCH(EX2,'Packaging (Primary)'!$L$45:$L$54,0),0)+IFERROR(MATCH(EX2,'Packaging (Primary)'!$M$45:$M$54,0),0)+IFERROR(MATCH(EX2,'Packaging (Primary)'!$N$45:$N$54,0),0)+IFERROR(MATCH(EX2,'Packaging (Primary)'!$O$45:$O$54,0),0)+IFERROR(MATCH(EX2,'Packaging (Primary)'!$P$45:$P$54,0),0)+IFERROR(MATCH(EX2,'Packaging (Primary)'!$L$57:$L$66,0),0)+IFERROR(MATCH(EX2,'Packaging (Primary)'!$M$57:$M$66,0),0)+IFERROR(MATCH(EX2,'Packaging (Primary)'!$N$57:$N$66,0),0)+IFERROR(MATCH(EX2,'Packaging (Primary)'!$O$57:$O$66,0),0)+IFERROR(MATCH(EX2,'Packaging (Primary)'!$P$57:$P$66,0),0)+IFERROR(MATCH(EX2,'Packaging (Primary)'!$L$69:$L$78,0),0)+IFERROR(MATCH(EX2,'Packaging (Primary)'!$M$69:$M$78,0),0)+IFERROR(MATCH(EX2,'Packaging (Primary)'!$N$69:$N$78,0),0)+IFERROR(MATCH(EX2,'Packaging (Primary)'!$O$69:$O$78,0),0)+IFERROR(MATCH(EX2,'Packaging (Primary)'!$P$69:$P$78,0),0)+IFERROR(MATCH(EX2,'Packaging (Primary)'!$L$81:$L$90,0),0)+IFERROR(MATCH(EX2,'Packaging (Primary)'!$M$81:$M$90,0),0)+IFERROR(MATCH(EX2,'Packaging (Primary)'!$N$81:$N$90,0),0)+IFERROR(MATCH(EX2,'Packaging (Primary)'!$O$81:$O$90,0),0)+IFERROR(MATCH(EX2,'Packaging (Primary)'!$P$81:$P$90,0),0)+IFERROR(MATCH(EX2,'Packaging (Primary)'!$L$93:$L$102,0),0)+IFERROR(MATCH(EX2,'Packaging (Primary)'!$M$93:$M$102,0),0)+IFERROR(MATCH(EX2,'Packaging (Primary)'!$N$93:$N$102,0),0)+IFERROR(MATCH(EX2,'Packaging (Primary)'!$O$93:$O$102,0),0)+IFERROR(MATCH(EX2,'Packaging (Primary)'!$P$93:$P$102,0),0)&gt;=1,1,0)</f>
        <v>0</v>
      </c>
      <c r="EY9" s="79">
        <f>IF(IFERROR(MATCH(EY2,Recipe!$K$34:$K$232,0),0)+IFERROR(MATCH(EY2,Recipe!$M$34:$M$232,0),0)+IFERROR(MATCH(EY2,Recipe!$O$34:$O$232,0),0)+IFERROR(MATCH(EY2,Recipe!$Q$34:$Q$232,0),0)+IFERROR(MATCH(EY2,Recipe!$S$34:$S$232,0),0)+IFERROR(MATCH(EY2,'Packaging (Primary)'!$L$16:$L$20,0),0)+IFERROR(MATCH(EY2,'Packaging (Primary)'!$M$16:$M$20,0),0)+IFERROR(MATCH(EY2,'Packaging (Primary)'!$N$16:$N$20,0),0)+IFERROR(MATCH(EY2,'Packaging (Primary)'!$O$16:$O$20,0),0)+IFERROR(MATCH(EY2,'Packaging (Primary)'!$P$16:$P$20,0),0)+IFERROR(MATCH(EY2,'Packaging (Primary)'!$L$45:$L$54,0),0)+IFERROR(MATCH(EY2,'Packaging (Primary)'!$M$45:$M$54,0),0)+IFERROR(MATCH(EY2,'Packaging (Primary)'!$N$45:$N$54,0),0)+IFERROR(MATCH(EY2,'Packaging (Primary)'!$O$45:$O$54,0),0)+IFERROR(MATCH(EY2,'Packaging (Primary)'!$P$45:$P$54,0),0)+IFERROR(MATCH(EY2,'Packaging (Primary)'!$L$57:$L$66,0),0)+IFERROR(MATCH(EY2,'Packaging (Primary)'!$M$57:$M$66,0),0)+IFERROR(MATCH(EY2,'Packaging (Primary)'!$N$57:$N$66,0),0)+IFERROR(MATCH(EY2,'Packaging (Primary)'!$O$57:$O$66,0),0)+IFERROR(MATCH(EY2,'Packaging (Primary)'!$P$57:$P$66,0),0)+IFERROR(MATCH(EY2,'Packaging (Primary)'!$L$69:$L$78,0),0)+IFERROR(MATCH(EY2,'Packaging (Primary)'!$M$69:$M$78,0),0)+IFERROR(MATCH(EY2,'Packaging (Primary)'!$N$69:$N$78,0),0)+IFERROR(MATCH(EY2,'Packaging (Primary)'!$O$69:$O$78,0),0)+IFERROR(MATCH(EY2,'Packaging (Primary)'!$P$69:$P$78,0),0)+IFERROR(MATCH(EY2,'Packaging (Primary)'!$L$81:$L$90,0),0)+IFERROR(MATCH(EY2,'Packaging (Primary)'!$M$81:$M$90,0),0)+IFERROR(MATCH(EY2,'Packaging (Primary)'!$N$81:$N$90,0),0)+IFERROR(MATCH(EY2,'Packaging (Primary)'!$O$81:$O$90,0),0)+IFERROR(MATCH(EY2,'Packaging (Primary)'!$P$81:$P$90,0),0)+IFERROR(MATCH(EY2,'Packaging (Primary)'!$L$93:$L$102,0),0)+IFERROR(MATCH(EY2,'Packaging (Primary)'!$M$93:$M$102,0),0)+IFERROR(MATCH(EY2,'Packaging (Primary)'!$N$93:$N$102,0),0)+IFERROR(MATCH(EY2,'Packaging (Primary)'!$O$93:$O$102,0),0)+IFERROR(MATCH(EY2,'Packaging (Primary)'!$P$93:$P$102,0),0)&gt;=1,1,0)</f>
        <v>0</v>
      </c>
      <c r="EZ9" s="79">
        <f>IF(IFERROR(MATCH(EZ2,Recipe!$K$34:$K$232,0),0)+IFERROR(MATCH(EZ2,Recipe!$M$34:$M$232,0),0)+IFERROR(MATCH(EZ2,Recipe!$O$34:$O$232,0),0)+IFERROR(MATCH(EZ2,Recipe!$Q$34:$Q$232,0),0)+IFERROR(MATCH(EZ2,Recipe!$S$34:$S$232,0),0)+IFERROR(MATCH(EZ2,'Packaging (Primary)'!$L$16:$L$20,0),0)+IFERROR(MATCH(EZ2,'Packaging (Primary)'!$M$16:$M$20,0),0)+IFERROR(MATCH(EZ2,'Packaging (Primary)'!$N$16:$N$20,0),0)+IFERROR(MATCH(EZ2,'Packaging (Primary)'!$O$16:$O$20,0),0)+IFERROR(MATCH(EZ2,'Packaging (Primary)'!$P$16:$P$20,0),0)+IFERROR(MATCH(EZ2,'Packaging (Primary)'!$L$45:$L$54,0),0)+IFERROR(MATCH(EZ2,'Packaging (Primary)'!$M$45:$M$54,0),0)+IFERROR(MATCH(EZ2,'Packaging (Primary)'!$N$45:$N$54,0),0)+IFERROR(MATCH(EZ2,'Packaging (Primary)'!$O$45:$O$54,0),0)+IFERROR(MATCH(EZ2,'Packaging (Primary)'!$P$45:$P$54,0),0)+IFERROR(MATCH(EZ2,'Packaging (Primary)'!$L$57:$L$66,0),0)+IFERROR(MATCH(EZ2,'Packaging (Primary)'!$M$57:$M$66,0),0)+IFERROR(MATCH(EZ2,'Packaging (Primary)'!$N$57:$N$66,0),0)+IFERROR(MATCH(EZ2,'Packaging (Primary)'!$O$57:$O$66,0),0)+IFERROR(MATCH(EZ2,'Packaging (Primary)'!$P$57:$P$66,0),0)+IFERROR(MATCH(EZ2,'Packaging (Primary)'!$L$69:$L$78,0),0)+IFERROR(MATCH(EZ2,'Packaging (Primary)'!$M$69:$M$78,0),0)+IFERROR(MATCH(EZ2,'Packaging (Primary)'!$N$69:$N$78,0),0)+IFERROR(MATCH(EZ2,'Packaging (Primary)'!$O$69:$O$78,0),0)+IFERROR(MATCH(EZ2,'Packaging (Primary)'!$P$69:$P$78,0),0)+IFERROR(MATCH(EZ2,'Packaging (Primary)'!$L$81:$L$90,0),0)+IFERROR(MATCH(EZ2,'Packaging (Primary)'!$M$81:$M$90,0),0)+IFERROR(MATCH(EZ2,'Packaging (Primary)'!$N$81:$N$90,0),0)+IFERROR(MATCH(EZ2,'Packaging (Primary)'!$O$81:$O$90,0),0)+IFERROR(MATCH(EZ2,'Packaging (Primary)'!$P$81:$P$90,0),0)+IFERROR(MATCH(EZ2,'Packaging (Primary)'!$L$93:$L$102,0),0)+IFERROR(MATCH(EZ2,'Packaging (Primary)'!$M$93:$M$102,0),0)+IFERROR(MATCH(EZ2,'Packaging (Primary)'!$N$93:$N$102,0),0)+IFERROR(MATCH(EZ2,'Packaging (Primary)'!$O$93:$O$102,0),0)+IFERROR(MATCH(EZ2,'Packaging (Primary)'!$P$93:$P$102,0),0)&gt;=1,1,0)</f>
        <v>0</v>
      </c>
      <c r="FA9" s="79">
        <f>IF(IFERROR(MATCH(FA2,Recipe!$K$34:$K$232,0),0)+IFERROR(MATCH(FA2,Recipe!$M$34:$M$232,0),0)+IFERROR(MATCH(FA2,Recipe!$O$34:$O$232,0),0)+IFERROR(MATCH(FA2,Recipe!$Q$34:$Q$232,0),0)+IFERROR(MATCH(FA2,Recipe!$S$34:$S$232,0),0)+IFERROR(MATCH(FA2,'Packaging (Primary)'!$L$16:$L$20,0),0)+IFERROR(MATCH(FA2,'Packaging (Primary)'!$M$16:$M$20,0),0)+IFERROR(MATCH(FA2,'Packaging (Primary)'!$N$16:$N$20,0),0)+IFERROR(MATCH(FA2,'Packaging (Primary)'!$O$16:$O$20,0),0)+IFERROR(MATCH(FA2,'Packaging (Primary)'!$P$16:$P$20,0),0)+IFERROR(MATCH(FA2,'Packaging (Primary)'!$L$45:$L$54,0),0)+IFERROR(MATCH(FA2,'Packaging (Primary)'!$M$45:$M$54,0),0)+IFERROR(MATCH(FA2,'Packaging (Primary)'!$N$45:$N$54,0),0)+IFERROR(MATCH(FA2,'Packaging (Primary)'!$O$45:$O$54,0),0)+IFERROR(MATCH(FA2,'Packaging (Primary)'!$P$45:$P$54,0),0)+IFERROR(MATCH(FA2,'Packaging (Primary)'!$L$57:$L$66,0),0)+IFERROR(MATCH(FA2,'Packaging (Primary)'!$M$57:$M$66,0),0)+IFERROR(MATCH(FA2,'Packaging (Primary)'!$N$57:$N$66,0),0)+IFERROR(MATCH(FA2,'Packaging (Primary)'!$O$57:$O$66,0),0)+IFERROR(MATCH(FA2,'Packaging (Primary)'!$P$57:$P$66,0),0)+IFERROR(MATCH(FA2,'Packaging (Primary)'!$L$69:$L$78,0),0)+IFERROR(MATCH(FA2,'Packaging (Primary)'!$M$69:$M$78,0),0)+IFERROR(MATCH(FA2,'Packaging (Primary)'!$N$69:$N$78,0),0)+IFERROR(MATCH(FA2,'Packaging (Primary)'!$O$69:$O$78,0),0)+IFERROR(MATCH(FA2,'Packaging (Primary)'!$P$69:$P$78,0),0)+IFERROR(MATCH(FA2,'Packaging (Primary)'!$L$81:$L$90,0),0)+IFERROR(MATCH(FA2,'Packaging (Primary)'!$M$81:$M$90,0),0)+IFERROR(MATCH(FA2,'Packaging (Primary)'!$N$81:$N$90,0),0)+IFERROR(MATCH(FA2,'Packaging (Primary)'!$O$81:$O$90,0),0)+IFERROR(MATCH(FA2,'Packaging (Primary)'!$P$81:$P$90,0),0)+IFERROR(MATCH(FA2,'Packaging (Primary)'!$L$93:$L$102,0),0)+IFERROR(MATCH(FA2,'Packaging (Primary)'!$M$93:$M$102,0),0)+IFERROR(MATCH(FA2,'Packaging (Primary)'!$N$93:$N$102,0),0)+IFERROR(MATCH(FA2,'Packaging (Primary)'!$O$93:$O$102,0),0)+IFERROR(MATCH(FA2,'Packaging (Primary)'!$P$93:$P$102,0),0)&gt;=1,1,0)</f>
        <v>0</v>
      </c>
      <c r="FB9" s="79">
        <f>IF(IFERROR(MATCH(FB2,Recipe!$K$34:$K$232,0),0)+IFERROR(MATCH(FB2,Recipe!$M$34:$M$232,0),0)+IFERROR(MATCH(FB2,Recipe!$O$34:$O$232,0),0)+IFERROR(MATCH(FB2,Recipe!$Q$34:$Q$232,0),0)+IFERROR(MATCH(FB2,Recipe!$S$34:$S$232,0),0)+IFERROR(MATCH(FB2,'Packaging (Primary)'!$L$16:$L$20,0),0)+IFERROR(MATCH(FB2,'Packaging (Primary)'!$M$16:$M$20,0),0)+IFERROR(MATCH(FB2,'Packaging (Primary)'!$N$16:$N$20,0),0)+IFERROR(MATCH(FB2,'Packaging (Primary)'!$O$16:$O$20,0),0)+IFERROR(MATCH(FB2,'Packaging (Primary)'!$P$16:$P$20,0),0)+IFERROR(MATCH(FB2,'Packaging (Primary)'!$L$45:$L$54,0),0)+IFERROR(MATCH(FB2,'Packaging (Primary)'!$M$45:$M$54,0),0)+IFERROR(MATCH(FB2,'Packaging (Primary)'!$N$45:$N$54,0),0)+IFERROR(MATCH(FB2,'Packaging (Primary)'!$O$45:$O$54,0),0)+IFERROR(MATCH(FB2,'Packaging (Primary)'!$P$45:$P$54,0),0)+IFERROR(MATCH(FB2,'Packaging (Primary)'!$L$57:$L$66,0),0)+IFERROR(MATCH(FB2,'Packaging (Primary)'!$M$57:$M$66,0),0)+IFERROR(MATCH(FB2,'Packaging (Primary)'!$N$57:$N$66,0),0)+IFERROR(MATCH(FB2,'Packaging (Primary)'!$O$57:$O$66,0),0)+IFERROR(MATCH(FB2,'Packaging (Primary)'!$P$57:$P$66,0),0)+IFERROR(MATCH(FB2,'Packaging (Primary)'!$L$69:$L$78,0),0)+IFERROR(MATCH(FB2,'Packaging (Primary)'!$M$69:$M$78,0),0)+IFERROR(MATCH(FB2,'Packaging (Primary)'!$N$69:$N$78,0),0)+IFERROR(MATCH(FB2,'Packaging (Primary)'!$O$69:$O$78,0),0)+IFERROR(MATCH(FB2,'Packaging (Primary)'!$P$69:$P$78,0),0)+IFERROR(MATCH(FB2,'Packaging (Primary)'!$L$81:$L$90,0),0)+IFERROR(MATCH(FB2,'Packaging (Primary)'!$M$81:$M$90,0),0)+IFERROR(MATCH(FB2,'Packaging (Primary)'!$N$81:$N$90,0),0)+IFERROR(MATCH(FB2,'Packaging (Primary)'!$O$81:$O$90,0),0)+IFERROR(MATCH(FB2,'Packaging (Primary)'!$P$81:$P$90,0),0)+IFERROR(MATCH(FB2,'Packaging (Primary)'!$L$93:$L$102,0),0)+IFERROR(MATCH(FB2,'Packaging (Primary)'!$M$93:$M$102,0),0)+IFERROR(MATCH(FB2,'Packaging (Primary)'!$N$93:$N$102,0),0)+IFERROR(MATCH(FB2,'Packaging (Primary)'!$O$93:$O$102,0),0)+IFERROR(MATCH(FB2,'Packaging (Primary)'!$P$93:$P$102,0),0)&gt;=1,1,0)</f>
        <v>0</v>
      </c>
      <c r="FC9" s="79">
        <f>IF(IFERROR(MATCH(FC2,Recipe!$K$34:$K$232,0),0)+IFERROR(MATCH(FC2,Recipe!$M$34:$M$232,0),0)+IFERROR(MATCH(FC2,Recipe!$O$34:$O$232,0),0)+IFERROR(MATCH(FC2,Recipe!$Q$34:$Q$232,0),0)+IFERROR(MATCH(FC2,Recipe!$S$34:$S$232,0),0)+IFERROR(MATCH(FC2,'Packaging (Primary)'!$L$16:$L$20,0),0)+IFERROR(MATCH(FC2,'Packaging (Primary)'!$M$16:$M$20,0),0)+IFERROR(MATCH(FC2,'Packaging (Primary)'!$N$16:$N$20,0),0)+IFERROR(MATCH(FC2,'Packaging (Primary)'!$O$16:$O$20,0),0)+IFERROR(MATCH(FC2,'Packaging (Primary)'!$P$16:$P$20,0),0)+IFERROR(MATCH(FC2,'Packaging (Primary)'!$L$45:$L$54,0),0)+IFERROR(MATCH(FC2,'Packaging (Primary)'!$M$45:$M$54,0),0)+IFERROR(MATCH(FC2,'Packaging (Primary)'!$N$45:$N$54,0),0)+IFERROR(MATCH(FC2,'Packaging (Primary)'!$O$45:$O$54,0),0)+IFERROR(MATCH(FC2,'Packaging (Primary)'!$P$45:$P$54,0),0)+IFERROR(MATCH(FC2,'Packaging (Primary)'!$L$57:$L$66,0),0)+IFERROR(MATCH(FC2,'Packaging (Primary)'!$M$57:$M$66,0),0)+IFERROR(MATCH(FC2,'Packaging (Primary)'!$N$57:$N$66,0),0)+IFERROR(MATCH(FC2,'Packaging (Primary)'!$O$57:$O$66,0),0)+IFERROR(MATCH(FC2,'Packaging (Primary)'!$P$57:$P$66,0),0)+IFERROR(MATCH(FC2,'Packaging (Primary)'!$L$69:$L$78,0),0)+IFERROR(MATCH(FC2,'Packaging (Primary)'!$M$69:$M$78,0),0)+IFERROR(MATCH(FC2,'Packaging (Primary)'!$N$69:$N$78,0),0)+IFERROR(MATCH(FC2,'Packaging (Primary)'!$O$69:$O$78,0),0)+IFERROR(MATCH(FC2,'Packaging (Primary)'!$P$69:$P$78,0),0)+IFERROR(MATCH(FC2,'Packaging (Primary)'!$L$81:$L$90,0),0)+IFERROR(MATCH(FC2,'Packaging (Primary)'!$M$81:$M$90,0),0)+IFERROR(MATCH(FC2,'Packaging (Primary)'!$N$81:$N$90,0),0)+IFERROR(MATCH(FC2,'Packaging (Primary)'!$O$81:$O$90,0),0)+IFERROR(MATCH(FC2,'Packaging (Primary)'!$P$81:$P$90,0),0)+IFERROR(MATCH(FC2,'Packaging (Primary)'!$L$93:$L$102,0),0)+IFERROR(MATCH(FC2,'Packaging (Primary)'!$M$93:$M$102,0),0)+IFERROR(MATCH(FC2,'Packaging (Primary)'!$N$93:$N$102,0),0)+IFERROR(MATCH(FC2,'Packaging (Primary)'!$O$93:$O$102,0),0)+IFERROR(MATCH(FC2,'Packaging (Primary)'!$P$93:$P$102,0),0)&gt;=1,1,0)</f>
        <v>0</v>
      </c>
      <c r="FD9" s="79">
        <f>IF(IFERROR(MATCH(FD2,Recipe!$K$34:$K$232,0),0)+IFERROR(MATCH(FD2,Recipe!$M$34:$M$232,0),0)+IFERROR(MATCH(FD2,Recipe!$O$34:$O$232,0),0)+IFERROR(MATCH(FD2,Recipe!$Q$34:$Q$232,0),0)+IFERROR(MATCH(FD2,Recipe!$S$34:$S$232,0),0)+IFERROR(MATCH(FD2,'Packaging (Primary)'!$L$16:$L$20,0),0)+IFERROR(MATCH(FD2,'Packaging (Primary)'!$M$16:$M$20,0),0)+IFERROR(MATCH(FD2,'Packaging (Primary)'!$N$16:$N$20,0),0)+IFERROR(MATCH(FD2,'Packaging (Primary)'!$O$16:$O$20,0),0)+IFERROR(MATCH(FD2,'Packaging (Primary)'!$P$16:$P$20,0),0)+IFERROR(MATCH(FD2,'Packaging (Primary)'!$L$45:$L$54,0),0)+IFERROR(MATCH(FD2,'Packaging (Primary)'!$M$45:$M$54,0),0)+IFERROR(MATCH(FD2,'Packaging (Primary)'!$N$45:$N$54,0),0)+IFERROR(MATCH(FD2,'Packaging (Primary)'!$O$45:$O$54,0),0)+IFERROR(MATCH(FD2,'Packaging (Primary)'!$P$45:$P$54,0),0)+IFERROR(MATCH(FD2,'Packaging (Primary)'!$L$57:$L$66,0),0)+IFERROR(MATCH(FD2,'Packaging (Primary)'!$M$57:$M$66,0),0)+IFERROR(MATCH(FD2,'Packaging (Primary)'!$N$57:$N$66,0),0)+IFERROR(MATCH(FD2,'Packaging (Primary)'!$O$57:$O$66,0),0)+IFERROR(MATCH(FD2,'Packaging (Primary)'!$P$57:$P$66,0),0)+IFERROR(MATCH(FD2,'Packaging (Primary)'!$L$69:$L$78,0),0)+IFERROR(MATCH(FD2,'Packaging (Primary)'!$M$69:$M$78,0),0)+IFERROR(MATCH(FD2,'Packaging (Primary)'!$N$69:$N$78,0),0)+IFERROR(MATCH(FD2,'Packaging (Primary)'!$O$69:$O$78,0),0)+IFERROR(MATCH(FD2,'Packaging (Primary)'!$P$69:$P$78,0),0)+IFERROR(MATCH(FD2,'Packaging (Primary)'!$L$81:$L$90,0),0)+IFERROR(MATCH(FD2,'Packaging (Primary)'!$M$81:$M$90,0),0)+IFERROR(MATCH(FD2,'Packaging (Primary)'!$N$81:$N$90,0),0)+IFERROR(MATCH(FD2,'Packaging (Primary)'!$O$81:$O$90,0),0)+IFERROR(MATCH(FD2,'Packaging (Primary)'!$P$81:$P$90,0),0)+IFERROR(MATCH(FD2,'Packaging (Primary)'!$L$93:$L$102,0),0)+IFERROR(MATCH(FD2,'Packaging (Primary)'!$M$93:$M$102,0),0)+IFERROR(MATCH(FD2,'Packaging (Primary)'!$N$93:$N$102,0),0)+IFERROR(MATCH(FD2,'Packaging (Primary)'!$O$93:$O$102,0),0)+IFERROR(MATCH(FD2,'Packaging (Primary)'!$P$93:$P$102,0),0)&gt;=1,1,0)</f>
        <v>0</v>
      </c>
      <c r="FE9" s="79">
        <f>IF(IFERROR(MATCH(FE2,Recipe!$K$34:$K$232,0),0)+IFERROR(MATCH(FE2,Recipe!$M$34:$M$232,0),0)+IFERROR(MATCH(FE2,Recipe!$O$34:$O$232,0),0)+IFERROR(MATCH(FE2,Recipe!$Q$34:$Q$232,0),0)+IFERROR(MATCH(FE2,Recipe!$S$34:$S$232,0),0)+IFERROR(MATCH(FE2,'Packaging (Primary)'!$L$16:$L$20,0),0)+IFERROR(MATCH(FE2,'Packaging (Primary)'!$M$16:$M$20,0),0)+IFERROR(MATCH(FE2,'Packaging (Primary)'!$N$16:$N$20,0),0)+IFERROR(MATCH(FE2,'Packaging (Primary)'!$O$16:$O$20,0),0)+IFERROR(MATCH(FE2,'Packaging (Primary)'!$P$16:$P$20,0),0)+IFERROR(MATCH(FE2,'Packaging (Primary)'!$L$45:$L$54,0),0)+IFERROR(MATCH(FE2,'Packaging (Primary)'!$M$45:$M$54,0),0)+IFERROR(MATCH(FE2,'Packaging (Primary)'!$N$45:$N$54,0),0)+IFERROR(MATCH(FE2,'Packaging (Primary)'!$O$45:$O$54,0),0)+IFERROR(MATCH(FE2,'Packaging (Primary)'!$P$45:$P$54,0),0)+IFERROR(MATCH(FE2,'Packaging (Primary)'!$L$57:$L$66,0),0)+IFERROR(MATCH(FE2,'Packaging (Primary)'!$M$57:$M$66,0),0)+IFERROR(MATCH(FE2,'Packaging (Primary)'!$N$57:$N$66,0),0)+IFERROR(MATCH(FE2,'Packaging (Primary)'!$O$57:$O$66,0),0)+IFERROR(MATCH(FE2,'Packaging (Primary)'!$P$57:$P$66,0),0)+IFERROR(MATCH(FE2,'Packaging (Primary)'!$L$69:$L$78,0),0)+IFERROR(MATCH(FE2,'Packaging (Primary)'!$M$69:$M$78,0),0)+IFERROR(MATCH(FE2,'Packaging (Primary)'!$N$69:$N$78,0),0)+IFERROR(MATCH(FE2,'Packaging (Primary)'!$O$69:$O$78,0),0)+IFERROR(MATCH(FE2,'Packaging (Primary)'!$P$69:$P$78,0),0)+IFERROR(MATCH(FE2,'Packaging (Primary)'!$L$81:$L$90,0),0)+IFERROR(MATCH(FE2,'Packaging (Primary)'!$M$81:$M$90,0),0)+IFERROR(MATCH(FE2,'Packaging (Primary)'!$N$81:$N$90,0),0)+IFERROR(MATCH(FE2,'Packaging (Primary)'!$O$81:$O$90,0),0)+IFERROR(MATCH(FE2,'Packaging (Primary)'!$P$81:$P$90,0),0)+IFERROR(MATCH(FE2,'Packaging (Primary)'!$L$93:$L$102,0),0)+IFERROR(MATCH(FE2,'Packaging (Primary)'!$M$93:$M$102,0),0)+IFERROR(MATCH(FE2,'Packaging (Primary)'!$N$93:$N$102,0),0)+IFERROR(MATCH(FE2,'Packaging (Primary)'!$O$93:$O$102,0),0)+IFERROR(MATCH(FE2,'Packaging (Primary)'!$P$93:$P$102,0),0)&gt;=1,1,0)</f>
        <v>0</v>
      </c>
      <c r="FF9" s="79">
        <f>IF(IFERROR(MATCH(FF2,Recipe!$K$34:$K$232,0),0)+IFERROR(MATCH(FF2,Recipe!$M$34:$M$232,0),0)+IFERROR(MATCH(FF2,Recipe!$O$34:$O$232,0),0)+IFERROR(MATCH(FF2,Recipe!$Q$34:$Q$232,0),0)+IFERROR(MATCH(FF2,Recipe!$S$34:$S$232,0),0)+IFERROR(MATCH(FF2,'Packaging (Primary)'!$L$16:$L$20,0),0)+IFERROR(MATCH(FF2,'Packaging (Primary)'!$M$16:$M$20,0),0)+IFERROR(MATCH(FF2,'Packaging (Primary)'!$N$16:$N$20,0),0)+IFERROR(MATCH(FF2,'Packaging (Primary)'!$O$16:$O$20,0),0)+IFERROR(MATCH(FF2,'Packaging (Primary)'!$P$16:$P$20,0),0)+IFERROR(MATCH(FF2,'Packaging (Primary)'!$L$45:$L$54,0),0)+IFERROR(MATCH(FF2,'Packaging (Primary)'!$M$45:$M$54,0),0)+IFERROR(MATCH(FF2,'Packaging (Primary)'!$N$45:$N$54,0),0)+IFERROR(MATCH(FF2,'Packaging (Primary)'!$O$45:$O$54,0),0)+IFERROR(MATCH(FF2,'Packaging (Primary)'!$P$45:$P$54,0),0)+IFERROR(MATCH(FF2,'Packaging (Primary)'!$L$57:$L$66,0),0)+IFERROR(MATCH(FF2,'Packaging (Primary)'!$M$57:$M$66,0),0)+IFERROR(MATCH(FF2,'Packaging (Primary)'!$N$57:$N$66,0),0)+IFERROR(MATCH(FF2,'Packaging (Primary)'!$O$57:$O$66,0),0)+IFERROR(MATCH(FF2,'Packaging (Primary)'!$P$57:$P$66,0),0)+IFERROR(MATCH(FF2,'Packaging (Primary)'!$L$69:$L$78,0),0)+IFERROR(MATCH(FF2,'Packaging (Primary)'!$M$69:$M$78,0),0)+IFERROR(MATCH(FF2,'Packaging (Primary)'!$N$69:$N$78,0),0)+IFERROR(MATCH(FF2,'Packaging (Primary)'!$O$69:$O$78,0),0)+IFERROR(MATCH(FF2,'Packaging (Primary)'!$P$69:$P$78,0),0)+IFERROR(MATCH(FF2,'Packaging (Primary)'!$L$81:$L$90,0),0)+IFERROR(MATCH(FF2,'Packaging (Primary)'!$M$81:$M$90,0),0)+IFERROR(MATCH(FF2,'Packaging (Primary)'!$N$81:$N$90,0),0)+IFERROR(MATCH(FF2,'Packaging (Primary)'!$O$81:$O$90,0),0)+IFERROR(MATCH(FF2,'Packaging (Primary)'!$P$81:$P$90,0),0)+IFERROR(MATCH(FF2,'Packaging (Primary)'!$L$93:$L$102,0),0)+IFERROR(MATCH(FF2,'Packaging (Primary)'!$M$93:$M$102,0),0)+IFERROR(MATCH(FF2,'Packaging (Primary)'!$N$93:$N$102,0),0)+IFERROR(MATCH(FF2,'Packaging (Primary)'!$O$93:$O$102,0),0)+IFERROR(MATCH(FF2,'Packaging (Primary)'!$P$93:$P$102,0),0)&gt;=1,1,0)</f>
        <v>0</v>
      </c>
      <c r="FG9" s="79">
        <f>IF(IFERROR(MATCH(FG2,Recipe!$K$34:$K$232,0),0)+IFERROR(MATCH(FG2,Recipe!$M$34:$M$232,0),0)+IFERROR(MATCH(FG2,Recipe!$O$34:$O$232,0),0)+IFERROR(MATCH(FG2,Recipe!$Q$34:$Q$232,0),0)+IFERROR(MATCH(FG2,Recipe!$S$34:$S$232,0),0)+IFERROR(MATCH(FG2,'Packaging (Primary)'!$L$16:$L$20,0),0)+IFERROR(MATCH(FG2,'Packaging (Primary)'!$M$16:$M$20,0),0)+IFERROR(MATCH(FG2,'Packaging (Primary)'!$N$16:$N$20,0),0)+IFERROR(MATCH(FG2,'Packaging (Primary)'!$O$16:$O$20,0),0)+IFERROR(MATCH(FG2,'Packaging (Primary)'!$P$16:$P$20,0),0)+IFERROR(MATCH(FG2,'Packaging (Primary)'!$L$45:$L$54,0),0)+IFERROR(MATCH(FG2,'Packaging (Primary)'!$M$45:$M$54,0),0)+IFERROR(MATCH(FG2,'Packaging (Primary)'!$N$45:$N$54,0),0)+IFERROR(MATCH(FG2,'Packaging (Primary)'!$O$45:$O$54,0),0)+IFERROR(MATCH(FG2,'Packaging (Primary)'!$P$45:$P$54,0),0)+IFERROR(MATCH(FG2,'Packaging (Primary)'!$L$57:$L$66,0),0)+IFERROR(MATCH(FG2,'Packaging (Primary)'!$M$57:$M$66,0),0)+IFERROR(MATCH(FG2,'Packaging (Primary)'!$N$57:$N$66,0),0)+IFERROR(MATCH(FG2,'Packaging (Primary)'!$O$57:$O$66,0),0)+IFERROR(MATCH(FG2,'Packaging (Primary)'!$P$57:$P$66,0),0)+IFERROR(MATCH(FG2,'Packaging (Primary)'!$L$69:$L$78,0),0)+IFERROR(MATCH(FG2,'Packaging (Primary)'!$M$69:$M$78,0),0)+IFERROR(MATCH(FG2,'Packaging (Primary)'!$N$69:$N$78,0),0)+IFERROR(MATCH(FG2,'Packaging (Primary)'!$O$69:$O$78,0),0)+IFERROR(MATCH(FG2,'Packaging (Primary)'!$P$69:$P$78,0),0)+IFERROR(MATCH(FG2,'Packaging (Primary)'!$L$81:$L$90,0),0)+IFERROR(MATCH(FG2,'Packaging (Primary)'!$M$81:$M$90,0),0)+IFERROR(MATCH(FG2,'Packaging (Primary)'!$N$81:$N$90,0),0)+IFERROR(MATCH(FG2,'Packaging (Primary)'!$O$81:$O$90,0),0)+IFERROR(MATCH(FG2,'Packaging (Primary)'!$P$81:$P$90,0),0)+IFERROR(MATCH(FG2,'Packaging (Primary)'!$L$93:$L$102,0),0)+IFERROR(MATCH(FG2,'Packaging (Primary)'!$M$93:$M$102,0),0)+IFERROR(MATCH(FG2,'Packaging (Primary)'!$N$93:$N$102,0),0)+IFERROR(MATCH(FG2,'Packaging (Primary)'!$O$93:$O$102,0),0)+IFERROR(MATCH(FG2,'Packaging (Primary)'!$P$93:$P$102,0),0)&gt;=1,1,0)</f>
        <v>0</v>
      </c>
      <c r="FH9" s="79">
        <f>IF(IFERROR(MATCH(FH2,Recipe!$K$34:$K$232,0),0)+IFERROR(MATCH(FH2,Recipe!$M$34:$M$232,0),0)+IFERROR(MATCH(FH2,Recipe!$O$34:$O$232,0),0)+IFERROR(MATCH(FH2,Recipe!$Q$34:$Q$232,0),0)+IFERROR(MATCH(FH2,Recipe!$S$34:$S$232,0),0)+IFERROR(MATCH(FH2,'Packaging (Primary)'!$L$16:$L$20,0),0)+IFERROR(MATCH(FH2,'Packaging (Primary)'!$M$16:$M$20,0),0)+IFERROR(MATCH(FH2,'Packaging (Primary)'!$N$16:$N$20,0),0)+IFERROR(MATCH(FH2,'Packaging (Primary)'!$O$16:$O$20,0),0)+IFERROR(MATCH(FH2,'Packaging (Primary)'!$P$16:$P$20,0),0)+IFERROR(MATCH(FH2,'Packaging (Primary)'!$L$45:$L$54,0),0)+IFERROR(MATCH(FH2,'Packaging (Primary)'!$M$45:$M$54,0),0)+IFERROR(MATCH(FH2,'Packaging (Primary)'!$N$45:$N$54,0),0)+IFERROR(MATCH(FH2,'Packaging (Primary)'!$O$45:$O$54,0),0)+IFERROR(MATCH(FH2,'Packaging (Primary)'!$P$45:$P$54,0),0)+IFERROR(MATCH(FH2,'Packaging (Primary)'!$L$57:$L$66,0),0)+IFERROR(MATCH(FH2,'Packaging (Primary)'!$M$57:$M$66,0),0)+IFERROR(MATCH(FH2,'Packaging (Primary)'!$N$57:$N$66,0),0)+IFERROR(MATCH(FH2,'Packaging (Primary)'!$O$57:$O$66,0),0)+IFERROR(MATCH(FH2,'Packaging (Primary)'!$P$57:$P$66,0),0)+IFERROR(MATCH(FH2,'Packaging (Primary)'!$L$69:$L$78,0),0)+IFERROR(MATCH(FH2,'Packaging (Primary)'!$M$69:$M$78,0),0)+IFERROR(MATCH(FH2,'Packaging (Primary)'!$N$69:$N$78,0),0)+IFERROR(MATCH(FH2,'Packaging (Primary)'!$O$69:$O$78,0),0)+IFERROR(MATCH(FH2,'Packaging (Primary)'!$P$69:$P$78,0),0)+IFERROR(MATCH(FH2,'Packaging (Primary)'!$L$81:$L$90,0),0)+IFERROR(MATCH(FH2,'Packaging (Primary)'!$M$81:$M$90,0),0)+IFERROR(MATCH(FH2,'Packaging (Primary)'!$N$81:$N$90,0),0)+IFERROR(MATCH(FH2,'Packaging (Primary)'!$O$81:$O$90,0),0)+IFERROR(MATCH(FH2,'Packaging (Primary)'!$P$81:$P$90,0),0)+IFERROR(MATCH(FH2,'Packaging (Primary)'!$L$93:$L$102,0),0)+IFERROR(MATCH(FH2,'Packaging (Primary)'!$M$93:$M$102,0),0)+IFERROR(MATCH(FH2,'Packaging (Primary)'!$N$93:$N$102,0),0)+IFERROR(MATCH(FH2,'Packaging (Primary)'!$O$93:$O$102,0),0)+IFERROR(MATCH(FH2,'Packaging (Primary)'!$P$93:$P$102,0),0)&gt;=1,1,0)</f>
        <v>0</v>
      </c>
      <c r="FI9" s="79">
        <f>IF(IFERROR(MATCH(FI2,Recipe!$K$34:$K$232,0),0)+IFERROR(MATCH(FI2,Recipe!$M$34:$M$232,0),0)+IFERROR(MATCH(FI2,Recipe!$O$34:$O$232,0),0)+IFERROR(MATCH(FI2,Recipe!$Q$34:$Q$232,0),0)+IFERROR(MATCH(FI2,Recipe!$S$34:$S$232,0),0)+IFERROR(MATCH(FI2,'Packaging (Primary)'!$L$16:$L$20,0),0)+IFERROR(MATCH(FI2,'Packaging (Primary)'!$M$16:$M$20,0),0)+IFERROR(MATCH(FI2,'Packaging (Primary)'!$N$16:$N$20,0),0)+IFERROR(MATCH(FI2,'Packaging (Primary)'!$O$16:$O$20,0),0)+IFERROR(MATCH(FI2,'Packaging (Primary)'!$P$16:$P$20,0),0)+IFERROR(MATCH(FI2,'Packaging (Primary)'!$L$45:$L$54,0),0)+IFERROR(MATCH(FI2,'Packaging (Primary)'!$M$45:$M$54,0),0)+IFERROR(MATCH(FI2,'Packaging (Primary)'!$N$45:$N$54,0),0)+IFERROR(MATCH(FI2,'Packaging (Primary)'!$O$45:$O$54,0),0)+IFERROR(MATCH(FI2,'Packaging (Primary)'!$P$45:$P$54,0),0)+IFERROR(MATCH(FI2,'Packaging (Primary)'!$L$57:$L$66,0),0)+IFERROR(MATCH(FI2,'Packaging (Primary)'!$M$57:$M$66,0),0)+IFERROR(MATCH(FI2,'Packaging (Primary)'!$N$57:$N$66,0),0)+IFERROR(MATCH(FI2,'Packaging (Primary)'!$O$57:$O$66,0),0)+IFERROR(MATCH(FI2,'Packaging (Primary)'!$P$57:$P$66,0),0)+IFERROR(MATCH(FI2,'Packaging (Primary)'!$L$69:$L$78,0),0)+IFERROR(MATCH(FI2,'Packaging (Primary)'!$M$69:$M$78,0),0)+IFERROR(MATCH(FI2,'Packaging (Primary)'!$N$69:$N$78,0),0)+IFERROR(MATCH(FI2,'Packaging (Primary)'!$O$69:$O$78,0),0)+IFERROR(MATCH(FI2,'Packaging (Primary)'!$P$69:$P$78,0),0)+IFERROR(MATCH(FI2,'Packaging (Primary)'!$L$81:$L$90,0),0)+IFERROR(MATCH(FI2,'Packaging (Primary)'!$M$81:$M$90,0),0)+IFERROR(MATCH(FI2,'Packaging (Primary)'!$N$81:$N$90,0),0)+IFERROR(MATCH(FI2,'Packaging (Primary)'!$O$81:$O$90,0),0)+IFERROR(MATCH(FI2,'Packaging (Primary)'!$P$81:$P$90,0),0)+IFERROR(MATCH(FI2,'Packaging (Primary)'!$L$93:$L$102,0),0)+IFERROR(MATCH(FI2,'Packaging (Primary)'!$M$93:$M$102,0),0)+IFERROR(MATCH(FI2,'Packaging (Primary)'!$N$93:$N$102,0),0)+IFERROR(MATCH(FI2,'Packaging (Primary)'!$O$93:$O$102,0),0)+IFERROR(MATCH(FI2,'Packaging (Primary)'!$P$93:$P$102,0),0)&gt;=1,1,0)</f>
        <v>0</v>
      </c>
      <c r="FJ9" s="79">
        <f>IF(IFERROR(MATCH(FJ2,Recipe!$K$34:$K$232,0),0)+IFERROR(MATCH(FJ2,Recipe!$M$34:$M$232,0),0)+IFERROR(MATCH(FJ2,Recipe!$O$34:$O$232,0),0)+IFERROR(MATCH(FJ2,Recipe!$Q$34:$Q$232,0),0)+IFERROR(MATCH(FJ2,Recipe!$S$34:$S$232,0),0)+IFERROR(MATCH(FJ2,'Packaging (Primary)'!$L$16:$L$20,0),0)+IFERROR(MATCH(FJ2,'Packaging (Primary)'!$M$16:$M$20,0),0)+IFERROR(MATCH(FJ2,'Packaging (Primary)'!$N$16:$N$20,0),0)+IFERROR(MATCH(FJ2,'Packaging (Primary)'!$O$16:$O$20,0),0)+IFERROR(MATCH(FJ2,'Packaging (Primary)'!$P$16:$P$20,0),0)+IFERROR(MATCH(FJ2,'Packaging (Primary)'!$L$45:$L$54,0),0)+IFERROR(MATCH(FJ2,'Packaging (Primary)'!$M$45:$M$54,0),0)+IFERROR(MATCH(FJ2,'Packaging (Primary)'!$N$45:$N$54,0),0)+IFERROR(MATCH(FJ2,'Packaging (Primary)'!$O$45:$O$54,0),0)+IFERROR(MATCH(FJ2,'Packaging (Primary)'!$P$45:$P$54,0),0)+IFERROR(MATCH(FJ2,'Packaging (Primary)'!$L$57:$L$66,0),0)+IFERROR(MATCH(FJ2,'Packaging (Primary)'!$M$57:$M$66,0),0)+IFERROR(MATCH(FJ2,'Packaging (Primary)'!$N$57:$N$66,0),0)+IFERROR(MATCH(FJ2,'Packaging (Primary)'!$O$57:$O$66,0),0)+IFERROR(MATCH(FJ2,'Packaging (Primary)'!$P$57:$P$66,0),0)+IFERROR(MATCH(FJ2,'Packaging (Primary)'!$L$69:$L$78,0),0)+IFERROR(MATCH(FJ2,'Packaging (Primary)'!$M$69:$M$78,0),0)+IFERROR(MATCH(FJ2,'Packaging (Primary)'!$N$69:$N$78,0),0)+IFERROR(MATCH(FJ2,'Packaging (Primary)'!$O$69:$O$78,0),0)+IFERROR(MATCH(FJ2,'Packaging (Primary)'!$P$69:$P$78,0),0)+IFERROR(MATCH(FJ2,'Packaging (Primary)'!$L$81:$L$90,0),0)+IFERROR(MATCH(FJ2,'Packaging (Primary)'!$M$81:$M$90,0),0)+IFERROR(MATCH(FJ2,'Packaging (Primary)'!$N$81:$N$90,0),0)+IFERROR(MATCH(FJ2,'Packaging (Primary)'!$O$81:$O$90,0),0)+IFERROR(MATCH(FJ2,'Packaging (Primary)'!$P$81:$P$90,0),0)+IFERROR(MATCH(FJ2,'Packaging (Primary)'!$L$93:$L$102,0),0)+IFERROR(MATCH(FJ2,'Packaging (Primary)'!$M$93:$M$102,0),0)+IFERROR(MATCH(FJ2,'Packaging (Primary)'!$N$93:$N$102,0),0)+IFERROR(MATCH(FJ2,'Packaging (Primary)'!$O$93:$O$102,0),0)+IFERROR(MATCH(FJ2,'Packaging (Primary)'!$P$93:$P$102,0),0)&gt;=1,1,0)</f>
        <v>0</v>
      </c>
      <c r="FK9" s="79">
        <f>IF(IFERROR(MATCH(FK2,Recipe!$K$34:$K$232,0),0)+IFERROR(MATCH(FK2,Recipe!$M$34:$M$232,0),0)+IFERROR(MATCH(FK2,Recipe!$O$34:$O$232,0),0)+IFERROR(MATCH(FK2,Recipe!$Q$34:$Q$232,0),0)+IFERROR(MATCH(FK2,Recipe!$S$34:$S$232,0),0)+IFERROR(MATCH(FK2,'Packaging (Primary)'!$L$16:$L$20,0),0)+IFERROR(MATCH(FK2,'Packaging (Primary)'!$M$16:$M$20,0),0)+IFERROR(MATCH(FK2,'Packaging (Primary)'!$N$16:$N$20,0),0)+IFERROR(MATCH(FK2,'Packaging (Primary)'!$O$16:$O$20,0),0)+IFERROR(MATCH(FK2,'Packaging (Primary)'!$P$16:$P$20,0),0)+IFERROR(MATCH(FK2,'Packaging (Primary)'!$L$45:$L$54,0),0)+IFERROR(MATCH(FK2,'Packaging (Primary)'!$M$45:$M$54,0),0)+IFERROR(MATCH(FK2,'Packaging (Primary)'!$N$45:$N$54,0),0)+IFERROR(MATCH(FK2,'Packaging (Primary)'!$O$45:$O$54,0),0)+IFERROR(MATCH(FK2,'Packaging (Primary)'!$P$45:$P$54,0),0)+IFERROR(MATCH(FK2,'Packaging (Primary)'!$L$57:$L$66,0),0)+IFERROR(MATCH(FK2,'Packaging (Primary)'!$M$57:$M$66,0),0)+IFERROR(MATCH(FK2,'Packaging (Primary)'!$N$57:$N$66,0),0)+IFERROR(MATCH(FK2,'Packaging (Primary)'!$O$57:$O$66,0),0)+IFERROR(MATCH(FK2,'Packaging (Primary)'!$P$57:$P$66,0),0)+IFERROR(MATCH(FK2,'Packaging (Primary)'!$L$69:$L$78,0),0)+IFERROR(MATCH(FK2,'Packaging (Primary)'!$M$69:$M$78,0),0)+IFERROR(MATCH(FK2,'Packaging (Primary)'!$N$69:$N$78,0),0)+IFERROR(MATCH(FK2,'Packaging (Primary)'!$O$69:$O$78,0),0)+IFERROR(MATCH(FK2,'Packaging (Primary)'!$P$69:$P$78,0),0)+IFERROR(MATCH(FK2,'Packaging (Primary)'!$L$81:$L$90,0),0)+IFERROR(MATCH(FK2,'Packaging (Primary)'!$M$81:$M$90,0),0)+IFERROR(MATCH(FK2,'Packaging (Primary)'!$N$81:$N$90,0),0)+IFERROR(MATCH(FK2,'Packaging (Primary)'!$O$81:$O$90,0),0)+IFERROR(MATCH(FK2,'Packaging (Primary)'!$P$81:$P$90,0),0)+IFERROR(MATCH(FK2,'Packaging (Primary)'!$L$93:$L$102,0),0)+IFERROR(MATCH(FK2,'Packaging (Primary)'!$M$93:$M$102,0),0)+IFERROR(MATCH(FK2,'Packaging (Primary)'!$N$93:$N$102,0),0)+IFERROR(MATCH(FK2,'Packaging (Primary)'!$O$93:$O$102,0),0)+IFERROR(MATCH(FK2,'Packaging (Primary)'!$P$93:$P$102,0),0)&gt;=1,1,0)</f>
        <v>0</v>
      </c>
      <c r="FL9" s="79">
        <f>IF(IFERROR(MATCH(FL2,Recipe!$K$34:$K$232,0),0)+IFERROR(MATCH(FL2,Recipe!$M$34:$M$232,0),0)+IFERROR(MATCH(FL2,Recipe!$O$34:$O$232,0),0)+IFERROR(MATCH(FL2,Recipe!$Q$34:$Q$232,0),0)+IFERROR(MATCH(FL2,Recipe!$S$34:$S$232,0),0)+IFERROR(MATCH(FL2,'Packaging (Primary)'!$L$16:$L$20,0),0)+IFERROR(MATCH(FL2,'Packaging (Primary)'!$M$16:$M$20,0),0)+IFERROR(MATCH(FL2,'Packaging (Primary)'!$N$16:$N$20,0),0)+IFERROR(MATCH(FL2,'Packaging (Primary)'!$O$16:$O$20,0),0)+IFERROR(MATCH(FL2,'Packaging (Primary)'!$P$16:$P$20,0),0)+IFERROR(MATCH(FL2,'Packaging (Primary)'!$L$45:$L$54,0),0)+IFERROR(MATCH(FL2,'Packaging (Primary)'!$M$45:$M$54,0),0)+IFERROR(MATCH(FL2,'Packaging (Primary)'!$N$45:$N$54,0),0)+IFERROR(MATCH(FL2,'Packaging (Primary)'!$O$45:$O$54,0),0)+IFERROR(MATCH(FL2,'Packaging (Primary)'!$P$45:$P$54,0),0)+IFERROR(MATCH(FL2,'Packaging (Primary)'!$L$57:$L$66,0),0)+IFERROR(MATCH(FL2,'Packaging (Primary)'!$M$57:$M$66,0),0)+IFERROR(MATCH(FL2,'Packaging (Primary)'!$N$57:$N$66,0),0)+IFERROR(MATCH(FL2,'Packaging (Primary)'!$O$57:$O$66,0),0)+IFERROR(MATCH(FL2,'Packaging (Primary)'!$P$57:$P$66,0),0)+IFERROR(MATCH(FL2,'Packaging (Primary)'!$L$69:$L$78,0),0)+IFERROR(MATCH(FL2,'Packaging (Primary)'!$M$69:$M$78,0),0)+IFERROR(MATCH(FL2,'Packaging (Primary)'!$N$69:$N$78,0),0)+IFERROR(MATCH(FL2,'Packaging (Primary)'!$O$69:$O$78,0),0)+IFERROR(MATCH(FL2,'Packaging (Primary)'!$P$69:$P$78,0),0)+IFERROR(MATCH(FL2,'Packaging (Primary)'!$L$81:$L$90,0),0)+IFERROR(MATCH(FL2,'Packaging (Primary)'!$M$81:$M$90,0),0)+IFERROR(MATCH(FL2,'Packaging (Primary)'!$N$81:$N$90,0),0)+IFERROR(MATCH(FL2,'Packaging (Primary)'!$O$81:$O$90,0),0)+IFERROR(MATCH(FL2,'Packaging (Primary)'!$P$81:$P$90,0),0)+IFERROR(MATCH(FL2,'Packaging (Primary)'!$L$93:$L$102,0),0)+IFERROR(MATCH(FL2,'Packaging (Primary)'!$M$93:$M$102,0),0)+IFERROR(MATCH(FL2,'Packaging (Primary)'!$N$93:$N$102,0),0)+IFERROR(MATCH(FL2,'Packaging (Primary)'!$O$93:$O$102,0),0)+IFERROR(MATCH(FL2,'Packaging (Primary)'!$P$93:$P$102,0),0)&gt;=1,1,0)</f>
        <v>0</v>
      </c>
      <c r="FM9" s="79">
        <f>IF(IFERROR(MATCH(FM2,Recipe!$K$34:$K$232,0),0)+IFERROR(MATCH(FM2,Recipe!$M$34:$M$232,0),0)+IFERROR(MATCH(FM2,Recipe!$O$34:$O$232,0),0)+IFERROR(MATCH(FM2,Recipe!$Q$34:$Q$232,0),0)+IFERROR(MATCH(FM2,Recipe!$S$34:$S$232,0),0)+IFERROR(MATCH(FM2,'Packaging (Primary)'!$L$16:$L$20,0),0)+IFERROR(MATCH(FM2,'Packaging (Primary)'!$M$16:$M$20,0),0)+IFERROR(MATCH(FM2,'Packaging (Primary)'!$N$16:$N$20,0),0)+IFERROR(MATCH(FM2,'Packaging (Primary)'!$O$16:$O$20,0),0)+IFERROR(MATCH(FM2,'Packaging (Primary)'!$P$16:$P$20,0),0)+IFERROR(MATCH(FM2,'Packaging (Primary)'!$L$45:$L$54,0),0)+IFERROR(MATCH(FM2,'Packaging (Primary)'!$M$45:$M$54,0),0)+IFERROR(MATCH(FM2,'Packaging (Primary)'!$N$45:$N$54,0),0)+IFERROR(MATCH(FM2,'Packaging (Primary)'!$O$45:$O$54,0),0)+IFERROR(MATCH(FM2,'Packaging (Primary)'!$P$45:$P$54,0),0)+IFERROR(MATCH(FM2,'Packaging (Primary)'!$L$57:$L$66,0),0)+IFERROR(MATCH(FM2,'Packaging (Primary)'!$M$57:$M$66,0),0)+IFERROR(MATCH(FM2,'Packaging (Primary)'!$N$57:$N$66,0),0)+IFERROR(MATCH(FM2,'Packaging (Primary)'!$O$57:$O$66,0),0)+IFERROR(MATCH(FM2,'Packaging (Primary)'!$P$57:$P$66,0),0)+IFERROR(MATCH(FM2,'Packaging (Primary)'!$L$69:$L$78,0),0)+IFERROR(MATCH(FM2,'Packaging (Primary)'!$M$69:$M$78,0),0)+IFERROR(MATCH(FM2,'Packaging (Primary)'!$N$69:$N$78,0),0)+IFERROR(MATCH(FM2,'Packaging (Primary)'!$O$69:$O$78,0),0)+IFERROR(MATCH(FM2,'Packaging (Primary)'!$P$69:$P$78,0),0)+IFERROR(MATCH(FM2,'Packaging (Primary)'!$L$81:$L$90,0),0)+IFERROR(MATCH(FM2,'Packaging (Primary)'!$M$81:$M$90,0),0)+IFERROR(MATCH(FM2,'Packaging (Primary)'!$N$81:$N$90,0),0)+IFERROR(MATCH(FM2,'Packaging (Primary)'!$O$81:$O$90,0),0)+IFERROR(MATCH(FM2,'Packaging (Primary)'!$P$81:$P$90,0),0)+IFERROR(MATCH(FM2,'Packaging (Primary)'!$L$93:$L$102,0),0)+IFERROR(MATCH(FM2,'Packaging (Primary)'!$M$93:$M$102,0),0)+IFERROR(MATCH(FM2,'Packaging (Primary)'!$N$93:$N$102,0),0)+IFERROR(MATCH(FM2,'Packaging (Primary)'!$O$93:$O$102,0),0)+IFERROR(MATCH(FM2,'Packaging (Primary)'!$P$93:$P$102,0),0)&gt;=1,1,0)</f>
        <v>0</v>
      </c>
      <c r="FN9" s="79">
        <f>IF(IFERROR(MATCH(FN2,Recipe!$K$34:$K$232,0),0)+IFERROR(MATCH(FN2,Recipe!$M$34:$M$232,0),0)+IFERROR(MATCH(FN2,Recipe!$O$34:$O$232,0),0)+IFERROR(MATCH(FN2,Recipe!$Q$34:$Q$232,0),0)+IFERROR(MATCH(FN2,Recipe!$S$34:$S$232,0),0)+IFERROR(MATCH(FN2,'Packaging (Primary)'!$L$16:$L$20,0),0)+IFERROR(MATCH(FN2,'Packaging (Primary)'!$M$16:$M$20,0),0)+IFERROR(MATCH(FN2,'Packaging (Primary)'!$N$16:$N$20,0),0)+IFERROR(MATCH(FN2,'Packaging (Primary)'!$O$16:$O$20,0),0)+IFERROR(MATCH(FN2,'Packaging (Primary)'!$P$16:$P$20,0),0)+IFERROR(MATCH(FN2,'Packaging (Primary)'!$L$45:$L$54,0),0)+IFERROR(MATCH(FN2,'Packaging (Primary)'!$M$45:$M$54,0),0)+IFERROR(MATCH(FN2,'Packaging (Primary)'!$N$45:$N$54,0),0)+IFERROR(MATCH(FN2,'Packaging (Primary)'!$O$45:$O$54,0),0)+IFERROR(MATCH(FN2,'Packaging (Primary)'!$P$45:$P$54,0),0)+IFERROR(MATCH(FN2,'Packaging (Primary)'!$L$57:$L$66,0),0)+IFERROR(MATCH(FN2,'Packaging (Primary)'!$M$57:$M$66,0),0)+IFERROR(MATCH(FN2,'Packaging (Primary)'!$N$57:$N$66,0),0)+IFERROR(MATCH(FN2,'Packaging (Primary)'!$O$57:$O$66,0),0)+IFERROR(MATCH(FN2,'Packaging (Primary)'!$P$57:$P$66,0),0)+IFERROR(MATCH(FN2,'Packaging (Primary)'!$L$69:$L$78,0),0)+IFERROR(MATCH(FN2,'Packaging (Primary)'!$M$69:$M$78,0),0)+IFERROR(MATCH(FN2,'Packaging (Primary)'!$N$69:$N$78,0),0)+IFERROR(MATCH(FN2,'Packaging (Primary)'!$O$69:$O$78,0),0)+IFERROR(MATCH(FN2,'Packaging (Primary)'!$P$69:$P$78,0),0)+IFERROR(MATCH(FN2,'Packaging (Primary)'!$L$81:$L$90,0),0)+IFERROR(MATCH(FN2,'Packaging (Primary)'!$M$81:$M$90,0),0)+IFERROR(MATCH(FN2,'Packaging (Primary)'!$N$81:$N$90,0),0)+IFERROR(MATCH(FN2,'Packaging (Primary)'!$O$81:$O$90,0),0)+IFERROR(MATCH(FN2,'Packaging (Primary)'!$P$81:$P$90,0),0)+IFERROR(MATCH(FN2,'Packaging (Primary)'!$L$93:$L$102,0),0)+IFERROR(MATCH(FN2,'Packaging (Primary)'!$M$93:$M$102,0),0)+IFERROR(MATCH(FN2,'Packaging (Primary)'!$N$93:$N$102,0),0)+IFERROR(MATCH(FN2,'Packaging (Primary)'!$O$93:$O$102,0),0)+IFERROR(MATCH(FN2,'Packaging (Primary)'!$P$93:$P$102,0),0)&gt;=1,1,0)</f>
        <v>0</v>
      </c>
      <c r="FO9" s="79">
        <f>IF(IFERROR(MATCH(FO2,Recipe!$K$34:$K$232,0),0)+IFERROR(MATCH(FO2,Recipe!$M$34:$M$232,0),0)+IFERROR(MATCH(FO2,Recipe!$O$34:$O$232,0),0)+IFERROR(MATCH(FO2,Recipe!$Q$34:$Q$232,0),0)+IFERROR(MATCH(FO2,Recipe!$S$34:$S$232,0),0)+IFERROR(MATCH(FO2,'Packaging (Primary)'!$L$16:$L$20,0),0)+IFERROR(MATCH(FO2,'Packaging (Primary)'!$M$16:$M$20,0),0)+IFERROR(MATCH(FO2,'Packaging (Primary)'!$N$16:$N$20,0),0)+IFERROR(MATCH(FO2,'Packaging (Primary)'!$O$16:$O$20,0),0)+IFERROR(MATCH(FO2,'Packaging (Primary)'!$P$16:$P$20,0),0)+IFERROR(MATCH(FO2,'Packaging (Primary)'!$L$45:$L$54,0),0)+IFERROR(MATCH(FO2,'Packaging (Primary)'!$M$45:$M$54,0),0)+IFERROR(MATCH(FO2,'Packaging (Primary)'!$N$45:$N$54,0),0)+IFERROR(MATCH(FO2,'Packaging (Primary)'!$O$45:$O$54,0),0)+IFERROR(MATCH(FO2,'Packaging (Primary)'!$P$45:$P$54,0),0)+IFERROR(MATCH(FO2,'Packaging (Primary)'!$L$57:$L$66,0),0)+IFERROR(MATCH(FO2,'Packaging (Primary)'!$M$57:$M$66,0),0)+IFERROR(MATCH(FO2,'Packaging (Primary)'!$N$57:$N$66,0),0)+IFERROR(MATCH(FO2,'Packaging (Primary)'!$O$57:$O$66,0),0)+IFERROR(MATCH(FO2,'Packaging (Primary)'!$P$57:$P$66,0),0)+IFERROR(MATCH(FO2,'Packaging (Primary)'!$L$69:$L$78,0),0)+IFERROR(MATCH(FO2,'Packaging (Primary)'!$M$69:$M$78,0),0)+IFERROR(MATCH(FO2,'Packaging (Primary)'!$N$69:$N$78,0),0)+IFERROR(MATCH(FO2,'Packaging (Primary)'!$O$69:$O$78,0),0)+IFERROR(MATCH(FO2,'Packaging (Primary)'!$P$69:$P$78,0),0)+IFERROR(MATCH(FO2,'Packaging (Primary)'!$L$81:$L$90,0),0)+IFERROR(MATCH(FO2,'Packaging (Primary)'!$M$81:$M$90,0),0)+IFERROR(MATCH(FO2,'Packaging (Primary)'!$N$81:$N$90,0),0)+IFERROR(MATCH(FO2,'Packaging (Primary)'!$O$81:$O$90,0),0)+IFERROR(MATCH(FO2,'Packaging (Primary)'!$P$81:$P$90,0),0)+IFERROR(MATCH(FO2,'Packaging (Primary)'!$L$93:$L$102,0),0)+IFERROR(MATCH(FO2,'Packaging (Primary)'!$M$93:$M$102,0),0)+IFERROR(MATCH(FO2,'Packaging (Primary)'!$N$93:$N$102,0),0)+IFERROR(MATCH(FO2,'Packaging (Primary)'!$O$93:$O$102,0),0)+IFERROR(MATCH(FO2,'Packaging (Primary)'!$P$93:$P$102,0),0)&gt;=1,1,0)</f>
        <v>0</v>
      </c>
      <c r="FP9" s="79">
        <f>IF(IFERROR(MATCH(FP2,Recipe!$K$34:$K$232,0),0)+IFERROR(MATCH(FP2,Recipe!$M$34:$M$232,0),0)+IFERROR(MATCH(FP2,Recipe!$O$34:$O$232,0),0)+IFERROR(MATCH(FP2,Recipe!$Q$34:$Q$232,0),0)+IFERROR(MATCH(FP2,Recipe!$S$34:$S$232,0),0)+IFERROR(MATCH(FP2,'Packaging (Primary)'!$L$16:$L$20,0),0)+IFERROR(MATCH(FP2,'Packaging (Primary)'!$M$16:$M$20,0),0)+IFERROR(MATCH(FP2,'Packaging (Primary)'!$N$16:$N$20,0),0)+IFERROR(MATCH(FP2,'Packaging (Primary)'!$O$16:$O$20,0),0)+IFERROR(MATCH(FP2,'Packaging (Primary)'!$P$16:$P$20,0),0)+IFERROR(MATCH(FP2,'Packaging (Primary)'!$L$45:$L$54,0),0)+IFERROR(MATCH(FP2,'Packaging (Primary)'!$M$45:$M$54,0),0)+IFERROR(MATCH(FP2,'Packaging (Primary)'!$N$45:$N$54,0),0)+IFERROR(MATCH(FP2,'Packaging (Primary)'!$O$45:$O$54,0),0)+IFERROR(MATCH(FP2,'Packaging (Primary)'!$P$45:$P$54,0),0)+IFERROR(MATCH(FP2,'Packaging (Primary)'!$L$57:$L$66,0),0)+IFERROR(MATCH(FP2,'Packaging (Primary)'!$M$57:$M$66,0),0)+IFERROR(MATCH(FP2,'Packaging (Primary)'!$N$57:$N$66,0),0)+IFERROR(MATCH(FP2,'Packaging (Primary)'!$O$57:$O$66,0),0)+IFERROR(MATCH(FP2,'Packaging (Primary)'!$P$57:$P$66,0),0)+IFERROR(MATCH(FP2,'Packaging (Primary)'!$L$69:$L$78,0),0)+IFERROR(MATCH(FP2,'Packaging (Primary)'!$M$69:$M$78,0),0)+IFERROR(MATCH(FP2,'Packaging (Primary)'!$N$69:$N$78,0),0)+IFERROR(MATCH(FP2,'Packaging (Primary)'!$O$69:$O$78,0),0)+IFERROR(MATCH(FP2,'Packaging (Primary)'!$P$69:$P$78,0),0)+IFERROR(MATCH(FP2,'Packaging (Primary)'!$L$81:$L$90,0),0)+IFERROR(MATCH(FP2,'Packaging (Primary)'!$M$81:$M$90,0),0)+IFERROR(MATCH(FP2,'Packaging (Primary)'!$N$81:$N$90,0),0)+IFERROR(MATCH(FP2,'Packaging (Primary)'!$O$81:$O$90,0),0)+IFERROR(MATCH(FP2,'Packaging (Primary)'!$P$81:$P$90,0),0)+IFERROR(MATCH(FP2,'Packaging (Primary)'!$L$93:$L$102,0),0)+IFERROR(MATCH(FP2,'Packaging (Primary)'!$M$93:$M$102,0),0)+IFERROR(MATCH(FP2,'Packaging (Primary)'!$N$93:$N$102,0),0)+IFERROR(MATCH(FP2,'Packaging (Primary)'!$O$93:$O$102,0),0)+IFERROR(MATCH(FP2,'Packaging (Primary)'!$P$93:$P$102,0),0)&gt;=1,1,0)</f>
        <v>0</v>
      </c>
      <c r="FQ9" s="79">
        <f>IF(IFERROR(MATCH(FQ2,Recipe!$K$34:$K$232,0),0)+IFERROR(MATCH(FQ2,Recipe!$M$34:$M$232,0),0)+IFERROR(MATCH(FQ2,Recipe!$O$34:$O$232,0),0)+IFERROR(MATCH(FQ2,Recipe!$Q$34:$Q$232,0),0)+IFERROR(MATCH(FQ2,Recipe!$S$34:$S$232,0),0)+IFERROR(MATCH(FQ2,'Packaging (Primary)'!$L$16:$L$20,0),0)+IFERROR(MATCH(FQ2,'Packaging (Primary)'!$M$16:$M$20,0),0)+IFERROR(MATCH(FQ2,'Packaging (Primary)'!$N$16:$N$20,0),0)+IFERROR(MATCH(FQ2,'Packaging (Primary)'!$O$16:$O$20,0),0)+IFERROR(MATCH(FQ2,'Packaging (Primary)'!$P$16:$P$20,0),0)+IFERROR(MATCH(FQ2,'Packaging (Primary)'!$L$45:$L$54,0),0)+IFERROR(MATCH(FQ2,'Packaging (Primary)'!$M$45:$M$54,0),0)+IFERROR(MATCH(FQ2,'Packaging (Primary)'!$N$45:$N$54,0),0)+IFERROR(MATCH(FQ2,'Packaging (Primary)'!$O$45:$O$54,0),0)+IFERROR(MATCH(FQ2,'Packaging (Primary)'!$P$45:$P$54,0),0)+IFERROR(MATCH(FQ2,'Packaging (Primary)'!$L$57:$L$66,0),0)+IFERROR(MATCH(FQ2,'Packaging (Primary)'!$M$57:$M$66,0),0)+IFERROR(MATCH(FQ2,'Packaging (Primary)'!$N$57:$N$66,0),0)+IFERROR(MATCH(FQ2,'Packaging (Primary)'!$O$57:$O$66,0),0)+IFERROR(MATCH(FQ2,'Packaging (Primary)'!$P$57:$P$66,0),0)+IFERROR(MATCH(FQ2,'Packaging (Primary)'!$L$69:$L$78,0),0)+IFERROR(MATCH(FQ2,'Packaging (Primary)'!$M$69:$M$78,0),0)+IFERROR(MATCH(FQ2,'Packaging (Primary)'!$N$69:$N$78,0),0)+IFERROR(MATCH(FQ2,'Packaging (Primary)'!$O$69:$O$78,0),0)+IFERROR(MATCH(FQ2,'Packaging (Primary)'!$P$69:$P$78,0),0)+IFERROR(MATCH(FQ2,'Packaging (Primary)'!$L$81:$L$90,0),0)+IFERROR(MATCH(FQ2,'Packaging (Primary)'!$M$81:$M$90,0),0)+IFERROR(MATCH(FQ2,'Packaging (Primary)'!$N$81:$N$90,0),0)+IFERROR(MATCH(FQ2,'Packaging (Primary)'!$O$81:$O$90,0),0)+IFERROR(MATCH(FQ2,'Packaging (Primary)'!$P$81:$P$90,0),0)+IFERROR(MATCH(FQ2,'Packaging (Primary)'!$L$93:$L$102,0),0)+IFERROR(MATCH(FQ2,'Packaging (Primary)'!$M$93:$M$102,0),0)+IFERROR(MATCH(FQ2,'Packaging (Primary)'!$N$93:$N$102,0),0)+IFERROR(MATCH(FQ2,'Packaging (Primary)'!$O$93:$O$102,0),0)+IFERROR(MATCH(FQ2,'Packaging (Primary)'!$P$93:$P$102,0),0)&gt;=1,1,0)</f>
        <v>0</v>
      </c>
      <c r="FR9" s="79">
        <f>IF(IFERROR(MATCH(FR2,Recipe!$K$34:$K$232,0),0)+IFERROR(MATCH(FR2,Recipe!$M$34:$M$232,0),0)+IFERROR(MATCH(FR2,Recipe!$O$34:$O$232,0),0)+IFERROR(MATCH(FR2,Recipe!$Q$34:$Q$232,0),0)+IFERROR(MATCH(FR2,Recipe!$S$34:$S$232,0),0)+IFERROR(MATCH(FR2,'Packaging (Primary)'!$L$16:$L$20,0),0)+IFERROR(MATCH(FR2,'Packaging (Primary)'!$M$16:$M$20,0),0)+IFERROR(MATCH(FR2,'Packaging (Primary)'!$N$16:$N$20,0),0)+IFERROR(MATCH(FR2,'Packaging (Primary)'!$O$16:$O$20,0),0)+IFERROR(MATCH(FR2,'Packaging (Primary)'!$P$16:$P$20,0),0)+IFERROR(MATCH(FR2,'Packaging (Primary)'!$L$45:$L$54,0),0)+IFERROR(MATCH(FR2,'Packaging (Primary)'!$M$45:$M$54,0),0)+IFERROR(MATCH(FR2,'Packaging (Primary)'!$N$45:$N$54,0),0)+IFERROR(MATCH(FR2,'Packaging (Primary)'!$O$45:$O$54,0),0)+IFERROR(MATCH(FR2,'Packaging (Primary)'!$P$45:$P$54,0),0)+IFERROR(MATCH(FR2,'Packaging (Primary)'!$L$57:$L$66,0),0)+IFERROR(MATCH(FR2,'Packaging (Primary)'!$M$57:$M$66,0),0)+IFERROR(MATCH(FR2,'Packaging (Primary)'!$N$57:$N$66,0),0)+IFERROR(MATCH(FR2,'Packaging (Primary)'!$O$57:$O$66,0),0)+IFERROR(MATCH(FR2,'Packaging (Primary)'!$P$57:$P$66,0),0)+IFERROR(MATCH(FR2,'Packaging (Primary)'!$L$69:$L$78,0),0)+IFERROR(MATCH(FR2,'Packaging (Primary)'!$M$69:$M$78,0),0)+IFERROR(MATCH(FR2,'Packaging (Primary)'!$N$69:$N$78,0),0)+IFERROR(MATCH(FR2,'Packaging (Primary)'!$O$69:$O$78,0),0)+IFERROR(MATCH(FR2,'Packaging (Primary)'!$P$69:$P$78,0),0)+IFERROR(MATCH(FR2,'Packaging (Primary)'!$L$81:$L$90,0),0)+IFERROR(MATCH(FR2,'Packaging (Primary)'!$M$81:$M$90,0),0)+IFERROR(MATCH(FR2,'Packaging (Primary)'!$N$81:$N$90,0),0)+IFERROR(MATCH(FR2,'Packaging (Primary)'!$O$81:$O$90,0),0)+IFERROR(MATCH(FR2,'Packaging (Primary)'!$P$81:$P$90,0),0)+IFERROR(MATCH(FR2,'Packaging (Primary)'!$L$93:$L$102,0),0)+IFERROR(MATCH(FR2,'Packaging (Primary)'!$M$93:$M$102,0),0)+IFERROR(MATCH(FR2,'Packaging (Primary)'!$N$93:$N$102,0),0)+IFERROR(MATCH(FR2,'Packaging (Primary)'!$O$93:$O$102,0),0)+IFERROR(MATCH(FR2,'Packaging (Primary)'!$P$93:$P$102,0),0)&gt;=1,1,0)</f>
        <v>0</v>
      </c>
      <c r="FS9" s="79">
        <f>IF(IFERROR(MATCH(FS2,Recipe!$K$34:$K$232,0),0)+IFERROR(MATCH(FS2,Recipe!$M$34:$M$232,0),0)+IFERROR(MATCH(FS2,Recipe!$O$34:$O$232,0),0)+IFERROR(MATCH(FS2,Recipe!$Q$34:$Q$232,0),0)+IFERROR(MATCH(FS2,Recipe!$S$34:$S$232,0),0)+IFERROR(MATCH(FS2,'Packaging (Primary)'!$L$16:$L$20,0),0)+IFERROR(MATCH(FS2,'Packaging (Primary)'!$M$16:$M$20,0),0)+IFERROR(MATCH(FS2,'Packaging (Primary)'!$N$16:$N$20,0),0)+IFERROR(MATCH(FS2,'Packaging (Primary)'!$O$16:$O$20,0),0)+IFERROR(MATCH(FS2,'Packaging (Primary)'!$P$16:$P$20,0),0)+IFERROR(MATCH(FS2,'Packaging (Primary)'!$L$45:$L$54,0),0)+IFERROR(MATCH(FS2,'Packaging (Primary)'!$M$45:$M$54,0),0)+IFERROR(MATCH(FS2,'Packaging (Primary)'!$N$45:$N$54,0),0)+IFERROR(MATCH(FS2,'Packaging (Primary)'!$O$45:$O$54,0),0)+IFERROR(MATCH(FS2,'Packaging (Primary)'!$P$45:$P$54,0),0)+IFERROR(MATCH(FS2,'Packaging (Primary)'!$L$57:$L$66,0),0)+IFERROR(MATCH(FS2,'Packaging (Primary)'!$M$57:$M$66,0),0)+IFERROR(MATCH(FS2,'Packaging (Primary)'!$N$57:$N$66,0),0)+IFERROR(MATCH(FS2,'Packaging (Primary)'!$O$57:$O$66,0),0)+IFERROR(MATCH(FS2,'Packaging (Primary)'!$P$57:$P$66,0),0)+IFERROR(MATCH(FS2,'Packaging (Primary)'!$L$69:$L$78,0),0)+IFERROR(MATCH(FS2,'Packaging (Primary)'!$M$69:$M$78,0),0)+IFERROR(MATCH(FS2,'Packaging (Primary)'!$N$69:$N$78,0),0)+IFERROR(MATCH(FS2,'Packaging (Primary)'!$O$69:$O$78,0),0)+IFERROR(MATCH(FS2,'Packaging (Primary)'!$P$69:$P$78,0),0)+IFERROR(MATCH(FS2,'Packaging (Primary)'!$L$81:$L$90,0),0)+IFERROR(MATCH(FS2,'Packaging (Primary)'!$M$81:$M$90,0),0)+IFERROR(MATCH(FS2,'Packaging (Primary)'!$N$81:$N$90,0),0)+IFERROR(MATCH(FS2,'Packaging (Primary)'!$O$81:$O$90,0),0)+IFERROR(MATCH(FS2,'Packaging (Primary)'!$P$81:$P$90,0),0)+IFERROR(MATCH(FS2,'Packaging (Primary)'!$L$93:$L$102,0),0)+IFERROR(MATCH(FS2,'Packaging (Primary)'!$M$93:$M$102,0),0)+IFERROR(MATCH(FS2,'Packaging (Primary)'!$N$93:$N$102,0),0)+IFERROR(MATCH(FS2,'Packaging (Primary)'!$O$93:$O$102,0),0)+IFERROR(MATCH(FS2,'Packaging (Primary)'!$P$93:$P$102,0),0)&gt;=1,1,0)</f>
        <v>0</v>
      </c>
      <c r="FT9" s="79">
        <f>IF(IFERROR(MATCH(FT2,Recipe!$K$34:$K$232,0),0)+IFERROR(MATCH(FT2,Recipe!$M$34:$M$232,0),0)+IFERROR(MATCH(FT2,Recipe!$O$34:$O$232,0),0)+IFERROR(MATCH(FT2,Recipe!$Q$34:$Q$232,0),0)+IFERROR(MATCH(FT2,Recipe!$S$34:$S$232,0),0)+IFERROR(MATCH(FT2,'Packaging (Primary)'!$L$16:$L$20,0),0)+IFERROR(MATCH(FT2,'Packaging (Primary)'!$M$16:$M$20,0),0)+IFERROR(MATCH(FT2,'Packaging (Primary)'!$N$16:$N$20,0),0)+IFERROR(MATCH(FT2,'Packaging (Primary)'!$O$16:$O$20,0),0)+IFERROR(MATCH(FT2,'Packaging (Primary)'!$P$16:$P$20,0),0)+IFERROR(MATCH(FT2,'Packaging (Primary)'!$L$45:$L$54,0),0)+IFERROR(MATCH(FT2,'Packaging (Primary)'!$M$45:$M$54,0),0)+IFERROR(MATCH(FT2,'Packaging (Primary)'!$N$45:$N$54,0),0)+IFERROR(MATCH(FT2,'Packaging (Primary)'!$O$45:$O$54,0),0)+IFERROR(MATCH(FT2,'Packaging (Primary)'!$P$45:$P$54,0),0)+IFERROR(MATCH(FT2,'Packaging (Primary)'!$L$57:$L$66,0),0)+IFERROR(MATCH(FT2,'Packaging (Primary)'!$M$57:$M$66,0),0)+IFERROR(MATCH(FT2,'Packaging (Primary)'!$N$57:$N$66,0),0)+IFERROR(MATCH(FT2,'Packaging (Primary)'!$O$57:$O$66,0),0)+IFERROR(MATCH(FT2,'Packaging (Primary)'!$P$57:$P$66,0),0)+IFERROR(MATCH(FT2,'Packaging (Primary)'!$L$69:$L$78,0),0)+IFERROR(MATCH(FT2,'Packaging (Primary)'!$M$69:$M$78,0),0)+IFERROR(MATCH(FT2,'Packaging (Primary)'!$N$69:$N$78,0),0)+IFERROR(MATCH(FT2,'Packaging (Primary)'!$O$69:$O$78,0),0)+IFERROR(MATCH(FT2,'Packaging (Primary)'!$P$69:$P$78,0),0)+IFERROR(MATCH(FT2,'Packaging (Primary)'!$L$81:$L$90,0),0)+IFERROR(MATCH(FT2,'Packaging (Primary)'!$M$81:$M$90,0),0)+IFERROR(MATCH(FT2,'Packaging (Primary)'!$N$81:$N$90,0),0)+IFERROR(MATCH(FT2,'Packaging (Primary)'!$O$81:$O$90,0),0)+IFERROR(MATCH(FT2,'Packaging (Primary)'!$P$81:$P$90,0),0)+IFERROR(MATCH(FT2,'Packaging (Primary)'!$L$93:$L$102,0),0)+IFERROR(MATCH(FT2,'Packaging (Primary)'!$M$93:$M$102,0),0)+IFERROR(MATCH(FT2,'Packaging (Primary)'!$N$93:$N$102,0),0)+IFERROR(MATCH(FT2,'Packaging (Primary)'!$O$93:$O$102,0),0)+IFERROR(MATCH(FT2,'Packaging (Primary)'!$P$93:$P$102,0),0)&gt;=1,1,0)</f>
        <v>0</v>
      </c>
      <c r="FU9" s="79">
        <f>IF(IFERROR(MATCH(FU2,Recipe!$K$34:$K$232,0),0)+IFERROR(MATCH(FU2,Recipe!$M$34:$M$232,0),0)+IFERROR(MATCH(FU2,Recipe!$O$34:$O$232,0),0)+IFERROR(MATCH(FU2,Recipe!$Q$34:$Q$232,0),0)+IFERROR(MATCH(FU2,Recipe!$S$34:$S$232,0),0)+IFERROR(MATCH(FU2,'Packaging (Primary)'!$L$16:$L$20,0),0)+IFERROR(MATCH(FU2,'Packaging (Primary)'!$M$16:$M$20,0),0)+IFERROR(MATCH(FU2,'Packaging (Primary)'!$N$16:$N$20,0),0)+IFERROR(MATCH(FU2,'Packaging (Primary)'!$O$16:$O$20,0),0)+IFERROR(MATCH(FU2,'Packaging (Primary)'!$P$16:$P$20,0),0)+IFERROR(MATCH(FU2,'Packaging (Primary)'!$L$45:$L$54,0),0)+IFERROR(MATCH(FU2,'Packaging (Primary)'!$M$45:$M$54,0),0)+IFERROR(MATCH(FU2,'Packaging (Primary)'!$N$45:$N$54,0),0)+IFERROR(MATCH(FU2,'Packaging (Primary)'!$O$45:$O$54,0),0)+IFERROR(MATCH(FU2,'Packaging (Primary)'!$P$45:$P$54,0),0)+IFERROR(MATCH(FU2,'Packaging (Primary)'!$L$57:$L$66,0),0)+IFERROR(MATCH(FU2,'Packaging (Primary)'!$M$57:$M$66,0),0)+IFERROR(MATCH(FU2,'Packaging (Primary)'!$N$57:$N$66,0),0)+IFERROR(MATCH(FU2,'Packaging (Primary)'!$O$57:$O$66,0),0)+IFERROR(MATCH(FU2,'Packaging (Primary)'!$P$57:$P$66,0),0)+IFERROR(MATCH(FU2,'Packaging (Primary)'!$L$69:$L$78,0),0)+IFERROR(MATCH(FU2,'Packaging (Primary)'!$M$69:$M$78,0),0)+IFERROR(MATCH(FU2,'Packaging (Primary)'!$N$69:$N$78,0),0)+IFERROR(MATCH(FU2,'Packaging (Primary)'!$O$69:$O$78,0),0)+IFERROR(MATCH(FU2,'Packaging (Primary)'!$P$69:$P$78,0),0)+IFERROR(MATCH(FU2,'Packaging (Primary)'!$L$81:$L$90,0),0)+IFERROR(MATCH(FU2,'Packaging (Primary)'!$M$81:$M$90,0),0)+IFERROR(MATCH(FU2,'Packaging (Primary)'!$N$81:$N$90,0),0)+IFERROR(MATCH(FU2,'Packaging (Primary)'!$O$81:$O$90,0),0)+IFERROR(MATCH(FU2,'Packaging (Primary)'!$P$81:$P$90,0),0)+IFERROR(MATCH(FU2,'Packaging (Primary)'!$L$93:$L$102,0),0)+IFERROR(MATCH(FU2,'Packaging (Primary)'!$M$93:$M$102,0),0)+IFERROR(MATCH(FU2,'Packaging (Primary)'!$N$93:$N$102,0),0)+IFERROR(MATCH(FU2,'Packaging (Primary)'!$O$93:$O$102,0),0)+IFERROR(MATCH(FU2,'Packaging (Primary)'!$P$93:$P$102,0),0)&gt;=1,1,0)</f>
        <v>0</v>
      </c>
      <c r="FV9" s="79">
        <f>IF(IFERROR(MATCH(FV2,Recipe!$K$34:$K$232,0),0)+IFERROR(MATCH(FV2,Recipe!$M$34:$M$232,0),0)+IFERROR(MATCH(FV2,Recipe!$O$34:$O$232,0),0)+IFERROR(MATCH(FV2,Recipe!$Q$34:$Q$232,0),0)+IFERROR(MATCH(FV2,Recipe!$S$34:$S$232,0),0)+IFERROR(MATCH(FV2,'Packaging (Primary)'!$L$16:$L$20,0),0)+IFERROR(MATCH(FV2,'Packaging (Primary)'!$M$16:$M$20,0),0)+IFERROR(MATCH(FV2,'Packaging (Primary)'!$N$16:$N$20,0),0)+IFERROR(MATCH(FV2,'Packaging (Primary)'!$O$16:$O$20,0),0)+IFERROR(MATCH(FV2,'Packaging (Primary)'!$P$16:$P$20,0),0)+IFERROR(MATCH(FV2,'Packaging (Primary)'!$L$45:$L$54,0),0)+IFERROR(MATCH(FV2,'Packaging (Primary)'!$M$45:$M$54,0),0)+IFERROR(MATCH(FV2,'Packaging (Primary)'!$N$45:$N$54,0),0)+IFERROR(MATCH(FV2,'Packaging (Primary)'!$O$45:$O$54,0),0)+IFERROR(MATCH(FV2,'Packaging (Primary)'!$P$45:$P$54,0),0)+IFERROR(MATCH(FV2,'Packaging (Primary)'!$L$57:$L$66,0),0)+IFERROR(MATCH(FV2,'Packaging (Primary)'!$M$57:$M$66,0),0)+IFERROR(MATCH(FV2,'Packaging (Primary)'!$N$57:$N$66,0),0)+IFERROR(MATCH(FV2,'Packaging (Primary)'!$O$57:$O$66,0),0)+IFERROR(MATCH(FV2,'Packaging (Primary)'!$P$57:$P$66,0),0)+IFERROR(MATCH(FV2,'Packaging (Primary)'!$L$69:$L$78,0),0)+IFERROR(MATCH(FV2,'Packaging (Primary)'!$M$69:$M$78,0),0)+IFERROR(MATCH(FV2,'Packaging (Primary)'!$N$69:$N$78,0),0)+IFERROR(MATCH(FV2,'Packaging (Primary)'!$O$69:$O$78,0),0)+IFERROR(MATCH(FV2,'Packaging (Primary)'!$P$69:$P$78,0),0)+IFERROR(MATCH(FV2,'Packaging (Primary)'!$L$81:$L$90,0),0)+IFERROR(MATCH(FV2,'Packaging (Primary)'!$M$81:$M$90,0),0)+IFERROR(MATCH(FV2,'Packaging (Primary)'!$N$81:$N$90,0),0)+IFERROR(MATCH(FV2,'Packaging (Primary)'!$O$81:$O$90,0),0)+IFERROR(MATCH(FV2,'Packaging (Primary)'!$P$81:$P$90,0),0)+IFERROR(MATCH(FV2,'Packaging (Primary)'!$L$93:$L$102,0),0)+IFERROR(MATCH(FV2,'Packaging (Primary)'!$M$93:$M$102,0),0)+IFERROR(MATCH(FV2,'Packaging (Primary)'!$N$93:$N$102,0),0)+IFERROR(MATCH(FV2,'Packaging (Primary)'!$O$93:$O$102,0),0)+IFERROR(MATCH(FV2,'Packaging (Primary)'!$P$93:$P$102,0),0)&gt;=1,1,0)</f>
        <v>0</v>
      </c>
      <c r="FW9" s="79">
        <f>IF(IFERROR(MATCH(FW2,Recipe!$K$34:$K$232,0),0)+IFERROR(MATCH(FW2,Recipe!$M$34:$M$232,0),0)+IFERROR(MATCH(FW2,Recipe!$O$34:$O$232,0),0)+IFERROR(MATCH(FW2,Recipe!$Q$34:$Q$232,0),0)+IFERROR(MATCH(FW2,Recipe!$S$34:$S$232,0),0)+IFERROR(MATCH(FW2,'Packaging (Primary)'!$L$16:$L$20,0),0)+IFERROR(MATCH(FW2,'Packaging (Primary)'!$M$16:$M$20,0),0)+IFERROR(MATCH(FW2,'Packaging (Primary)'!$N$16:$N$20,0),0)+IFERROR(MATCH(FW2,'Packaging (Primary)'!$O$16:$O$20,0),0)+IFERROR(MATCH(FW2,'Packaging (Primary)'!$P$16:$P$20,0),0)+IFERROR(MATCH(FW2,'Packaging (Primary)'!$L$45:$L$54,0),0)+IFERROR(MATCH(FW2,'Packaging (Primary)'!$M$45:$M$54,0),0)+IFERROR(MATCH(FW2,'Packaging (Primary)'!$N$45:$N$54,0),0)+IFERROR(MATCH(FW2,'Packaging (Primary)'!$O$45:$O$54,0),0)+IFERROR(MATCH(FW2,'Packaging (Primary)'!$P$45:$P$54,0),0)+IFERROR(MATCH(FW2,'Packaging (Primary)'!$L$57:$L$66,0),0)+IFERROR(MATCH(FW2,'Packaging (Primary)'!$M$57:$M$66,0),0)+IFERROR(MATCH(FW2,'Packaging (Primary)'!$N$57:$N$66,0),0)+IFERROR(MATCH(FW2,'Packaging (Primary)'!$O$57:$O$66,0),0)+IFERROR(MATCH(FW2,'Packaging (Primary)'!$P$57:$P$66,0),0)+IFERROR(MATCH(FW2,'Packaging (Primary)'!$L$69:$L$78,0),0)+IFERROR(MATCH(FW2,'Packaging (Primary)'!$M$69:$M$78,0),0)+IFERROR(MATCH(FW2,'Packaging (Primary)'!$N$69:$N$78,0),0)+IFERROR(MATCH(FW2,'Packaging (Primary)'!$O$69:$O$78,0),0)+IFERROR(MATCH(FW2,'Packaging (Primary)'!$P$69:$P$78,0),0)+IFERROR(MATCH(FW2,'Packaging (Primary)'!$L$81:$L$90,0),0)+IFERROR(MATCH(FW2,'Packaging (Primary)'!$M$81:$M$90,0),0)+IFERROR(MATCH(FW2,'Packaging (Primary)'!$N$81:$N$90,0),0)+IFERROR(MATCH(FW2,'Packaging (Primary)'!$O$81:$O$90,0),0)+IFERROR(MATCH(FW2,'Packaging (Primary)'!$P$81:$P$90,0),0)+IFERROR(MATCH(FW2,'Packaging (Primary)'!$L$93:$L$102,0),0)+IFERROR(MATCH(FW2,'Packaging (Primary)'!$M$93:$M$102,0),0)+IFERROR(MATCH(FW2,'Packaging (Primary)'!$N$93:$N$102,0),0)+IFERROR(MATCH(FW2,'Packaging (Primary)'!$O$93:$O$102,0),0)+IFERROR(MATCH(FW2,'Packaging (Primary)'!$P$93:$P$102,0),0)&gt;=1,1,0)</f>
        <v>0</v>
      </c>
      <c r="FX9" s="79">
        <f>IF(IFERROR(MATCH(FX2,Recipe!$K$34:$K$232,0),0)+IFERROR(MATCH(FX2,Recipe!$M$34:$M$232,0),0)+IFERROR(MATCH(FX2,Recipe!$O$34:$O$232,0),0)+IFERROR(MATCH(FX2,Recipe!$Q$34:$Q$232,0),0)+IFERROR(MATCH(FX2,Recipe!$S$34:$S$232,0),0)+IFERROR(MATCH(FX2,'Packaging (Primary)'!$L$16:$L$20,0),0)+IFERROR(MATCH(FX2,'Packaging (Primary)'!$M$16:$M$20,0),0)+IFERROR(MATCH(FX2,'Packaging (Primary)'!$N$16:$N$20,0),0)+IFERROR(MATCH(FX2,'Packaging (Primary)'!$O$16:$O$20,0),0)+IFERROR(MATCH(FX2,'Packaging (Primary)'!$P$16:$P$20,0),0)+IFERROR(MATCH(FX2,'Packaging (Primary)'!$L$45:$L$54,0),0)+IFERROR(MATCH(FX2,'Packaging (Primary)'!$M$45:$M$54,0),0)+IFERROR(MATCH(FX2,'Packaging (Primary)'!$N$45:$N$54,0),0)+IFERROR(MATCH(FX2,'Packaging (Primary)'!$O$45:$O$54,0),0)+IFERROR(MATCH(FX2,'Packaging (Primary)'!$P$45:$P$54,0),0)+IFERROR(MATCH(FX2,'Packaging (Primary)'!$L$57:$L$66,0),0)+IFERROR(MATCH(FX2,'Packaging (Primary)'!$M$57:$M$66,0),0)+IFERROR(MATCH(FX2,'Packaging (Primary)'!$N$57:$N$66,0),0)+IFERROR(MATCH(FX2,'Packaging (Primary)'!$O$57:$O$66,0),0)+IFERROR(MATCH(FX2,'Packaging (Primary)'!$P$57:$P$66,0),0)+IFERROR(MATCH(FX2,'Packaging (Primary)'!$L$69:$L$78,0),0)+IFERROR(MATCH(FX2,'Packaging (Primary)'!$M$69:$M$78,0),0)+IFERROR(MATCH(FX2,'Packaging (Primary)'!$N$69:$N$78,0),0)+IFERROR(MATCH(FX2,'Packaging (Primary)'!$O$69:$O$78,0),0)+IFERROR(MATCH(FX2,'Packaging (Primary)'!$P$69:$P$78,0),0)+IFERROR(MATCH(FX2,'Packaging (Primary)'!$L$81:$L$90,0),0)+IFERROR(MATCH(FX2,'Packaging (Primary)'!$M$81:$M$90,0),0)+IFERROR(MATCH(FX2,'Packaging (Primary)'!$N$81:$N$90,0),0)+IFERROR(MATCH(FX2,'Packaging (Primary)'!$O$81:$O$90,0),0)+IFERROR(MATCH(FX2,'Packaging (Primary)'!$P$81:$P$90,0),0)+IFERROR(MATCH(FX2,'Packaging (Primary)'!$L$93:$L$102,0),0)+IFERROR(MATCH(FX2,'Packaging (Primary)'!$M$93:$M$102,0),0)+IFERROR(MATCH(FX2,'Packaging (Primary)'!$N$93:$N$102,0),0)+IFERROR(MATCH(FX2,'Packaging (Primary)'!$O$93:$O$102,0),0)+IFERROR(MATCH(FX2,'Packaging (Primary)'!$P$93:$P$102,0),0)&gt;=1,1,0)</f>
        <v>0</v>
      </c>
      <c r="FY9" s="79">
        <f>IF(IFERROR(MATCH(FY2,Recipe!$K$34:$K$232,0),0)+IFERROR(MATCH(FY2,Recipe!$M$34:$M$232,0),0)+IFERROR(MATCH(FY2,Recipe!$O$34:$O$232,0),0)+IFERROR(MATCH(FY2,Recipe!$Q$34:$Q$232,0),0)+IFERROR(MATCH(FY2,Recipe!$S$34:$S$232,0),0)+IFERROR(MATCH(FY2,'Packaging (Primary)'!$L$16:$L$20,0),0)+IFERROR(MATCH(FY2,'Packaging (Primary)'!$M$16:$M$20,0),0)+IFERROR(MATCH(FY2,'Packaging (Primary)'!$N$16:$N$20,0),0)+IFERROR(MATCH(FY2,'Packaging (Primary)'!$O$16:$O$20,0),0)+IFERROR(MATCH(FY2,'Packaging (Primary)'!$P$16:$P$20,0),0)+IFERROR(MATCH(FY2,'Packaging (Primary)'!$L$45:$L$54,0),0)+IFERROR(MATCH(FY2,'Packaging (Primary)'!$M$45:$M$54,0),0)+IFERROR(MATCH(FY2,'Packaging (Primary)'!$N$45:$N$54,0),0)+IFERROR(MATCH(FY2,'Packaging (Primary)'!$O$45:$O$54,0),0)+IFERROR(MATCH(FY2,'Packaging (Primary)'!$P$45:$P$54,0),0)+IFERROR(MATCH(FY2,'Packaging (Primary)'!$L$57:$L$66,0),0)+IFERROR(MATCH(FY2,'Packaging (Primary)'!$M$57:$M$66,0),0)+IFERROR(MATCH(FY2,'Packaging (Primary)'!$N$57:$N$66,0),0)+IFERROR(MATCH(FY2,'Packaging (Primary)'!$O$57:$O$66,0),0)+IFERROR(MATCH(FY2,'Packaging (Primary)'!$P$57:$P$66,0),0)+IFERROR(MATCH(FY2,'Packaging (Primary)'!$L$69:$L$78,0),0)+IFERROR(MATCH(FY2,'Packaging (Primary)'!$M$69:$M$78,0),0)+IFERROR(MATCH(FY2,'Packaging (Primary)'!$N$69:$N$78,0),0)+IFERROR(MATCH(FY2,'Packaging (Primary)'!$O$69:$O$78,0),0)+IFERROR(MATCH(FY2,'Packaging (Primary)'!$P$69:$P$78,0),0)+IFERROR(MATCH(FY2,'Packaging (Primary)'!$L$81:$L$90,0),0)+IFERROR(MATCH(FY2,'Packaging (Primary)'!$M$81:$M$90,0),0)+IFERROR(MATCH(FY2,'Packaging (Primary)'!$N$81:$N$90,0),0)+IFERROR(MATCH(FY2,'Packaging (Primary)'!$O$81:$O$90,0),0)+IFERROR(MATCH(FY2,'Packaging (Primary)'!$P$81:$P$90,0),0)+IFERROR(MATCH(FY2,'Packaging (Primary)'!$L$93:$L$102,0),0)+IFERROR(MATCH(FY2,'Packaging (Primary)'!$M$93:$M$102,0),0)+IFERROR(MATCH(FY2,'Packaging (Primary)'!$N$93:$N$102,0),0)+IFERROR(MATCH(FY2,'Packaging (Primary)'!$O$93:$O$102,0),0)+IFERROR(MATCH(FY2,'Packaging (Primary)'!$P$93:$P$102,0),0)&gt;=1,1,0)</f>
        <v>0</v>
      </c>
      <c r="FZ9" s="79">
        <f>IF(IFERROR(MATCH(FZ2,Recipe!$K$34:$K$232,0),0)+IFERROR(MATCH(FZ2,Recipe!$M$34:$M$232,0),0)+IFERROR(MATCH(FZ2,Recipe!$O$34:$O$232,0),0)+IFERROR(MATCH(FZ2,Recipe!$Q$34:$Q$232,0),0)+IFERROR(MATCH(FZ2,Recipe!$S$34:$S$232,0),0)+IFERROR(MATCH(FZ2,'Packaging (Primary)'!$L$16:$L$20,0),0)+IFERROR(MATCH(FZ2,'Packaging (Primary)'!$M$16:$M$20,0),0)+IFERROR(MATCH(FZ2,'Packaging (Primary)'!$N$16:$N$20,0),0)+IFERROR(MATCH(FZ2,'Packaging (Primary)'!$O$16:$O$20,0),0)+IFERROR(MATCH(FZ2,'Packaging (Primary)'!$P$16:$P$20,0),0)+IFERROR(MATCH(FZ2,'Packaging (Primary)'!$L$45:$L$54,0),0)+IFERROR(MATCH(FZ2,'Packaging (Primary)'!$M$45:$M$54,0),0)+IFERROR(MATCH(FZ2,'Packaging (Primary)'!$N$45:$N$54,0),0)+IFERROR(MATCH(FZ2,'Packaging (Primary)'!$O$45:$O$54,0),0)+IFERROR(MATCH(FZ2,'Packaging (Primary)'!$P$45:$P$54,0),0)+IFERROR(MATCH(FZ2,'Packaging (Primary)'!$L$57:$L$66,0),0)+IFERROR(MATCH(FZ2,'Packaging (Primary)'!$M$57:$M$66,0),0)+IFERROR(MATCH(FZ2,'Packaging (Primary)'!$N$57:$N$66,0),0)+IFERROR(MATCH(FZ2,'Packaging (Primary)'!$O$57:$O$66,0),0)+IFERROR(MATCH(FZ2,'Packaging (Primary)'!$P$57:$P$66,0),0)+IFERROR(MATCH(FZ2,'Packaging (Primary)'!$L$69:$L$78,0),0)+IFERROR(MATCH(FZ2,'Packaging (Primary)'!$M$69:$M$78,0),0)+IFERROR(MATCH(FZ2,'Packaging (Primary)'!$N$69:$N$78,0),0)+IFERROR(MATCH(FZ2,'Packaging (Primary)'!$O$69:$O$78,0),0)+IFERROR(MATCH(FZ2,'Packaging (Primary)'!$P$69:$P$78,0),0)+IFERROR(MATCH(FZ2,'Packaging (Primary)'!$L$81:$L$90,0),0)+IFERROR(MATCH(FZ2,'Packaging (Primary)'!$M$81:$M$90,0),0)+IFERROR(MATCH(FZ2,'Packaging (Primary)'!$N$81:$N$90,0),0)+IFERROR(MATCH(FZ2,'Packaging (Primary)'!$O$81:$O$90,0),0)+IFERROR(MATCH(FZ2,'Packaging (Primary)'!$P$81:$P$90,0),0)+IFERROR(MATCH(FZ2,'Packaging (Primary)'!$L$93:$L$102,0),0)+IFERROR(MATCH(FZ2,'Packaging (Primary)'!$M$93:$M$102,0),0)+IFERROR(MATCH(FZ2,'Packaging (Primary)'!$N$93:$N$102,0),0)+IFERROR(MATCH(FZ2,'Packaging (Primary)'!$O$93:$O$102,0),0)+IFERROR(MATCH(FZ2,'Packaging (Primary)'!$P$93:$P$102,0),0)&gt;=1,1,0)</f>
        <v>0</v>
      </c>
      <c r="GA9" s="79">
        <f>IF(IFERROR(MATCH(GA2,Recipe!$K$34:$K$232,0),0)+IFERROR(MATCH(GA2,Recipe!$M$34:$M$232,0),0)+IFERROR(MATCH(GA2,Recipe!$O$34:$O$232,0),0)+IFERROR(MATCH(GA2,Recipe!$Q$34:$Q$232,0),0)+IFERROR(MATCH(GA2,Recipe!$S$34:$S$232,0),0)+IFERROR(MATCH(GA2,'Packaging (Primary)'!$L$16:$L$20,0),0)+IFERROR(MATCH(GA2,'Packaging (Primary)'!$M$16:$M$20,0),0)+IFERROR(MATCH(GA2,'Packaging (Primary)'!$N$16:$N$20,0),0)+IFERROR(MATCH(GA2,'Packaging (Primary)'!$O$16:$O$20,0),0)+IFERROR(MATCH(GA2,'Packaging (Primary)'!$P$16:$P$20,0),0)+IFERROR(MATCH(GA2,'Packaging (Primary)'!$L$45:$L$54,0),0)+IFERROR(MATCH(GA2,'Packaging (Primary)'!$M$45:$M$54,0),0)+IFERROR(MATCH(GA2,'Packaging (Primary)'!$N$45:$N$54,0),0)+IFERROR(MATCH(GA2,'Packaging (Primary)'!$O$45:$O$54,0),0)+IFERROR(MATCH(GA2,'Packaging (Primary)'!$P$45:$P$54,0),0)+IFERROR(MATCH(GA2,'Packaging (Primary)'!$L$57:$L$66,0),0)+IFERROR(MATCH(GA2,'Packaging (Primary)'!$M$57:$M$66,0),0)+IFERROR(MATCH(GA2,'Packaging (Primary)'!$N$57:$N$66,0),0)+IFERROR(MATCH(GA2,'Packaging (Primary)'!$O$57:$O$66,0),0)+IFERROR(MATCH(GA2,'Packaging (Primary)'!$P$57:$P$66,0),0)+IFERROR(MATCH(GA2,'Packaging (Primary)'!$L$69:$L$78,0),0)+IFERROR(MATCH(GA2,'Packaging (Primary)'!$M$69:$M$78,0),0)+IFERROR(MATCH(GA2,'Packaging (Primary)'!$N$69:$N$78,0),0)+IFERROR(MATCH(GA2,'Packaging (Primary)'!$O$69:$O$78,0),0)+IFERROR(MATCH(GA2,'Packaging (Primary)'!$P$69:$P$78,0),0)+IFERROR(MATCH(GA2,'Packaging (Primary)'!$L$81:$L$90,0),0)+IFERROR(MATCH(GA2,'Packaging (Primary)'!$M$81:$M$90,0),0)+IFERROR(MATCH(GA2,'Packaging (Primary)'!$N$81:$N$90,0),0)+IFERROR(MATCH(GA2,'Packaging (Primary)'!$O$81:$O$90,0),0)+IFERROR(MATCH(GA2,'Packaging (Primary)'!$P$81:$P$90,0),0)+IFERROR(MATCH(GA2,'Packaging (Primary)'!$L$93:$L$102,0),0)+IFERROR(MATCH(GA2,'Packaging (Primary)'!$M$93:$M$102,0),0)+IFERROR(MATCH(GA2,'Packaging (Primary)'!$N$93:$N$102,0),0)+IFERROR(MATCH(GA2,'Packaging (Primary)'!$O$93:$O$102,0),0)+IFERROR(MATCH(GA2,'Packaging (Primary)'!$P$93:$P$102,0),0)&gt;=1,1,0)</f>
        <v>0</v>
      </c>
      <c r="GB9" s="79">
        <f>IF(IFERROR(MATCH(GB2,Recipe!$K$34:$K$232,0),0)+IFERROR(MATCH(GB2,Recipe!$M$34:$M$232,0),0)+IFERROR(MATCH(GB2,Recipe!$O$34:$O$232,0),0)+IFERROR(MATCH(GB2,Recipe!$Q$34:$Q$232,0),0)+IFERROR(MATCH(GB2,Recipe!$S$34:$S$232,0),0)+IFERROR(MATCH(GB2,'Packaging (Primary)'!$L$16:$L$20,0),0)+IFERROR(MATCH(GB2,'Packaging (Primary)'!$M$16:$M$20,0),0)+IFERROR(MATCH(GB2,'Packaging (Primary)'!$N$16:$N$20,0),0)+IFERROR(MATCH(GB2,'Packaging (Primary)'!$O$16:$O$20,0),0)+IFERROR(MATCH(GB2,'Packaging (Primary)'!$P$16:$P$20,0),0)+IFERROR(MATCH(GB2,'Packaging (Primary)'!$L$45:$L$54,0),0)+IFERROR(MATCH(GB2,'Packaging (Primary)'!$M$45:$M$54,0),0)+IFERROR(MATCH(GB2,'Packaging (Primary)'!$N$45:$N$54,0),0)+IFERROR(MATCH(GB2,'Packaging (Primary)'!$O$45:$O$54,0),0)+IFERROR(MATCH(GB2,'Packaging (Primary)'!$P$45:$P$54,0),0)+IFERROR(MATCH(GB2,'Packaging (Primary)'!$L$57:$L$66,0),0)+IFERROR(MATCH(GB2,'Packaging (Primary)'!$M$57:$M$66,0),0)+IFERROR(MATCH(GB2,'Packaging (Primary)'!$N$57:$N$66,0),0)+IFERROR(MATCH(GB2,'Packaging (Primary)'!$O$57:$O$66,0),0)+IFERROR(MATCH(GB2,'Packaging (Primary)'!$P$57:$P$66,0),0)+IFERROR(MATCH(GB2,'Packaging (Primary)'!$L$69:$L$78,0),0)+IFERROR(MATCH(GB2,'Packaging (Primary)'!$M$69:$M$78,0),0)+IFERROR(MATCH(GB2,'Packaging (Primary)'!$N$69:$N$78,0),0)+IFERROR(MATCH(GB2,'Packaging (Primary)'!$O$69:$O$78,0),0)+IFERROR(MATCH(GB2,'Packaging (Primary)'!$P$69:$P$78,0),0)+IFERROR(MATCH(GB2,'Packaging (Primary)'!$L$81:$L$90,0),0)+IFERROR(MATCH(GB2,'Packaging (Primary)'!$M$81:$M$90,0),0)+IFERROR(MATCH(GB2,'Packaging (Primary)'!$N$81:$N$90,0),0)+IFERROR(MATCH(GB2,'Packaging (Primary)'!$O$81:$O$90,0),0)+IFERROR(MATCH(GB2,'Packaging (Primary)'!$P$81:$P$90,0),0)+IFERROR(MATCH(GB2,'Packaging (Primary)'!$L$93:$L$102,0),0)+IFERROR(MATCH(GB2,'Packaging (Primary)'!$M$93:$M$102,0),0)+IFERROR(MATCH(GB2,'Packaging (Primary)'!$N$93:$N$102,0),0)+IFERROR(MATCH(GB2,'Packaging (Primary)'!$O$93:$O$102,0),0)+IFERROR(MATCH(GB2,'Packaging (Primary)'!$P$93:$P$102,0),0)&gt;=1,1,0)</f>
        <v>0</v>
      </c>
      <c r="GC9" s="79">
        <f>IF(IFERROR(MATCH(GC2,Recipe!$K$34:$K$232,0),0)+IFERROR(MATCH(GC2,Recipe!$M$34:$M$232,0),0)+IFERROR(MATCH(GC2,Recipe!$O$34:$O$232,0),0)+IFERROR(MATCH(GC2,Recipe!$Q$34:$Q$232,0),0)+IFERROR(MATCH(GC2,Recipe!$S$34:$S$232,0),0)+IFERROR(MATCH(GC2,'Packaging (Primary)'!$L$16:$L$20,0),0)+IFERROR(MATCH(GC2,'Packaging (Primary)'!$M$16:$M$20,0),0)+IFERROR(MATCH(GC2,'Packaging (Primary)'!$N$16:$N$20,0),0)+IFERROR(MATCH(GC2,'Packaging (Primary)'!$O$16:$O$20,0),0)+IFERROR(MATCH(GC2,'Packaging (Primary)'!$P$16:$P$20,0),0)+IFERROR(MATCH(GC2,'Packaging (Primary)'!$L$45:$L$54,0),0)+IFERROR(MATCH(GC2,'Packaging (Primary)'!$M$45:$M$54,0),0)+IFERROR(MATCH(GC2,'Packaging (Primary)'!$N$45:$N$54,0),0)+IFERROR(MATCH(GC2,'Packaging (Primary)'!$O$45:$O$54,0),0)+IFERROR(MATCH(GC2,'Packaging (Primary)'!$P$45:$P$54,0),0)+IFERROR(MATCH(GC2,'Packaging (Primary)'!$L$57:$L$66,0),0)+IFERROR(MATCH(GC2,'Packaging (Primary)'!$M$57:$M$66,0),0)+IFERROR(MATCH(GC2,'Packaging (Primary)'!$N$57:$N$66,0),0)+IFERROR(MATCH(GC2,'Packaging (Primary)'!$O$57:$O$66,0),0)+IFERROR(MATCH(GC2,'Packaging (Primary)'!$P$57:$P$66,0),0)+IFERROR(MATCH(GC2,'Packaging (Primary)'!$L$69:$L$78,0),0)+IFERROR(MATCH(GC2,'Packaging (Primary)'!$M$69:$M$78,0),0)+IFERROR(MATCH(GC2,'Packaging (Primary)'!$N$69:$N$78,0),0)+IFERROR(MATCH(GC2,'Packaging (Primary)'!$O$69:$O$78,0),0)+IFERROR(MATCH(GC2,'Packaging (Primary)'!$P$69:$P$78,0),0)+IFERROR(MATCH(GC2,'Packaging (Primary)'!$L$81:$L$90,0),0)+IFERROR(MATCH(GC2,'Packaging (Primary)'!$M$81:$M$90,0),0)+IFERROR(MATCH(GC2,'Packaging (Primary)'!$N$81:$N$90,0),0)+IFERROR(MATCH(GC2,'Packaging (Primary)'!$O$81:$O$90,0),0)+IFERROR(MATCH(GC2,'Packaging (Primary)'!$P$81:$P$90,0),0)+IFERROR(MATCH(GC2,'Packaging (Primary)'!$L$93:$L$102,0),0)+IFERROR(MATCH(GC2,'Packaging (Primary)'!$M$93:$M$102,0),0)+IFERROR(MATCH(GC2,'Packaging (Primary)'!$N$93:$N$102,0),0)+IFERROR(MATCH(GC2,'Packaging (Primary)'!$O$93:$O$102,0),0)+IFERROR(MATCH(GC2,'Packaging (Primary)'!$P$93:$P$102,0),0)&gt;=1,1,0)</f>
        <v>0</v>
      </c>
      <c r="GD9" s="79">
        <f>IF(IFERROR(MATCH(GD2,Recipe!$K$34:$K$232,0),0)+IFERROR(MATCH(GD2,Recipe!$M$34:$M$232,0),0)+IFERROR(MATCH(GD2,Recipe!$O$34:$O$232,0),0)+IFERROR(MATCH(GD2,Recipe!$Q$34:$Q$232,0),0)+IFERROR(MATCH(GD2,Recipe!$S$34:$S$232,0),0)+IFERROR(MATCH(GD2,'Packaging (Primary)'!$L$16:$L$20,0),0)+IFERROR(MATCH(GD2,'Packaging (Primary)'!$M$16:$M$20,0),0)+IFERROR(MATCH(GD2,'Packaging (Primary)'!$N$16:$N$20,0),0)+IFERROR(MATCH(GD2,'Packaging (Primary)'!$O$16:$O$20,0),0)+IFERROR(MATCH(GD2,'Packaging (Primary)'!$P$16:$P$20,0),0)+IFERROR(MATCH(GD2,'Packaging (Primary)'!$L$45:$L$54,0),0)+IFERROR(MATCH(GD2,'Packaging (Primary)'!$M$45:$M$54,0),0)+IFERROR(MATCH(GD2,'Packaging (Primary)'!$N$45:$N$54,0),0)+IFERROR(MATCH(GD2,'Packaging (Primary)'!$O$45:$O$54,0),0)+IFERROR(MATCH(GD2,'Packaging (Primary)'!$P$45:$P$54,0),0)+IFERROR(MATCH(GD2,'Packaging (Primary)'!$L$57:$L$66,0),0)+IFERROR(MATCH(GD2,'Packaging (Primary)'!$M$57:$M$66,0),0)+IFERROR(MATCH(GD2,'Packaging (Primary)'!$N$57:$N$66,0),0)+IFERROR(MATCH(GD2,'Packaging (Primary)'!$O$57:$O$66,0),0)+IFERROR(MATCH(GD2,'Packaging (Primary)'!$P$57:$P$66,0),0)+IFERROR(MATCH(GD2,'Packaging (Primary)'!$L$69:$L$78,0),0)+IFERROR(MATCH(GD2,'Packaging (Primary)'!$M$69:$M$78,0),0)+IFERROR(MATCH(GD2,'Packaging (Primary)'!$N$69:$N$78,0),0)+IFERROR(MATCH(GD2,'Packaging (Primary)'!$O$69:$O$78,0),0)+IFERROR(MATCH(GD2,'Packaging (Primary)'!$P$69:$P$78,0),0)+IFERROR(MATCH(GD2,'Packaging (Primary)'!$L$81:$L$90,0),0)+IFERROR(MATCH(GD2,'Packaging (Primary)'!$M$81:$M$90,0),0)+IFERROR(MATCH(GD2,'Packaging (Primary)'!$N$81:$N$90,0),0)+IFERROR(MATCH(GD2,'Packaging (Primary)'!$O$81:$O$90,0),0)+IFERROR(MATCH(GD2,'Packaging (Primary)'!$P$81:$P$90,0),0)+IFERROR(MATCH(GD2,'Packaging (Primary)'!$L$93:$L$102,0),0)+IFERROR(MATCH(GD2,'Packaging (Primary)'!$M$93:$M$102,0),0)+IFERROR(MATCH(GD2,'Packaging (Primary)'!$N$93:$N$102,0),0)+IFERROR(MATCH(GD2,'Packaging (Primary)'!$O$93:$O$102,0),0)+IFERROR(MATCH(GD2,'Packaging (Primary)'!$P$93:$P$102,0),0)&gt;=1,1,0)</f>
        <v>0</v>
      </c>
      <c r="GE9" s="79">
        <f>IF(IFERROR(MATCH(GE2,Recipe!$K$34:$K$232,0),0)+IFERROR(MATCH(GE2,Recipe!$M$34:$M$232,0),0)+IFERROR(MATCH(GE2,Recipe!$O$34:$O$232,0),0)+IFERROR(MATCH(GE2,Recipe!$Q$34:$Q$232,0),0)+IFERROR(MATCH(GE2,Recipe!$S$34:$S$232,0),0)+IFERROR(MATCH(GE2,'Packaging (Primary)'!$L$16:$L$20,0),0)+IFERROR(MATCH(GE2,'Packaging (Primary)'!$M$16:$M$20,0),0)+IFERROR(MATCH(GE2,'Packaging (Primary)'!$N$16:$N$20,0),0)+IFERROR(MATCH(GE2,'Packaging (Primary)'!$O$16:$O$20,0),0)+IFERROR(MATCH(GE2,'Packaging (Primary)'!$P$16:$P$20,0),0)+IFERROR(MATCH(GE2,'Packaging (Primary)'!$L$45:$L$54,0),0)+IFERROR(MATCH(GE2,'Packaging (Primary)'!$M$45:$M$54,0),0)+IFERROR(MATCH(GE2,'Packaging (Primary)'!$N$45:$N$54,0),0)+IFERROR(MATCH(GE2,'Packaging (Primary)'!$O$45:$O$54,0),0)+IFERROR(MATCH(GE2,'Packaging (Primary)'!$P$45:$P$54,0),0)+IFERROR(MATCH(GE2,'Packaging (Primary)'!$L$57:$L$66,0),0)+IFERROR(MATCH(GE2,'Packaging (Primary)'!$M$57:$M$66,0),0)+IFERROR(MATCH(GE2,'Packaging (Primary)'!$N$57:$N$66,0),0)+IFERROR(MATCH(GE2,'Packaging (Primary)'!$O$57:$O$66,0),0)+IFERROR(MATCH(GE2,'Packaging (Primary)'!$P$57:$P$66,0),0)+IFERROR(MATCH(GE2,'Packaging (Primary)'!$L$69:$L$78,0),0)+IFERROR(MATCH(GE2,'Packaging (Primary)'!$M$69:$M$78,0),0)+IFERROR(MATCH(GE2,'Packaging (Primary)'!$N$69:$N$78,0),0)+IFERROR(MATCH(GE2,'Packaging (Primary)'!$O$69:$O$78,0),0)+IFERROR(MATCH(GE2,'Packaging (Primary)'!$P$69:$P$78,0),0)+IFERROR(MATCH(GE2,'Packaging (Primary)'!$L$81:$L$90,0),0)+IFERROR(MATCH(GE2,'Packaging (Primary)'!$M$81:$M$90,0),0)+IFERROR(MATCH(GE2,'Packaging (Primary)'!$N$81:$N$90,0),0)+IFERROR(MATCH(GE2,'Packaging (Primary)'!$O$81:$O$90,0),0)+IFERROR(MATCH(GE2,'Packaging (Primary)'!$P$81:$P$90,0),0)+IFERROR(MATCH(GE2,'Packaging (Primary)'!$L$93:$L$102,0),0)+IFERROR(MATCH(GE2,'Packaging (Primary)'!$M$93:$M$102,0),0)+IFERROR(MATCH(GE2,'Packaging (Primary)'!$N$93:$N$102,0),0)+IFERROR(MATCH(GE2,'Packaging (Primary)'!$O$93:$O$102,0),0)+IFERROR(MATCH(GE2,'Packaging (Primary)'!$P$93:$P$102,0),0)&gt;=1,1,0)</f>
        <v>0</v>
      </c>
      <c r="GF9" s="79">
        <f>IF(IFERROR(MATCH(GF2,Recipe!$K$34:$K$232,0),0)+IFERROR(MATCH(GF2,Recipe!$M$34:$M$232,0),0)+IFERROR(MATCH(GF2,Recipe!$O$34:$O$232,0),0)+IFERROR(MATCH(GF2,Recipe!$Q$34:$Q$232,0),0)+IFERROR(MATCH(GF2,Recipe!$S$34:$S$232,0),0)+IFERROR(MATCH(GF2,'Packaging (Primary)'!$L$16:$L$20,0),0)+IFERROR(MATCH(GF2,'Packaging (Primary)'!$M$16:$M$20,0),0)+IFERROR(MATCH(GF2,'Packaging (Primary)'!$N$16:$N$20,0),0)+IFERROR(MATCH(GF2,'Packaging (Primary)'!$O$16:$O$20,0),0)+IFERROR(MATCH(GF2,'Packaging (Primary)'!$P$16:$P$20,0),0)+IFERROR(MATCH(GF2,'Packaging (Primary)'!$L$45:$L$54,0),0)+IFERROR(MATCH(GF2,'Packaging (Primary)'!$M$45:$M$54,0),0)+IFERROR(MATCH(GF2,'Packaging (Primary)'!$N$45:$N$54,0),0)+IFERROR(MATCH(GF2,'Packaging (Primary)'!$O$45:$O$54,0),0)+IFERROR(MATCH(GF2,'Packaging (Primary)'!$P$45:$P$54,0),0)+IFERROR(MATCH(GF2,'Packaging (Primary)'!$L$57:$L$66,0),0)+IFERROR(MATCH(GF2,'Packaging (Primary)'!$M$57:$M$66,0),0)+IFERROR(MATCH(GF2,'Packaging (Primary)'!$N$57:$N$66,0),0)+IFERROR(MATCH(GF2,'Packaging (Primary)'!$O$57:$O$66,0),0)+IFERROR(MATCH(GF2,'Packaging (Primary)'!$P$57:$P$66,0),0)+IFERROR(MATCH(GF2,'Packaging (Primary)'!$L$69:$L$78,0),0)+IFERROR(MATCH(GF2,'Packaging (Primary)'!$M$69:$M$78,0),0)+IFERROR(MATCH(GF2,'Packaging (Primary)'!$N$69:$N$78,0),0)+IFERROR(MATCH(GF2,'Packaging (Primary)'!$O$69:$O$78,0),0)+IFERROR(MATCH(GF2,'Packaging (Primary)'!$P$69:$P$78,0),0)+IFERROR(MATCH(GF2,'Packaging (Primary)'!$L$81:$L$90,0),0)+IFERROR(MATCH(GF2,'Packaging (Primary)'!$M$81:$M$90,0),0)+IFERROR(MATCH(GF2,'Packaging (Primary)'!$N$81:$N$90,0),0)+IFERROR(MATCH(GF2,'Packaging (Primary)'!$O$81:$O$90,0),0)+IFERROR(MATCH(GF2,'Packaging (Primary)'!$P$81:$P$90,0),0)+IFERROR(MATCH(GF2,'Packaging (Primary)'!$L$93:$L$102,0),0)+IFERROR(MATCH(GF2,'Packaging (Primary)'!$M$93:$M$102,0),0)+IFERROR(MATCH(GF2,'Packaging (Primary)'!$N$93:$N$102,0),0)+IFERROR(MATCH(GF2,'Packaging (Primary)'!$O$93:$O$102,0),0)+IFERROR(MATCH(GF2,'Packaging (Primary)'!$P$93:$P$102,0),0)&gt;=1,1,0)</f>
        <v>0</v>
      </c>
      <c r="GG9" s="79">
        <f>IF(IFERROR(MATCH(GG2,Recipe!$K$34:$K$232,0),0)+IFERROR(MATCH(GG2,Recipe!$M$34:$M$232,0),0)+IFERROR(MATCH(GG2,Recipe!$O$34:$O$232,0),0)+IFERROR(MATCH(GG2,Recipe!$Q$34:$Q$232,0),0)+IFERROR(MATCH(GG2,Recipe!$S$34:$S$232,0),0)+IFERROR(MATCH(GG2,'Packaging (Primary)'!$L$16:$L$20,0),0)+IFERROR(MATCH(GG2,'Packaging (Primary)'!$M$16:$M$20,0),0)+IFERROR(MATCH(GG2,'Packaging (Primary)'!$N$16:$N$20,0),0)+IFERROR(MATCH(GG2,'Packaging (Primary)'!$O$16:$O$20,0),0)+IFERROR(MATCH(GG2,'Packaging (Primary)'!$P$16:$P$20,0),0)+IFERROR(MATCH(GG2,'Packaging (Primary)'!$L$45:$L$54,0),0)+IFERROR(MATCH(GG2,'Packaging (Primary)'!$M$45:$M$54,0),0)+IFERROR(MATCH(GG2,'Packaging (Primary)'!$N$45:$N$54,0),0)+IFERROR(MATCH(GG2,'Packaging (Primary)'!$O$45:$O$54,0),0)+IFERROR(MATCH(GG2,'Packaging (Primary)'!$P$45:$P$54,0),0)+IFERROR(MATCH(GG2,'Packaging (Primary)'!$L$57:$L$66,0),0)+IFERROR(MATCH(GG2,'Packaging (Primary)'!$M$57:$M$66,0),0)+IFERROR(MATCH(GG2,'Packaging (Primary)'!$N$57:$N$66,0),0)+IFERROR(MATCH(GG2,'Packaging (Primary)'!$O$57:$O$66,0),0)+IFERROR(MATCH(GG2,'Packaging (Primary)'!$P$57:$P$66,0),0)+IFERROR(MATCH(GG2,'Packaging (Primary)'!$L$69:$L$78,0),0)+IFERROR(MATCH(GG2,'Packaging (Primary)'!$M$69:$M$78,0),0)+IFERROR(MATCH(GG2,'Packaging (Primary)'!$N$69:$N$78,0),0)+IFERROR(MATCH(GG2,'Packaging (Primary)'!$O$69:$O$78,0),0)+IFERROR(MATCH(GG2,'Packaging (Primary)'!$P$69:$P$78,0),0)+IFERROR(MATCH(GG2,'Packaging (Primary)'!$L$81:$L$90,0),0)+IFERROR(MATCH(GG2,'Packaging (Primary)'!$M$81:$M$90,0),0)+IFERROR(MATCH(GG2,'Packaging (Primary)'!$N$81:$N$90,0),0)+IFERROR(MATCH(GG2,'Packaging (Primary)'!$O$81:$O$90,0),0)+IFERROR(MATCH(GG2,'Packaging (Primary)'!$P$81:$P$90,0),0)+IFERROR(MATCH(GG2,'Packaging (Primary)'!$L$93:$L$102,0),0)+IFERROR(MATCH(GG2,'Packaging (Primary)'!$M$93:$M$102,0),0)+IFERROR(MATCH(GG2,'Packaging (Primary)'!$N$93:$N$102,0),0)+IFERROR(MATCH(GG2,'Packaging (Primary)'!$O$93:$O$102,0),0)+IFERROR(MATCH(GG2,'Packaging (Primary)'!$P$93:$P$102,0),0)&gt;=1,1,0)</f>
        <v>0</v>
      </c>
      <c r="GH9" s="79">
        <f>IF(IFERROR(MATCH(GH2,Recipe!$K$34:$K$232,0),0)+IFERROR(MATCH(GH2,Recipe!$M$34:$M$232,0),0)+IFERROR(MATCH(GH2,Recipe!$O$34:$O$232,0),0)+IFERROR(MATCH(GH2,Recipe!$Q$34:$Q$232,0),0)+IFERROR(MATCH(GH2,Recipe!$S$34:$S$232,0),0)+IFERROR(MATCH(GH2,'Packaging (Primary)'!$L$16:$L$20,0),0)+IFERROR(MATCH(GH2,'Packaging (Primary)'!$M$16:$M$20,0),0)+IFERROR(MATCH(GH2,'Packaging (Primary)'!$N$16:$N$20,0),0)+IFERROR(MATCH(GH2,'Packaging (Primary)'!$O$16:$O$20,0),0)+IFERROR(MATCH(GH2,'Packaging (Primary)'!$P$16:$P$20,0),0)+IFERROR(MATCH(GH2,'Packaging (Primary)'!$L$45:$L$54,0),0)+IFERROR(MATCH(GH2,'Packaging (Primary)'!$M$45:$M$54,0),0)+IFERROR(MATCH(GH2,'Packaging (Primary)'!$N$45:$N$54,0),0)+IFERROR(MATCH(GH2,'Packaging (Primary)'!$O$45:$O$54,0),0)+IFERROR(MATCH(GH2,'Packaging (Primary)'!$P$45:$P$54,0),0)+IFERROR(MATCH(GH2,'Packaging (Primary)'!$L$57:$L$66,0),0)+IFERROR(MATCH(GH2,'Packaging (Primary)'!$M$57:$M$66,0),0)+IFERROR(MATCH(GH2,'Packaging (Primary)'!$N$57:$N$66,0),0)+IFERROR(MATCH(GH2,'Packaging (Primary)'!$O$57:$O$66,0),0)+IFERROR(MATCH(GH2,'Packaging (Primary)'!$P$57:$P$66,0),0)+IFERROR(MATCH(GH2,'Packaging (Primary)'!$L$69:$L$78,0),0)+IFERROR(MATCH(GH2,'Packaging (Primary)'!$M$69:$M$78,0),0)+IFERROR(MATCH(GH2,'Packaging (Primary)'!$N$69:$N$78,0),0)+IFERROR(MATCH(GH2,'Packaging (Primary)'!$O$69:$O$78,0),0)+IFERROR(MATCH(GH2,'Packaging (Primary)'!$P$69:$P$78,0),0)+IFERROR(MATCH(GH2,'Packaging (Primary)'!$L$81:$L$90,0),0)+IFERROR(MATCH(GH2,'Packaging (Primary)'!$M$81:$M$90,0),0)+IFERROR(MATCH(GH2,'Packaging (Primary)'!$N$81:$N$90,0),0)+IFERROR(MATCH(GH2,'Packaging (Primary)'!$O$81:$O$90,0),0)+IFERROR(MATCH(GH2,'Packaging (Primary)'!$P$81:$P$90,0),0)+IFERROR(MATCH(GH2,'Packaging (Primary)'!$L$93:$L$102,0),0)+IFERROR(MATCH(GH2,'Packaging (Primary)'!$M$93:$M$102,0),0)+IFERROR(MATCH(GH2,'Packaging (Primary)'!$N$93:$N$102,0),0)+IFERROR(MATCH(GH2,'Packaging (Primary)'!$O$93:$O$102,0),0)+IFERROR(MATCH(GH2,'Packaging (Primary)'!$P$93:$P$102,0),0)&gt;=1,1,0)</f>
        <v>0</v>
      </c>
      <c r="GI9" s="79">
        <f>IF(IFERROR(MATCH(GI2,Recipe!$K$34:$K$232,0),0)+IFERROR(MATCH(GI2,Recipe!$M$34:$M$232,0),0)+IFERROR(MATCH(GI2,Recipe!$O$34:$O$232,0),0)+IFERROR(MATCH(GI2,Recipe!$Q$34:$Q$232,0),0)+IFERROR(MATCH(GI2,Recipe!$S$34:$S$232,0),0)+IFERROR(MATCH(GI2,'Packaging (Primary)'!$L$16:$L$20,0),0)+IFERROR(MATCH(GI2,'Packaging (Primary)'!$M$16:$M$20,0),0)+IFERROR(MATCH(GI2,'Packaging (Primary)'!$N$16:$N$20,0),0)+IFERROR(MATCH(GI2,'Packaging (Primary)'!$O$16:$O$20,0),0)+IFERROR(MATCH(GI2,'Packaging (Primary)'!$P$16:$P$20,0),0)+IFERROR(MATCH(GI2,'Packaging (Primary)'!$L$45:$L$54,0),0)+IFERROR(MATCH(GI2,'Packaging (Primary)'!$M$45:$M$54,0),0)+IFERROR(MATCH(GI2,'Packaging (Primary)'!$N$45:$N$54,0),0)+IFERROR(MATCH(GI2,'Packaging (Primary)'!$O$45:$O$54,0),0)+IFERROR(MATCH(GI2,'Packaging (Primary)'!$P$45:$P$54,0),0)+IFERROR(MATCH(GI2,'Packaging (Primary)'!$L$57:$L$66,0),0)+IFERROR(MATCH(GI2,'Packaging (Primary)'!$M$57:$M$66,0),0)+IFERROR(MATCH(GI2,'Packaging (Primary)'!$N$57:$N$66,0),0)+IFERROR(MATCH(GI2,'Packaging (Primary)'!$O$57:$O$66,0),0)+IFERROR(MATCH(GI2,'Packaging (Primary)'!$P$57:$P$66,0),0)+IFERROR(MATCH(GI2,'Packaging (Primary)'!$L$69:$L$78,0),0)+IFERROR(MATCH(GI2,'Packaging (Primary)'!$M$69:$M$78,0),0)+IFERROR(MATCH(GI2,'Packaging (Primary)'!$N$69:$N$78,0),0)+IFERROR(MATCH(GI2,'Packaging (Primary)'!$O$69:$O$78,0),0)+IFERROR(MATCH(GI2,'Packaging (Primary)'!$P$69:$P$78,0),0)+IFERROR(MATCH(GI2,'Packaging (Primary)'!$L$81:$L$90,0),0)+IFERROR(MATCH(GI2,'Packaging (Primary)'!$M$81:$M$90,0),0)+IFERROR(MATCH(GI2,'Packaging (Primary)'!$N$81:$N$90,0),0)+IFERROR(MATCH(GI2,'Packaging (Primary)'!$O$81:$O$90,0),0)+IFERROR(MATCH(GI2,'Packaging (Primary)'!$P$81:$P$90,0),0)+IFERROR(MATCH(GI2,'Packaging (Primary)'!$L$93:$L$102,0),0)+IFERROR(MATCH(GI2,'Packaging (Primary)'!$M$93:$M$102,0),0)+IFERROR(MATCH(GI2,'Packaging (Primary)'!$N$93:$N$102,0),0)+IFERROR(MATCH(GI2,'Packaging (Primary)'!$O$93:$O$102,0),0)+IFERROR(MATCH(GI2,'Packaging (Primary)'!$P$93:$P$102,0),0)&gt;=1,1,0)</f>
        <v>0</v>
      </c>
      <c r="GJ9" s="79">
        <f>IF(IFERROR(MATCH(GJ2,Recipe!$K$34:$K$232,0),0)+IFERROR(MATCH(GJ2,Recipe!$M$34:$M$232,0),0)+IFERROR(MATCH(GJ2,Recipe!$O$34:$O$232,0),0)+IFERROR(MATCH(GJ2,Recipe!$Q$34:$Q$232,0),0)+IFERROR(MATCH(GJ2,Recipe!$S$34:$S$232,0),0)+IFERROR(MATCH(GJ2,'Packaging (Primary)'!$L$16:$L$20,0),0)+IFERROR(MATCH(GJ2,'Packaging (Primary)'!$M$16:$M$20,0),0)+IFERROR(MATCH(GJ2,'Packaging (Primary)'!$N$16:$N$20,0),0)+IFERROR(MATCH(GJ2,'Packaging (Primary)'!$O$16:$O$20,0),0)+IFERROR(MATCH(GJ2,'Packaging (Primary)'!$P$16:$P$20,0),0)+IFERROR(MATCH(GJ2,'Packaging (Primary)'!$L$45:$L$54,0),0)+IFERROR(MATCH(GJ2,'Packaging (Primary)'!$M$45:$M$54,0),0)+IFERROR(MATCH(GJ2,'Packaging (Primary)'!$N$45:$N$54,0),0)+IFERROR(MATCH(GJ2,'Packaging (Primary)'!$O$45:$O$54,0),0)+IFERROR(MATCH(GJ2,'Packaging (Primary)'!$P$45:$P$54,0),0)+IFERROR(MATCH(GJ2,'Packaging (Primary)'!$L$57:$L$66,0),0)+IFERROR(MATCH(GJ2,'Packaging (Primary)'!$M$57:$M$66,0),0)+IFERROR(MATCH(GJ2,'Packaging (Primary)'!$N$57:$N$66,0),0)+IFERROR(MATCH(GJ2,'Packaging (Primary)'!$O$57:$O$66,0),0)+IFERROR(MATCH(GJ2,'Packaging (Primary)'!$P$57:$P$66,0),0)+IFERROR(MATCH(GJ2,'Packaging (Primary)'!$L$69:$L$78,0),0)+IFERROR(MATCH(GJ2,'Packaging (Primary)'!$M$69:$M$78,0),0)+IFERROR(MATCH(GJ2,'Packaging (Primary)'!$N$69:$N$78,0),0)+IFERROR(MATCH(GJ2,'Packaging (Primary)'!$O$69:$O$78,0),0)+IFERROR(MATCH(GJ2,'Packaging (Primary)'!$P$69:$P$78,0),0)+IFERROR(MATCH(GJ2,'Packaging (Primary)'!$L$81:$L$90,0),0)+IFERROR(MATCH(GJ2,'Packaging (Primary)'!$M$81:$M$90,0),0)+IFERROR(MATCH(GJ2,'Packaging (Primary)'!$N$81:$N$90,0),0)+IFERROR(MATCH(GJ2,'Packaging (Primary)'!$O$81:$O$90,0),0)+IFERROR(MATCH(GJ2,'Packaging (Primary)'!$P$81:$P$90,0),0)+IFERROR(MATCH(GJ2,'Packaging (Primary)'!$L$93:$L$102,0),0)+IFERROR(MATCH(GJ2,'Packaging (Primary)'!$M$93:$M$102,0),0)+IFERROR(MATCH(GJ2,'Packaging (Primary)'!$N$93:$N$102,0),0)+IFERROR(MATCH(GJ2,'Packaging (Primary)'!$O$93:$O$102,0),0)+IFERROR(MATCH(GJ2,'Packaging (Primary)'!$P$93:$P$102,0),0)&gt;=1,1,0)</f>
        <v>0</v>
      </c>
      <c r="GK9" s="79">
        <f>IF(IFERROR(MATCH(GK2,Recipe!$K$34:$K$232,0),0)+IFERROR(MATCH(GK2,Recipe!$M$34:$M$232,0),0)+IFERROR(MATCH(GK2,Recipe!$O$34:$O$232,0),0)+IFERROR(MATCH(GK2,Recipe!$Q$34:$Q$232,0),0)+IFERROR(MATCH(GK2,Recipe!$S$34:$S$232,0),0)+IFERROR(MATCH(GK2,'Packaging (Primary)'!$L$16:$L$20,0),0)+IFERROR(MATCH(GK2,'Packaging (Primary)'!$M$16:$M$20,0),0)+IFERROR(MATCH(GK2,'Packaging (Primary)'!$N$16:$N$20,0),0)+IFERROR(MATCH(GK2,'Packaging (Primary)'!$O$16:$O$20,0),0)+IFERROR(MATCH(GK2,'Packaging (Primary)'!$P$16:$P$20,0),0)+IFERROR(MATCH(GK2,'Packaging (Primary)'!$L$45:$L$54,0),0)+IFERROR(MATCH(GK2,'Packaging (Primary)'!$M$45:$M$54,0),0)+IFERROR(MATCH(GK2,'Packaging (Primary)'!$N$45:$N$54,0),0)+IFERROR(MATCH(GK2,'Packaging (Primary)'!$O$45:$O$54,0),0)+IFERROR(MATCH(GK2,'Packaging (Primary)'!$P$45:$P$54,0),0)+IFERROR(MATCH(GK2,'Packaging (Primary)'!$L$57:$L$66,0),0)+IFERROR(MATCH(GK2,'Packaging (Primary)'!$M$57:$M$66,0),0)+IFERROR(MATCH(GK2,'Packaging (Primary)'!$N$57:$N$66,0),0)+IFERROR(MATCH(GK2,'Packaging (Primary)'!$O$57:$O$66,0),0)+IFERROR(MATCH(GK2,'Packaging (Primary)'!$P$57:$P$66,0),0)+IFERROR(MATCH(GK2,'Packaging (Primary)'!$L$69:$L$78,0),0)+IFERROR(MATCH(GK2,'Packaging (Primary)'!$M$69:$M$78,0),0)+IFERROR(MATCH(GK2,'Packaging (Primary)'!$N$69:$N$78,0),0)+IFERROR(MATCH(GK2,'Packaging (Primary)'!$O$69:$O$78,0),0)+IFERROR(MATCH(GK2,'Packaging (Primary)'!$P$69:$P$78,0),0)+IFERROR(MATCH(GK2,'Packaging (Primary)'!$L$81:$L$90,0),0)+IFERROR(MATCH(GK2,'Packaging (Primary)'!$M$81:$M$90,0),0)+IFERROR(MATCH(GK2,'Packaging (Primary)'!$N$81:$N$90,0),0)+IFERROR(MATCH(GK2,'Packaging (Primary)'!$O$81:$O$90,0),0)+IFERROR(MATCH(GK2,'Packaging (Primary)'!$P$81:$P$90,0),0)+IFERROR(MATCH(GK2,'Packaging (Primary)'!$L$93:$L$102,0),0)+IFERROR(MATCH(GK2,'Packaging (Primary)'!$M$93:$M$102,0),0)+IFERROR(MATCH(GK2,'Packaging (Primary)'!$N$93:$N$102,0),0)+IFERROR(MATCH(GK2,'Packaging (Primary)'!$O$93:$O$102,0),0)+IFERROR(MATCH(GK2,'Packaging (Primary)'!$P$93:$P$102,0),0)&gt;=1,1,0)</f>
        <v>0</v>
      </c>
      <c r="GL9" s="79">
        <f>IF(IFERROR(MATCH(GL2,Recipe!$K$34:$K$232,0),0)+IFERROR(MATCH(GL2,Recipe!$M$34:$M$232,0),0)+IFERROR(MATCH(GL2,Recipe!$O$34:$O$232,0),0)+IFERROR(MATCH(GL2,Recipe!$Q$34:$Q$232,0),0)+IFERROR(MATCH(GL2,Recipe!$S$34:$S$232,0),0)+IFERROR(MATCH(GL2,'Packaging (Primary)'!$L$16:$L$20,0),0)+IFERROR(MATCH(GL2,'Packaging (Primary)'!$M$16:$M$20,0),0)+IFERROR(MATCH(GL2,'Packaging (Primary)'!$N$16:$N$20,0),0)+IFERROR(MATCH(GL2,'Packaging (Primary)'!$O$16:$O$20,0),0)+IFERROR(MATCH(GL2,'Packaging (Primary)'!$P$16:$P$20,0),0)+IFERROR(MATCH(GL2,'Packaging (Primary)'!$L$45:$L$54,0),0)+IFERROR(MATCH(GL2,'Packaging (Primary)'!$M$45:$M$54,0),0)+IFERROR(MATCH(GL2,'Packaging (Primary)'!$N$45:$N$54,0),0)+IFERROR(MATCH(GL2,'Packaging (Primary)'!$O$45:$O$54,0),0)+IFERROR(MATCH(GL2,'Packaging (Primary)'!$P$45:$P$54,0),0)+IFERROR(MATCH(GL2,'Packaging (Primary)'!$L$57:$L$66,0),0)+IFERROR(MATCH(GL2,'Packaging (Primary)'!$M$57:$M$66,0),0)+IFERROR(MATCH(GL2,'Packaging (Primary)'!$N$57:$N$66,0),0)+IFERROR(MATCH(GL2,'Packaging (Primary)'!$O$57:$O$66,0),0)+IFERROR(MATCH(GL2,'Packaging (Primary)'!$P$57:$P$66,0),0)+IFERROR(MATCH(GL2,'Packaging (Primary)'!$L$69:$L$78,0),0)+IFERROR(MATCH(GL2,'Packaging (Primary)'!$M$69:$M$78,0),0)+IFERROR(MATCH(GL2,'Packaging (Primary)'!$N$69:$N$78,0),0)+IFERROR(MATCH(GL2,'Packaging (Primary)'!$O$69:$O$78,0),0)+IFERROR(MATCH(GL2,'Packaging (Primary)'!$P$69:$P$78,0),0)+IFERROR(MATCH(GL2,'Packaging (Primary)'!$L$81:$L$90,0),0)+IFERROR(MATCH(GL2,'Packaging (Primary)'!$M$81:$M$90,0),0)+IFERROR(MATCH(GL2,'Packaging (Primary)'!$N$81:$N$90,0),0)+IFERROR(MATCH(GL2,'Packaging (Primary)'!$O$81:$O$90,0),0)+IFERROR(MATCH(GL2,'Packaging (Primary)'!$P$81:$P$90,0),0)+IFERROR(MATCH(GL2,'Packaging (Primary)'!$L$93:$L$102,0),0)+IFERROR(MATCH(GL2,'Packaging (Primary)'!$M$93:$M$102,0),0)+IFERROR(MATCH(GL2,'Packaging (Primary)'!$N$93:$N$102,0),0)+IFERROR(MATCH(GL2,'Packaging (Primary)'!$O$93:$O$102,0),0)+IFERROR(MATCH(GL2,'Packaging (Primary)'!$P$93:$P$102,0),0)&gt;=1,1,0)</f>
        <v>0</v>
      </c>
      <c r="GM9" s="79">
        <f>IF(IFERROR(MATCH(GM2,Recipe!$K$34:$K$232,0),0)+IFERROR(MATCH(GM2,Recipe!$M$34:$M$232,0),0)+IFERROR(MATCH(GM2,Recipe!$O$34:$O$232,0),0)+IFERROR(MATCH(GM2,Recipe!$Q$34:$Q$232,0),0)+IFERROR(MATCH(GM2,Recipe!$S$34:$S$232,0),0)+IFERROR(MATCH(GM2,'Packaging (Primary)'!$L$16:$L$20,0),0)+IFERROR(MATCH(GM2,'Packaging (Primary)'!$M$16:$M$20,0),0)+IFERROR(MATCH(GM2,'Packaging (Primary)'!$N$16:$N$20,0),0)+IFERROR(MATCH(GM2,'Packaging (Primary)'!$O$16:$O$20,0),0)+IFERROR(MATCH(GM2,'Packaging (Primary)'!$P$16:$P$20,0),0)+IFERROR(MATCH(GM2,'Packaging (Primary)'!$L$45:$L$54,0),0)+IFERROR(MATCH(GM2,'Packaging (Primary)'!$M$45:$M$54,0),0)+IFERROR(MATCH(GM2,'Packaging (Primary)'!$N$45:$N$54,0),0)+IFERROR(MATCH(GM2,'Packaging (Primary)'!$O$45:$O$54,0),0)+IFERROR(MATCH(GM2,'Packaging (Primary)'!$P$45:$P$54,0),0)+IFERROR(MATCH(GM2,'Packaging (Primary)'!$L$57:$L$66,0),0)+IFERROR(MATCH(GM2,'Packaging (Primary)'!$M$57:$M$66,0),0)+IFERROR(MATCH(GM2,'Packaging (Primary)'!$N$57:$N$66,0),0)+IFERROR(MATCH(GM2,'Packaging (Primary)'!$O$57:$O$66,0),0)+IFERROR(MATCH(GM2,'Packaging (Primary)'!$P$57:$P$66,0),0)+IFERROR(MATCH(GM2,'Packaging (Primary)'!$L$69:$L$78,0),0)+IFERROR(MATCH(GM2,'Packaging (Primary)'!$M$69:$M$78,0),0)+IFERROR(MATCH(GM2,'Packaging (Primary)'!$N$69:$N$78,0),0)+IFERROR(MATCH(GM2,'Packaging (Primary)'!$O$69:$O$78,0),0)+IFERROR(MATCH(GM2,'Packaging (Primary)'!$P$69:$P$78,0),0)+IFERROR(MATCH(GM2,'Packaging (Primary)'!$L$81:$L$90,0),0)+IFERROR(MATCH(GM2,'Packaging (Primary)'!$M$81:$M$90,0),0)+IFERROR(MATCH(GM2,'Packaging (Primary)'!$N$81:$N$90,0),0)+IFERROR(MATCH(GM2,'Packaging (Primary)'!$O$81:$O$90,0),0)+IFERROR(MATCH(GM2,'Packaging (Primary)'!$P$81:$P$90,0),0)+IFERROR(MATCH(GM2,'Packaging (Primary)'!$L$93:$L$102,0),0)+IFERROR(MATCH(GM2,'Packaging (Primary)'!$M$93:$M$102,0),0)+IFERROR(MATCH(GM2,'Packaging (Primary)'!$N$93:$N$102,0),0)+IFERROR(MATCH(GM2,'Packaging (Primary)'!$O$93:$O$102,0),0)+IFERROR(MATCH(GM2,'Packaging (Primary)'!$P$93:$P$102,0),0)&gt;=1,1,0)</f>
        <v>0</v>
      </c>
      <c r="GN9" s="79">
        <f>IF(IFERROR(MATCH(GN2,Recipe!$K$34:$K$232,0),0)+IFERROR(MATCH(GN2,Recipe!$M$34:$M$232,0),0)+IFERROR(MATCH(GN2,Recipe!$O$34:$O$232,0),0)+IFERROR(MATCH(GN2,Recipe!$Q$34:$Q$232,0),0)+IFERROR(MATCH(GN2,Recipe!$S$34:$S$232,0),0)+IFERROR(MATCH(GN2,'Packaging (Primary)'!$L$16:$L$20,0),0)+IFERROR(MATCH(GN2,'Packaging (Primary)'!$M$16:$M$20,0),0)+IFERROR(MATCH(GN2,'Packaging (Primary)'!$N$16:$N$20,0),0)+IFERROR(MATCH(GN2,'Packaging (Primary)'!$O$16:$O$20,0),0)+IFERROR(MATCH(GN2,'Packaging (Primary)'!$P$16:$P$20,0),0)+IFERROR(MATCH(GN2,'Packaging (Primary)'!$L$45:$L$54,0),0)+IFERROR(MATCH(GN2,'Packaging (Primary)'!$M$45:$M$54,0),0)+IFERROR(MATCH(GN2,'Packaging (Primary)'!$N$45:$N$54,0),0)+IFERROR(MATCH(GN2,'Packaging (Primary)'!$O$45:$O$54,0),0)+IFERROR(MATCH(GN2,'Packaging (Primary)'!$P$45:$P$54,0),0)+IFERROR(MATCH(GN2,'Packaging (Primary)'!$L$57:$L$66,0),0)+IFERROR(MATCH(GN2,'Packaging (Primary)'!$M$57:$M$66,0),0)+IFERROR(MATCH(GN2,'Packaging (Primary)'!$N$57:$N$66,0),0)+IFERROR(MATCH(GN2,'Packaging (Primary)'!$O$57:$O$66,0),0)+IFERROR(MATCH(GN2,'Packaging (Primary)'!$P$57:$P$66,0),0)+IFERROR(MATCH(GN2,'Packaging (Primary)'!$L$69:$L$78,0),0)+IFERROR(MATCH(GN2,'Packaging (Primary)'!$M$69:$M$78,0),0)+IFERROR(MATCH(GN2,'Packaging (Primary)'!$N$69:$N$78,0),0)+IFERROR(MATCH(GN2,'Packaging (Primary)'!$O$69:$O$78,0),0)+IFERROR(MATCH(GN2,'Packaging (Primary)'!$P$69:$P$78,0),0)+IFERROR(MATCH(GN2,'Packaging (Primary)'!$L$81:$L$90,0),0)+IFERROR(MATCH(GN2,'Packaging (Primary)'!$M$81:$M$90,0),0)+IFERROR(MATCH(GN2,'Packaging (Primary)'!$N$81:$N$90,0),0)+IFERROR(MATCH(GN2,'Packaging (Primary)'!$O$81:$O$90,0),0)+IFERROR(MATCH(GN2,'Packaging (Primary)'!$P$81:$P$90,0),0)+IFERROR(MATCH(GN2,'Packaging (Primary)'!$L$93:$L$102,0),0)+IFERROR(MATCH(GN2,'Packaging (Primary)'!$M$93:$M$102,0),0)+IFERROR(MATCH(GN2,'Packaging (Primary)'!$N$93:$N$102,0),0)+IFERROR(MATCH(GN2,'Packaging (Primary)'!$O$93:$O$102,0),0)+IFERROR(MATCH(GN2,'Packaging (Primary)'!$P$93:$P$102,0),0)&gt;=1,1,0)</f>
        <v>0</v>
      </c>
      <c r="GO9" s="79">
        <f>IF(IFERROR(MATCH(GO2,Recipe!$K$34:$K$232,0),0)+IFERROR(MATCH(GO2,Recipe!$M$34:$M$232,0),0)+IFERROR(MATCH(GO2,Recipe!$O$34:$O$232,0),0)+IFERROR(MATCH(GO2,Recipe!$Q$34:$Q$232,0),0)+IFERROR(MATCH(GO2,Recipe!$S$34:$S$232,0),0)+IFERROR(MATCH(GO2,'Packaging (Primary)'!$L$16:$L$20,0),0)+IFERROR(MATCH(GO2,'Packaging (Primary)'!$M$16:$M$20,0),0)+IFERROR(MATCH(GO2,'Packaging (Primary)'!$N$16:$N$20,0),0)+IFERROR(MATCH(GO2,'Packaging (Primary)'!$O$16:$O$20,0),0)+IFERROR(MATCH(GO2,'Packaging (Primary)'!$P$16:$P$20,0),0)+IFERROR(MATCH(GO2,'Packaging (Primary)'!$L$45:$L$54,0),0)+IFERROR(MATCH(GO2,'Packaging (Primary)'!$M$45:$M$54,0),0)+IFERROR(MATCH(GO2,'Packaging (Primary)'!$N$45:$N$54,0),0)+IFERROR(MATCH(GO2,'Packaging (Primary)'!$O$45:$O$54,0),0)+IFERROR(MATCH(GO2,'Packaging (Primary)'!$P$45:$P$54,0),0)+IFERROR(MATCH(GO2,'Packaging (Primary)'!$L$57:$L$66,0),0)+IFERROR(MATCH(GO2,'Packaging (Primary)'!$M$57:$M$66,0),0)+IFERROR(MATCH(GO2,'Packaging (Primary)'!$N$57:$N$66,0),0)+IFERROR(MATCH(GO2,'Packaging (Primary)'!$O$57:$O$66,0),0)+IFERROR(MATCH(GO2,'Packaging (Primary)'!$P$57:$P$66,0),0)+IFERROR(MATCH(GO2,'Packaging (Primary)'!$L$69:$L$78,0),0)+IFERROR(MATCH(GO2,'Packaging (Primary)'!$M$69:$M$78,0),0)+IFERROR(MATCH(GO2,'Packaging (Primary)'!$N$69:$N$78,0),0)+IFERROR(MATCH(GO2,'Packaging (Primary)'!$O$69:$O$78,0),0)+IFERROR(MATCH(GO2,'Packaging (Primary)'!$P$69:$P$78,0),0)+IFERROR(MATCH(GO2,'Packaging (Primary)'!$L$81:$L$90,0),0)+IFERROR(MATCH(GO2,'Packaging (Primary)'!$M$81:$M$90,0),0)+IFERROR(MATCH(GO2,'Packaging (Primary)'!$N$81:$N$90,0),0)+IFERROR(MATCH(GO2,'Packaging (Primary)'!$O$81:$O$90,0),0)+IFERROR(MATCH(GO2,'Packaging (Primary)'!$P$81:$P$90,0),0)+IFERROR(MATCH(GO2,'Packaging (Primary)'!$L$93:$L$102,0),0)+IFERROR(MATCH(GO2,'Packaging (Primary)'!$M$93:$M$102,0),0)+IFERROR(MATCH(GO2,'Packaging (Primary)'!$N$93:$N$102,0),0)+IFERROR(MATCH(GO2,'Packaging (Primary)'!$O$93:$O$102,0),0)+IFERROR(MATCH(GO2,'Packaging (Primary)'!$P$93:$P$102,0),0)&gt;=1,1,0)</f>
        <v>0</v>
      </c>
      <c r="GP9" s="79">
        <f>IF(IFERROR(MATCH(GP2,Recipe!$K$34:$K$232,0),0)+IFERROR(MATCH(GP2,Recipe!$M$34:$M$232,0),0)+IFERROR(MATCH(GP2,Recipe!$O$34:$O$232,0),0)+IFERROR(MATCH(GP2,Recipe!$Q$34:$Q$232,0),0)+IFERROR(MATCH(GP2,Recipe!$S$34:$S$232,0),0)+IFERROR(MATCH(GP2,'Packaging (Primary)'!$L$16:$L$20,0),0)+IFERROR(MATCH(GP2,'Packaging (Primary)'!$M$16:$M$20,0),0)+IFERROR(MATCH(GP2,'Packaging (Primary)'!$N$16:$N$20,0),0)+IFERROR(MATCH(GP2,'Packaging (Primary)'!$O$16:$O$20,0),0)+IFERROR(MATCH(GP2,'Packaging (Primary)'!$P$16:$P$20,0),0)+IFERROR(MATCH(GP2,'Packaging (Primary)'!$L$45:$L$54,0),0)+IFERROR(MATCH(GP2,'Packaging (Primary)'!$M$45:$M$54,0),0)+IFERROR(MATCH(GP2,'Packaging (Primary)'!$N$45:$N$54,0),0)+IFERROR(MATCH(GP2,'Packaging (Primary)'!$O$45:$O$54,0),0)+IFERROR(MATCH(GP2,'Packaging (Primary)'!$P$45:$P$54,0),0)+IFERROR(MATCH(GP2,'Packaging (Primary)'!$L$57:$L$66,0),0)+IFERROR(MATCH(GP2,'Packaging (Primary)'!$M$57:$M$66,0),0)+IFERROR(MATCH(GP2,'Packaging (Primary)'!$N$57:$N$66,0),0)+IFERROR(MATCH(GP2,'Packaging (Primary)'!$O$57:$O$66,0),0)+IFERROR(MATCH(GP2,'Packaging (Primary)'!$P$57:$P$66,0),0)+IFERROR(MATCH(GP2,'Packaging (Primary)'!$L$69:$L$78,0),0)+IFERROR(MATCH(GP2,'Packaging (Primary)'!$M$69:$M$78,0),0)+IFERROR(MATCH(GP2,'Packaging (Primary)'!$N$69:$N$78,0),0)+IFERROR(MATCH(GP2,'Packaging (Primary)'!$O$69:$O$78,0),0)+IFERROR(MATCH(GP2,'Packaging (Primary)'!$P$69:$P$78,0),0)+IFERROR(MATCH(GP2,'Packaging (Primary)'!$L$81:$L$90,0),0)+IFERROR(MATCH(GP2,'Packaging (Primary)'!$M$81:$M$90,0),0)+IFERROR(MATCH(GP2,'Packaging (Primary)'!$N$81:$N$90,0),0)+IFERROR(MATCH(GP2,'Packaging (Primary)'!$O$81:$O$90,0),0)+IFERROR(MATCH(GP2,'Packaging (Primary)'!$P$81:$P$90,0),0)+IFERROR(MATCH(GP2,'Packaging (Primary)'!$L$93:$L$102,0),0)+IFERROR(MATCH(GP2,'Packaging (Primary)'!$M$93:$M$102,0),0)+IFERROR(MATCH(GP2,'Packaging (Primary)'!$N$93:$N$102,0),0)+IFERROR(MATCH(GP2,'Packaging (Primary)'!$O$93:$O$102,0),0)+IFERROR(MATCH(GP2,'Packaging (Primary)'!$P$93:$P$102,0),0)&gt;=1,1,0)</f>
        <v>0</v>
      </c>
      <c r="GQ9" s="79">
        <f>IF(IFERROR(MATCH(GQ2,Recipe!$K$34:$K$232,0),0)+IFERROR(MATCH(GQ2,Recipe!$M$34:$M$232,0),0)+IFERROR(MATCH(GQ2,Recipe!$O$34:$O$232,0),0)+IFERROR(MATCH(GQ2,Recipe!$Q$34:$Q$232,0),0)+IFERROR(MATCH(GQ2,Recipe!$S$34:$S$232,0),0)+IFERROR(MATCH(GQ2,'Packaging (Primary)'!$L$16:$L$20,0),0)+IFERROR(MATCH(GQ2,'Packaging (Primary)'!$M$16:$M$20,0),0)+IFERROR(MATCH(GQ2,'Packaging (Primary)'!$N$16:$N$20,0),0)+IFERROR(MATCH(GQ2,'Packaging (Primary)'!$O$16:$O$20,0),0)+IFERROR(MATCH(GQ2,'Packaging (Primary)'!$P$16:$P$20,0),0)+IFERROR(MATCH(GQ2,'Packaging (Primary)'!$L$45:$L$54,0),0)+IFERROR(MATCH(GQ2,'Packaging (Primary)'!$M$45:$M$54,0),0)+IFERROR(MATCH(GQ2,'Packaging (Primary)'!$N$45:$N$54,0),0)+IFERROR(MATCH(GQ2,'Packaging (Primary)'!$O$45:$O$54,0),0)+IFERROR(MATCH(GQ2,'Packaging (Primary)'!$P$45:$P$54,0),0)+IFERROR(MATCH(GQ2,'Packaging (Primary)'!$L$57:$L$66,0),0)+IFERROR(MATCH(GQ2,'Packaging (Primary)'!$M$57:$M$66,0),0)+IFERROR(MATCH(GQ2,'Packaging (Primary)'!$N$57:$N$66,0),0)+IFERROR(MATCH(GQ2,'Packaging (Primary)'!$O$57:$O$66,0),0)+IFERROR(MATCH(GQ2,'Packaging (Primary)'!$P$57:$P$66,0),0)+IFERROR(MATCH(GQ2,'Packaging (Primary)'!$L$69:$L$78,0),0)+IFERROR(MATCH(GQ2,'Packaging (Primary)'!$M$69:$M$78,0),0)+IFERROR(MATCH(GQ2,'Packaging (Primary)'!$N$69:$N$78,0),0)+IFERROR(MATCH(GQ2,'Packaging (Primary)'!$O$69:$O$78,0),0)+IFERROR(MATCH(GQ2,'Packaging (Primary)'!$P$69:$P$78,0),0)+IFERROR(MATCH(GQ2,'Packaging (Primary)'!$L$81:$L$90,0),0)+IFERROR(MATCH(GQ2,'Packaging (Primary)'!$M$81:$M$90,0),0)+IFERROR(MATCH(GQ2,'Packaging (Primary)'!$N$81:$N$90,0),0)+IFERROR(MATCH(GQ2,'Packaging (Primary)'!$O$81:$O$90,0),0)+IFERROR(MATCH(GQ2,'Packaging (Primary)'!$P$81:$P$90,0),0)+IFERROR(MATCH(GQ2,'Packaging (Primary)'!$L$93:$L$102,0),0)+IFERROR(MATCH(GQ2,'Packaging (Primary)'!$M$93:$M$102,0),0)+IFERROR(MATCH(GQ2,'Packaging (Primary)'!$N$93:$N$102,0),0)+IFERROR(MATCH(GQ2,'Packaging (Primary)'!$O$93:$O$102,0),0)+IFERROR(MATCH(GQ2,'Packaging (Primary)'!$P$93:$P$102,0),0)&gt;=1,1,0)</f>
        <v>0</v>
      </c>
      <c r="GR9" s="79">
        <f>IF(IFERROR(MATCH(GR2,Recipe!$K$34:$K$232,0),0)+IFERROR(MATCH(GR2,Recipe!$M$34:$M$232,0),0)+IFERROR(MATCH(GR2,Recipe!$O$34:$O$232,0),0)+IFERROR(MATCH(GR2,Recipe!$Q$34:$Q$232,0),0)+IFERROR(MATCH(GR2,Recipe!$S$34:$S$232,0),0)+IFERROR(MATCH(GR2,'Packaging (Primary)'!$L$16:$L$20,0),0)+IFERROR(MATCH(GR2,'Packaging (Primary)'!$M$16:$M$20,0),0)+IFERROR(MATCH(GR2,'Packaging (Primary)'!$N$16:$N$20,0),0)+IFERROR(MATCH(GR2,'Packaging (Primary)'!$O$16:$O$20,0),0)+IFERROR(MATCH(GR2,'Packaging (Primary)'!$P$16:$P$20,0),0)+IFERROR(MATCH(GR2,'Packaging (Primary)'!$L$45:$L$54,0),0)+IFERROR(MATCH(GR2,'Packaging (Primary)'!$M$45:$M$54,0),0)+IFERROR(MATCH(GR2,'Packaging (Primary)'!$N$45:$N$54,0),0)+IFERROR(MATCH(GR2,'Packaging (Primary)'!$O$45:$O$54,0),0)+IFERROR(MATCH(GR2,'Packaging (Primary)'!$P$45:$P$54,0),0)+IFERROR(MATCH(GR2,'Packaging (Primary)'!$L$57:$L$66,0),0)+IFERROR(MATCH(GR2,'Packaging (Primary)'!$M$57:$M$66,0),0)+IFERROR(MATCH(GR2,'Packaging (Primary)'!$N$57:$N$66,0),0)+IFERROR(MATCH(GR2,'Packaging (Primary)'!$O$57:$O$66,0),0)+IFERROR(MATCH(GR2,'Packaging (Primary)'!$P$57:$P$66,0),0)+IFERROR(MATCH(GR2,'Packaging (Primary)'!$L$69:$L$78,0),0)+IFERROR(MATCH(GR2,'Packaging (Primary)'!$M$69:$M$78,0),0)+IFERROR(MATCH(GR2,'Packaging (Primary)'!$N$69:$N$78,0),0)+IFERROR(MATCH(GR2,'Packaging (Primary)'!$O$69:$O$78,0),0)+IFERROR(MATCH(GR2,'Packaging (Primary)'!$P$69:$P$78,0),0)+IFERROR(MATCH(GR2,'Packaging (Primary)'!$L$81:$L$90,0),0)+IFERROR(MATCH(GR2,'Packaging (Primary)'!$M$81:$M$90,0),0)+IFERROR(MATCH(GR2,'Packaging (Primary)'!$N$81:$N$90,0),0)+IFERROR(MATCH(GR2,'Packaging (Primary)'!$O$81:$O$90,0),0)+IFERROR(MATCH(GR2,'Packaging (Primary)'!$P$81:$P$90,0),0)+IFERROR(MATCH(GR2,'Packaging (Primary)'!$L$93:$L$102,0),0)+IFERROR(MATCH(GR2,'Packaging (Primary)'!$M$93:$M$102,0),0)+IFERROR(MATCH(GR2,'Packaging (Primary)'!$N$93:$N$102,0),0)+IFERROR(MATCH(GR2,'Packaging (Primary)'!$O$93:$O$102,0),0)+IFERROR(MATCH(GR2,'Packaging (Primary)'!$P$93:$P$102,0),0)&gt;=1,1,0)</f>
        <v>0</v>
      </c>
      <c r="GS9" s="79">
        <f>IF(IFERROR(MATCH(GS2,Recipe!$K$34:$K$232,0),0)+IFERROR(MATCH(GS2,Recipe!$M$34:$M$232,0),0)+IFERROR(MATCH(GS2,Recipe!$O$34:$O$232,0),0)+IFERROR(MATCH(GS2,Recipe!$Q$34:$Q$232,0),0)+IFERROR(MATCH(GS2,Recipe!$S$34:$S$232,0),0)+IFERROR(MATCH(GS2,'Packaging (Primary)'!$L$16:$L$20,0),0)+IFERROR(MATCH(GS2,'Packaging (Primary)'!$M$16:$M$20,0),0)+IFERROR(MATCH(GS2,'Packaging (Primary)'!$N$16:$N$20,0),0)+IFERROR(MATCH(GS2,'Packaging (Primary)'!$O$16:$O$20,0),0)+IFERROR(MATCH(GS2,'Packaging (Primary)'!$P$16:$P$20,0),0)+IFERROR(MATCH(GS2,'Packaging (Primary)'!$L$45:$L$54,0),0)+IFERROR(MATCH(GS2,'Packaging (Primary)'!$M$45:$M$54,0),0)+IFERROR(MATCH(GS2,'Packaging (Primary)'!$N$45:$N$54,0),0)+IFERROR(MATCH(GS2,'Packaging (Primary)'!$O$45:$O$54,0),0)+IFERROR(MATCH(GS2,'Packaging (Primary)'!$P$45:$P$54,0),0)+IFERROR(MATCH(GS2,'Packaging (Primary)'!$L$57:$L$66,0),0)+IFERROR(MATCH(GS2,'Packaging (Primary)'!$M$57:$M$66,0),0)+IFERROR(MATCH(GS2,'Packaging (Primary)'!$N$57:$N$66,0),0)+IFERROR(MATCH(GS2,'Packaging (Primary)'!$O$57:$O$66,0),0)+IFERROR(MATCH(GS2,'Packaging (Primary)'!$P$57:$P$66,0),0)+IFERROR(MATCH(GS2,'Packaging (Primary)'!$L$69:$L$78,0),0)+IFERROR(MATCH(GS2,'Packaging (Primary)'!$M$69:$M$78,0),0)+IFERROR(MATCH(GS2,'Packaging (Primary)'!$N$69:$N$78,0),0)+IFERROR(MATCH(GS2,'Packaging (Primary)'!$O$69:$O$78,0),0)+IFERROR(MATCH(GS2,'Packaging (Primary)'!$P$69:$P$78,0),0)+IFERROR(MATCH(GS2,'Packaging (Primary)'!$L$81:$L$90,0),0)+IFERROR(MATCH(GS2,'Packaging (Primary)'!$M$81:$M$90,0),0)+IFERROR(MATCH(GS2,'Packaging (Primary)'!$N$81:$N$90,0),0)+IFERROR(MATCH(GS2,'Packaging (Primary)'!$O$81:$O$90,0),0)+IFERROR(MATCH(GS2,'Packaging (Primary)'!$P$81:$P$90,0),0)+IFERROR(MATCH(GS2,'Packaging (Primary)'!$L$93:$L$102,0),0)+IFERROR(MATCH(GS2,'Packaging (Primary)'!$M$93:$M$102,0),0)+IFERROR(MATCH(GS2,'Packaging (Primary)'!$N$93:$N$102,0),0)+IFERROR(MATCH(GS2,'Packaging (Primary)'!$O$93:$O$102,0),0)+IFERROR(MATCH(GS2,'Packaging (Primary)'!$P$93:$P$102,0),0)&gt;=1,1,0)</f>
        <v>0</v>
      </c>
      <c r="GT9" s="79">
        <f>IF(IFERROR(MATCH(GT2,Recipe!$K$34:$K$232,0),0)+IFERROR(MATCH(GT2,Recipe!$M$34:$M$232,0),0)+IFERROR(MATCH(GT2,Recipe!$O$34:$O$232,0),0)+IFERROR(MATCH(GT2,Recipe!$Q$34:$Q$232,0),0)+IFERROR(MATCH(GT2,Recipe!$S$34:$S$232,0),0)+IFERROR(MATCH(GT2,'Packaging (Primary)'!$L$16:$L$20,0),0)+IFERROR(MATCH(GT2,'Packaging (Primary)'!$M$16:$M$20,0),0)+IFERROR(MATCH(GT2,'Packaging (Primary)'!$N$16:$N$20,0),0)+IFERROR(MATCH(GT2,'Packaging (Primary)'!$O$16:$O$20,0),0)+IFERROR(MATCH(GT2,'Packaging (Primary)'!$P$16:$P$20,0),0)+IFERROR(MATCH(GT2,'Packaging (Primary)'!$L$45:$L$54,0),0)+IFERROR(MATCH(GT2,'Packaging (Primary)'!$M$45:$M$54,0),0)+IFERROR(MATCH(GT2,'Packaging (Primary)'!$N$45:$N$54,0),0)+IFERROR(MATCH(GT2,'Packaging (Primary)'!$O$45:$O$54,0),0)+IFERROR(MATCH(GT2,'Packaging (Primary)'!$P$45:$P$54,0),0)+IFERROR(MATCH(GT2,'Packaging (Primary)'!$L$57:$L$66,0),0)+IFERROR(MATCH(GT2,'Packaging (Primary)'!$M$57:$M$66,0),0)+IFERROR(MATCH(GT2,'Packaging (Primary)'!$N$57:$N$66,0),0)+IFERROR(MATCH(GT2,'Packaging (Primary)'!$O$57:$O$66,0),0)+IFERROR(MATCH(GT2,'Packaging (Primary)'!$P$57:$P$66,0),0)+IFERROR(MATCH(GT2,'Packaging (Primary)'!$L$69:$L$78,0),0)+IFERROR(MATCH(GT2,'Packaging (Primary)'!$M$69:$M$78,0),0)+IFERROR(MATCH(GT2,'Packaging (Primary)'!$N$69:$N$78,0),0)+IFERROR(MATCH(GT2,'Packaging (Primary)'!$O$69:$O$78,0),0)+IFERROR(MATCH(GT2,'Packaging (Primary)'!$P$69:$P$78,0),0)+IFERROR(MATCH(GT2,'Packaging (Primary)'!$L$81:$L$90,0),0)+IFERROR(MATCH(GT2,'Packaging (Primary)'!$M$81:$M$90,0),0)+IFERROR(MATCH(GT2,'Packaging (Primary)'!$N$81:$N$90,0),0)+IFERROR(MATCH(GT2,'Packaging (Primary)'!$O$81:$O$90,0),0)+IFERROR(MATCH(GT2,'Packaging (Primary)'!$P$81:$P$90,0),0)+IFERROR(MATCH(GT2,'Packaging (Primary)'!$L$93:$L$102,0),0)+IFERROR(MATCH(GT2,'Packaging (Primary)'!$M$93:$M$102,0),0)+IFERROR(MATCH(GT2,'Packaging (Primary)'!$N$93:$N$102,0),0)+IFERROR(MATCH(GT2,'Packaging (Primary)'!$O$93:$O$102,0),0)+IFERROR(MATCH(GT2,'Packaging (Primary)'!$P$93:$P$102,0),0)&gt;=1,1,0)</f>
        <v>0</v>
      </c>
      <c r="GU9" s="79">
        <f>IF(IFERROR(MATCH(GU2,Recipe!$K$34:$K$232,0),0)+IFERROR(MATCH(GU2,Recipe!$M$34:$M$232,0),0)+IFERROR(MATCH(GU2,Recipe!$O$34:$O$232,0),0)+IFERROR(MATCH(GU2,Recipe!$Q$34:$Q$232,0),0)+IFERROR(MATCH(GU2,Recipe!$S$34:$S$232,0),0)+IFERROR(MATCH(GU2,'Packaging (Primary)'!$L$16:$L$20,0),0)+IFERROR(MATCH(GU2,'Packaging (Primary)'!$M$16:$M$20,0),0)+IFERROR(MATCH(GU2,'Packaging (Primary)'!$N$16:$N$20,0),0)+IFERROR(MATCH(GU2,'Packaging (Primary)'!$O$16:$O$20,0),0)+IFERROR(MATCH(GU2,'Packaging (Primary)'!$P$16:$P$20,0),0)+IFERROR(MATCH(GU2,'Packaging (Primary)'!$L$45:$L$54,0),0)+IFERROR(MATCH(GU2,'Packaging (Primary)'!$M$45:$M$54,0),0)+IFERROR(MATCH(GU2,'Packaging (Primary)'!$N$45:$N$54,0),0)+IFERROR(MATCH(GU2,'Packaging (Primary)'!$O$45:$O$54,0),0)+IFERROR(MATCH(GU2,'Packaging (Primary)'!$P$45:$P$54,0),0)+IFERROR(MATCH(GU2,'Packaging (Primary)'!$L$57:$L$66,0),0)+IFERROR(MATCH(GU2,'Packaging (Primary)'!$M$57:$M$66,0),0)+IFERROR(MATCH(GU2,'Packaging (Primary)'!$N$57:$N$66,0),0)+IFERROR(MATCH(GU2,'Packaging (Primary)'!$O$57:$O$66,0),0)+IFERROR(MATCH(GU2,'Packaging (Primary)'!$P$57:$P$66,0),0)+IFERROR(MATCH(GU2,'Packaging (Primary)'!$L$69:$L$78,0),0)+IFERROR(MATCH(GU2,'Packaging (Primary)'!$M$69:$M$78,0),0)+IFERROR(MATCH(GU2,'Packaging (Primary)'!$N$69:$N$78,0),0)+IFERROR(MATCH(GU2,'Packaging (Primary)'!$O$69:$O$78,0),0)+IFERROR(MATCH(GU2,'Packaging (Primary)'!$P$69:$P$78,0),0)+IFERROR(MATCH(GU2,'Packaging (Primary)'!$L$81:$L$90,0),0)+IFERROR(MATCH(GU2,'Packaging (Primary)'!$M$81:$M$90,0),0)+IFERROR(MATCH(GU2,'Packaging (Primary)'!$N$81:$N$90,0),0)+IFERROR(MATCH(GU2,'Packaging (Primary)'!$O$81:$O$90,0),0)+IFERROR(MATCH(GU2,'Packaging (Primary)'!$P$81:$P$90,0),0)+IFERROR(MATCH(GU2,'Packaging (Primary)'!$L$93:$L$102,0),0)+IFERROR(MATCH(GU2,'Packaging (Primary)'!$M$93:$M$102,0),0)+IFERROR(MATCH(GU2,'Packaging (Primary)'!$N$93:$N$102,0),0)+IFERROR(MATCH(GU2,'Packaging (Primary)'!$O$93:$O$102,0),0)+IFERROR(MATCH(GU2,'Packaging (Primary)'!$P$93:$P$102,0),0)&gt;=1,1,0)</f>
        <v>0</v>
      </c>
      <c r="GV9" s="79">
        <f>IF(IFERROR(MATCH(GV2,Recipe!$K$34:$K$232,0),0)+IFERROR(MATCH(GV2,Recipe!$M$34:$M$232,0),0)+IFERROR(MATCH(GV2,Recipe!$O$34:$O$232,0),0)+IFERROR(MATCH(GV2,Recipe!$Q$34:$Q$232,0),0)+IFERROR(MATCH(GV2,Recipe!$S$34:$S$232,0),0)+IFERROR(MATCH(GV2,'Packaging (Primary)'!$L$16:$L$20,0),0)+IFERROR(MATCH(GV2,'Packaging (Primary)'!$M$16:$M$20,0),0)+IFERROR(MATCH(GV2,'Packaging (Primary)'!$N$16:$N$20,0),0)+IFERROR(MATCH(GV2,'Packaging (Primary)'!$O$16:$O$20,0),0)+IFERROR(MATCH(GV2,'Packaging (Primary)'!$P$16:$P$20,0),0)+IFERROR(MATCH(GV2,'Packaging (Primary)'!$L$45:$L$54,0),0)+IFERROR(MATCH(GV2,'Packaging (Primary)'!$M$45:$M$54,0),0)+IFERROR(MATCH(GV2,'Packaging (Primary)'!$N$45:$N$54,0),0)+IFERROR(MATCH(GV2,'Packaging (Primary)'!$O$45:$O$54,0),0)+IFERROR(MATCH(GV2,'Packaging (Primary)'!$P$45:$P$54,0),0)+IFERROR(MATCH(GV2,'Packaging (Primary)'!$L$57:$L$66,0),0)+IFERROR(MATCH(GV2,'Packaging (Primary)'!$M$57:$M$66,0),0)+IFERROR(MATCH(GV2,'Packaging (Primary)'!$N$57:$N$66,0),0)+IFERROR(MATCH(GV2,'Packaging (Primary)'!$O$57:$O$66,0),0)+IFERROR(MATCH(GV2,'Packaging (Primary)'!$P$57:$P$66,0),0)+IFERROR(MATCH(GV2,'Packaging (Primary)'!$L$69:$L$78,0),0)+IFERROR(MATCH(GV2,'Packaging (Primary)'!$M$69:$M$78,0),0)+IFERROR(MATCH(GV2,'Packaging (Primary)'!$N$69:$N$78,0),0)+IFERROR(MATCH(GV2,'Packaging (Primary)'!$O$69:$O$78,0),0)+IFERROR(MATCH(GV2,'Packaging (Primary)'!$P$69:$P$78,0),0)+IFERROR(MATCH(GV2,'Packaging (Primary)'!$L$81:$L$90,0),0)+IFERROR(MATCH(GV2,'Packaging (Primary)'!$M$81:$M$90,0),0)+IFERROR(MATCH(GV2,'Packaging (Primary)'!$N$81:$N$90,0),0)+IFERROR(MATCH(GV2,'Packaging (Primary)'!$O$81:$O$90,0),0)+IFERROR(MATCH(GV2,'Packaging (Primary)'!$P$81:$P$90,0),0)+IFERROR(MATCH(GV2,'Packaging (Primary)'!$L$93:$L$102,0),0)+IFERROR(MATCH(GV2,'Packaging (Primary)'!$M$93:$M$102,0),0)+IFERROR(MATCH(GV2,'Packaging (Primary)'!$N$93:$N$102,0),0)+IFERROR(MATCH(GV2,'Packaging (Primary)'!$O$93:$O$102,0),0)+IFERROR(MATCH(GV2,'Packaging (Primary)'!$P$93:$P$102,0),0)&gt;=1,1,0)</f>
        <v>0</v>
      </c>
      <c r="GW9" s="79">
        <f>IF(IFERROR(MATCH(GW2,Recipe!$K$34:$K$232,0),0)+IFERROR(MATCH(GW2,Recipe!$M$34:$M$232,0),0)+IFERROR(MATCH(GW2,Recipe!$O$34:$O$232,0),0)+IFERROR(MATCH(GW2,Recipe!$Q$34:$Q$232,0),0)+IFERROR(MATCH(GW2,Recipe!$S$34:$S$232,0),0)+IFERROR(MATCH(GW2,'Packaging (Primary)'!$L$16:$L$20,0),0)+IFERROR(MATCH(GW2,'Packaging (Primary)'!$M$16:$M$20,0),0)+IFERROR(MATCH(GW2,'Packaging (Primary)'!$N$16:$N$20,0),0)+IFERROR(MATCH(GW2,'Packaging (Primary)'!$O$16:$O$20,0),0)+IFERROR(MATCH(GW2,'Packaging (Primary)'!$P$16:$P$20,0),0)+IFERROR(MATCH(GW2,'Packaging (Primary)'!$L$45:$L$54,0),0)+IFERROR(MATCH(GW2,'Packaging (Primary)'!$M$45:$M$54,0),0)+IFERROR(MATCH(GW2,'Packaging (Primary)'!$N$45:$N$54,0),0)+IFERROR(MATCH(GW2,'Packaging (Primary)'!$O$45:$O$54,0),0)+IFERROR(MATCH(GW2,'Packaging (Primary)'!$P$45:$P$54,0),0)+IFERROR(MATCH(GW2,'Packaging (Primary)'!$L$57:$L$66,0),0)+IFERROR(MATCH(GW2,'Packaging (Primary)'!$M$57:$M$66,0),0)+IFERROR(MATCH(GW2,'Packaging (Primary)'!$N$57:$N$66,0),0)+IFERROR(MATCH(GW2,'Packaging (Primary)'!$O$57:$O$66,0),0)+IFERROR(MATCH(GW2,'Packaging (Primary)'!$P$57:$P$66,0),0)+IFERROR(MATCH(GW2,'Packaging (Primary)'!$L$69:$L$78,0),0)+IFERROR(MATCH(GW2,'Packaging (Primary)'!$M$69:$M$78,0),0)+IFERROR(MATCH(GW2,'Packaging (Primary)'!$N$69:$N$78,0),0)+IFERROR(MATCH(GW2,'Packaging (Primary)'!$O$69:$O$78,0),0)+IFERROR(MATCH(GW2,'Packaging (Primary)'!$P$69:$P$78,0),0)+IFERROR(MATCH(GW2,'Packaging (Primary)'!$L$81:$L$90,0),0)+IFERROR(MATCH(GW2,'Packaging (Primary)'!$M$81:$M$90,0),0)+IFERROR(MATCH(GW2,'Packaging (Primary)'!$N$81:$N$90,0),0)+IFERROR(MATCH(GW2,'Packaging (Primary)'!$O$81:$O$90,0),0)+IFERROR(MATCH(GW2,'Packaging (Primary)'!$P$81:$P$90,0),0)+IFERROR(MATCH(GW2,'Packaging (Primary)'!$L$93:$L$102,0),0)+IFERROR(MATCH(GW2,'Packaging (Primary)'!$M$93:$M$102,0),0)+IFERROR(MATCH(GW2,'Packaging (Primary)'!$N$93:$N$102,0),0)+IFERROR(MATCH(GW2,'Packaging (Primary)'!$O$93:$O$102,0),0)+IFERROR(MATCH(GW2,'Packaging (Primary)'!$P$93:$P$102,0),0)&gt;=1,1,0)</f>
        <v>0</v>
      </c>
      <c r="GX9" s="79">
        <f>IF(IFERROR(MATCH(GX2,Recipe!$K$34:$K$232,0),0)+IFERROR(MATCH(GX2,Recipe!$M$34:$M$232,0),0)+IFERROR(MATCH(GX2,Recipe!$O$34:$O$232,0),0)+IFERROR(MATCH(GX2,Recipe!$Q$34:$Q$232,0),0)+IFERROR(MATCH(GX2,Recipe!$S$34:$S$232,0),0)+IFERROR(MATCH(GX2,'Packaging (Primary)'!$L$16:$L$20,0),0)+IFERROR(MATCH(GX2,'Packaging (Primary)'!$M$16:$M$20,0),0)+IFERROR(MATCH(GX2,'Packaging (Primary)'!$N$16:$N$20,0),0)+IFERROR(MATCH(GX2,'Packaging (Primary)'!$O$16:$O$20,0),0)+IFERROR(MATCH(GX2,'Packaging (Primary)'!$P$16:$P$20,0),0)+IFERROR(MATCH(GX2,'Packaging (Primary)'!$L$45:$L$54,0),0)+IFERROR(MATCH(GX2,'Packaging (Primary)'!$M$45:$M$54,0),0)+IFERROR(MATCH(GX2,'Packaging (Primary)'!$N$45:$N$54,0),0)+IFERROR(MATCH(GX2,'Packaging (Primary)'!$O$45:$O$54,0),0)+IFERROR(MATCH(GX2,'Packaging (Primary)'!$P$45:$P$54,0),0)+IFERROR(MATCH(GX2,'Packaging (Primary)'!$L$57:$L$66,0),0)+IFERROR(MATCH(GX2,'Packaging (Primary)'!$M$57:$M$66,0),0)+IFERROR(MATCH(GX2,'Packaging (Primary)'!$N$57:$N$66,0),0)+IFERROR(MATCH(GX2,'Packaging (Primary)'!$O$57:$O$66,0),0)+IFERROR(MATCH(GX2,'Packaging (Primary)'!$P$57:$P$66,0),0)+IFERROR(MATCH(GX2,'Packaging (Primary)'!$L$69:$L$78,0),0)+IFERROR(MATCH(GX2,'Packaging (Primary)'!$M$69:$M$78,0),0)+IFERROR(MATCH(GX2,'Packaging (Primary)'!$N$69:$N$78,0),0)+IFERROR(MATCH(GX2,'Packaging (Primary)'!$O$69:$O$78,0),0)+IFERROR(MATCH(GX2,'Packaging (Primary)'!$P$69:$P$78,0),0)+IFERROR(MATCH(GX2,'Packaging (Primary)'!$L$81:$L$90,0),0)+IFERROR(MATCH(GX2,'Packaging (Primary)'!$M$81:$M$90,0),0)+IFERROR(MATCH(GX2,'Packaging (Primary)'!$N$81:$N$90,0),0)+IFERROR(MATCH(GX2,'Packaging (Primary)'!$O$81:$O$90,0),0)+IFERROR(MATCH(GX2,'Packaging (Primary)'!$P$81:$P$90,0),0)+IFERROR(MATCH(GX2,'Packaging (Primary)'!$L$93:$L$102,0),0)+IFERROR(MATCH(GX2,'Packaging (Primary)'!$M$93:$M$102,0),0)+IFERROR(MATCH(GX2,'Packaging (Primary)'!$N$93:$N$102,0),0)+IFERROR(MATCH(GX2,'Packaging (Primary)'!$O$93:$O$102,0),0)+IFERROR(MATCH(GX2,'Packaging (Primary)'!$P$93:$P$102,0),0)&gt;=1,1,0)</f>
        <v>0</v>
      </c>
      <c r="GY9" s="79">
        <f>IF(IFERROR(MATCH(GY2,Recipe!$K$34:$K$232,0),0)+IFERROR(MATCH(GY2,Recipe!$M$34:$M$232,0),0)+IFERROR(MATCH(GY2,Recipe!$O$34:$O$232,0),0)+IFERROR(MATCH(GY2,Recipe!$Q$34:$Q$232,0),0)+IFERROR(MATCH(GY2,Recipe!$S$34:$S$232,0),0)+IFERROR(MATCH(GY2,'Packaging (Primary)'!$L$16:$L$20,0),0)+IFERROR(MATCH(GY2,'Packaging (Primary)'!$M$16:$M$20,0),0)+IFERROR(MATCH(GY2,'Packaging (Primary)'!$N$16:$N$20,0),0)+IFERROR(MATCH(GY2,'Packaging (Primary)'!$O$16:$O$20,0),0)+IFERROR(MATCH(GY2,'Packaging (Primary)'!$P$16:$P$20,0),0)+IFERROR(MATCH(GY2,'Packaging (Primary)'!$L$45:$L$54,0),0)+IFERROR(MATCH(GY2,'Packaging (Primary)'!$M$45:$M$54,0),0)+IFERROR(MATCH(GY2,'Packaging (Primary)'!$N$45:$N$54,0),0)+IFERROR(MATCH(GY2,'Packaging (Primary)'!$O$45:$O$54,0),0)+IFERROR(MATCH(GY2,'Packaging (Primary)'!$P$45:$P$54,0),0)+IFERROR(MATCH(GY2,'Packaging (Primary)'!$L$57:$L$66,0),0)+IFERROR(MATCH(GY2,'Packaging (Primary)'!$M$57:$M$66,0),0)+IFERROR(MATCH(GY2,'Packaging (Primary)'!$N$57:$N$66,0),0)+IFERROR(MATCH(GY2,'Packaging (Primary)'!$O$57:$O$66,0),0)+IFERROR(MATCH(GY2,'Packaging (Primary)'!$P$57:$P$66,0),0)+IFERROR(MATCH(GY2,'Packaging (Primary)'!$L$69:$L$78,0),0)+IFERROR(MATCH(GY2,'Packaging (Primary)'!$M$69:$M$78,0),0)+IFERROR(MATCH(GY2,'Packaging (Primary)'!$N$69:$N$78,0),0)+IFERROR(MATCH(GY2,'Packaging (Primary)'!$O$69:$O$78,0),0)+IFERROR(MATCH(GY2,'Packaging (Primary)'!$P$69:$P$78,0),0)+IFERROR(MATCH(GY2,'Packaging (Primary)'!$L$81:$L$90,0),0)+IFERROR(MATCH(GY2,'Packaging (Primary)'!$M$81:$M$90,0),0)+IFERROR(MATCH(GY2,'Packaging (Primary)'!$N$81:$N$90,0),0)+IFERROR(MATCH(GY2,'Packaging (Primary)'!$O$81:$O$90,0),0)+IFERROR(MATCH(GY2,'Packaging (Primary)'!$P$81:$P$90,0),0)+IFERROR(MATCH(GY2,'Packaging (Primary)'!$L$93:$L$102,0),0)+IFERROR(MATCH(GY2,'Packaging (Primary)'!$M$93:$M$102,0),0)+IFERROR(MATCH(GY2,'Packaging (Primary)'!$N$93:$N$102,0),0)+IFERROR(MATCH(GY2,'Packaging (Primary)'!$O$93:$O$102,0),0)+IFERROR(MATCH(GY2,'Packaging (Primary)'!$P$93:$P$102,0),0)&gt;=1,1,0)</f>
        <v>0</v>
      </c>
      <c r="GZ9" s="79">
        <f>IF(IFERROR(MATCH(GZ2,Recipe!$K$34:$K$232,0),0)+IFERROR(MATCH(GZ2,Recipe!$M$34:$M$232,0),0)+IFERROR(MATCH(GZ2,Recipe!$O$34:$O$232,0),0)+IFERROR(MATCH(GZ2,Recipe!$Q$34:$Q$232,0),0)+IFERROR(MATCH(GZ2,Recipe!$S$34:$S$232,0),0)+IFERROR(MATCH(GZ2,'Packaging (Primary)'!$L$16:$L$20,0),0)+IFERROR(MATCH(GZ2,'Packaging (Primary)'!$M$16:$M$20,0),0)+IFERROR(MATCH(GZ2,'Packaging (Primary)'!$N$16:$N$20,0),0)+IFERROR(MATCH(GZ2,'Packaging (Primary)'!$O$16:$O$20,0),0)+IFERROR(MATCH(GZ2,'Packaging (Primary)'!$P$16:$P$20,0),0)+IFERROR(MATCH(GZ2,'Packaging (Primary)'!$L$45:$L$54,0),0)+IFERROR(MATCH(GZ2,'Packaging (Primary)'!$M$45:$M$54,0),0)+IFERROR(MATCH(GZ2,'Packaging (Primary)'!$N$45:$N$54,0),0)+IFERROR(MATCH(GZ2,'Packaging (Primary)'!$O$45:$O$54,0),0)+IFERROR(MATCH(GZ2,'Packaging (Primary)'!$P$45:$P$54,0),0)+IFERROR(MATCH(GZ2,'Packaging (Primary)'!$L$57:$L$66,0),0)+IFERROR(MATCH(GZ2,'Packaging (Primary)'!$M$57:$M$66,0),0)+IFERROR(MATCH(GZ2,'Packaging (Primary)'!$N$57:$N$66,0),0)+IFERROR(MATCH(GZ2,'Packaging (Primary)'!$O$57:$O$66,0),0)+IFERROR(MATCH(GZ2,'Packaging (Primary)'!$P$57:$P$66,0),0)+IFERROR(MATCH(GZ2,'Packaging (Primary)'!$L$69:$L$78,0),0)+IFERROR(MATCH(GZ2,'Packaging (Primary)'!$M$69:$M$78,0),0)+IFERROR(MATCH(GZ2,'Packaging (Primary)'!$N$69:$N$78,0),0)+IFERROR(MATCH(GZ2,'Packaging (Primary)'!$O$69:$O$78,0),0)+IFERROR(MATCH(GZ2,'Packaging (Primary)'!$P$69:$P$78,0),0)+IFERROR(MATCH(GZ2,'Packaging (Primary)'!$L$81:$L$90,0),0)+IFERROR(MATCH(GZ2,'Packaging (Primary)'!$M$81:$M$90,0),0)+IFERROR(MATCH(GZ2,'Packaging (Primary)'!$N$81:$N$90,0),0)+IFERROR(MATCH(GZ2,'Packaging (Primary)'!$O$81:$O$90,0),0)+IFERROR(MATCH(GZ2,'Packaging (Primary)'!$P$81:$P$90,0),0)+IFERROR(MATCH(GZ2,'Packaging (Primary)'!$L$93:$L$102,0),0)+IFERROR(MATCH(GZ2,'Packaging (Primary)'!$M$93:$M$102,0),0)+IFERROR(MATCH(GZ2,'Packaging (Primary)'!$N$93:$N$102,0),0)+IFERROR(MATCH(GZ2,'Packaging (Primary)'!$O$93:$O$102,0),0)+IFERROR(MATCH(GZ2,'Packaging (Primary)'!$P$93:$P$102,0),0)&gt;=1,1,0)</f>
        <v>0</v>
      </c>
      <c r="HA9" s="79">
        <f>IF(IFERROR(MATCH(HA2,Recipe!$K$34:$K$232,0),0)+IFERROR(MATCH(HA2,Recipe!$M$34:$M$232,0),0)+IFERROR(MATCH(HA2,Recipe!$O$34:$O$232,0),0)+IFERROR(MATCH(HA2,Recipe!$Q$34:$Q$232,0),0)+IFERROR(MATCH(HA2,Recipe!$S$34:$S$232,0),0)+IFERROR(MATCH(HA2,'Packaging (Primary)'!$L$16:$L$20,0),0)+IFERROR(MATCH(HA2,'Packaging (Primary)'!$M$16:$M$20,0),0)+IFERROR(MATCH(HA2,'Packaging (Primary)'!$N$16:$N$20,0),0)+IFERROR(MATCH(HA2,'Packaging (Primary)'!$O$16:$O$20,0),0)+IFERROR(MATCH(HA2,'Packaging (Primary)'!$P$16:$P$20,0),0)+IFERROR(MATCH(HA2,'Packaging (Primary)'!$L$45:$L$54,0),0)+IFERROR(MATCH(HA2,'Packaging (Primary)'!$M$45:$M$54,0),0)+IFERROR(MATCH(HA2,'Packaging (Primary)'!$N$45:$N$54,0),0)+IFERROR(MATCH(HA2,'Packaging (Primary)'!$O$45:$O$54,0),0)+IFERROR(MATCH(HA2,'Packaging (Primary)'!$P$45:$P$54,0),0)+IFERROR(MATCH(HA2,'Packaging (Primary)'!$L$57:$L$66,0),0)+IFERROR(MATCH(HA2,'Packaging (Primary)'!$M$57:$M$66,0),0)+IFERROR(MATCH(HA2,'Packaging (Primary)'!$N$57:$N$66,0),0)+IFERROR(MATCH(HA2,'Packaging (Primary)'!$O$57:$O$66,0),0)+IFERROR(MATCH(HA2,'Packaging (Primary)'!$P$57:$P$66,0),0)+IFERROR(MATCH(HA2,'Packaging (Primary)'!$L$69:$L$78,0),0)+IFERROR(MATCH(HA2,'Packaging (Primary)'!$M$69:$M$78,0),0)+IFERROR(MATCH(HA2,'Packaging (Primary)'!$N$69:$N$78,0),0)+IFERROR(MATCH(HA2,'Packaging (Primary)'!$O$69:$O$78,0),0)+IFERROR(MATCH(HA2,'Packaging (Primary)'!$P$69:$P$78,0),0)+IFERROR(MATCH(HA2,'Packaging (Primary)'!$L$81:$L$90,0),0)+IFERROR(MATCH(HA2,'Packaging (Primary)'!$M$81:$M$90,0),0)+IFERROR(MATCH(HA2,'Packaging (Primary)'!$N$81:$N$90,0),0)+IFERROR(MATCH(HA2,'Packaging (Primary)'!$O$81:$O$90,0),0)+IFERROR(MATCH(HA2,'Packaging (Primary)'!$P$81:$P$90,0),0)+IFERROR(MATCH(HA2,'Packaging (Primary)'!$L$93:$L$102,0),0)+IFERROR(MATCH(HA2,'Packaging (Primary)'!$M$93:$M$102,0),0)+IFERROR(MATCH(HA2,'Packaging (Primary)'!$N$93:$N$102,0),0)+IFERROR(MATCH(HA2,'Packaging (Primary)'!$O$93:$O$102,0),0)+IFERROR(MATCH(HA2,'Packaging (Primary)'!$P$93:$P$102,0),0)&gt;=1,1,0)</f>
        <v>0</v>
      </c>
      <c r="HB9" s="79">
        <f>IF(IFERROR(MATCH(HB2,Recipe!$K$34:$K$232,0),0)+IFERROR(MATCH(HB2,Recipe!$M$34:$M$232,0),0)+IFERROR(MATCH(HB2,Recipe!$O$34:$O$232,0),0)+IFERROR(MATCH(HB2,Recipe!$Q$34:$Q$232,0),0)+IFERROR(MATCH(HB2,Recipe!$S$34:$S$232,0),0)+IFERROR(MATCH(HB2,'Packaging (Primary)'!$L$16:$L$20,0),0)+IFERROR(MATCH(HB2,'Packaging (Primary)'!$M$16:$M$20,0),0)+IFERROR(MATCH(HB2,'Packaging (Primary)'!$N$16:$N$20,0),0)+IFERROR(MATCH(HB2,'Packaging (Primary)'!$O$16:$O$20,0),0)+IFERROR(MATCH(HB2,'Packaging (Primary)'!$P$16:$P$20,0),0)+IFERROR(MATCH(HB2,'Packaging (Primary)'!$L$45:$L$54,0),0)+IFERROR(MATCH(HB2,'Packaging (Primary)'!$M$45:$M$54,0),0)+IFERROR(MATCH(HB2,'Packaging (Primary)'!$N$45:$N$54,0),0)+IFERROR(MATCH(HB2,'Packaging (Primary)'!$O$45:$O$54,0),0)+IFERROR(MATCH(HB2,'Packaging (Primary)'!$P$45:$P$54,0),0)+IFERROR(MATCH(HB2,'Packaging (Primary)'!$L$57:$L$66,0),0)+IFERROR(MATCH(HB2,'Packaging (Primary)'!$M$57:$M$66,0),0)+IFERROR(MATCH(HB2,'Packaging (Primary)'!$N$57:$N$66,0),0)+IFERROR(MATCH(HB2,'Packaging (Primary)'!$O$57:$O$66,0),0)+IFERROR(MATCH(HB2,'Packaging (Primary)'!$P$57:$P$66,0),0)+IFERROR(MATCH(HB2,'Packaging (Primary)'!$L$69:$L$78,0),0)+IFERROR(MATCH(HB2,'Packaging (Primary)'!$M$69:$M$78,0),0)+IFERROR(MATCH(HB2,'Packaging (Primary)'!$N$69:$N$78,0),0)+IFERROR(MATCH(HB2,'Packaging (Primary)'!$O$69:$O$78,0),0)+IFERROR(MATCH(HB2,'Packaging (Primary)'!$P$69:$P$78,0),0)+IFERROR(MATCH(HB2,'Packaging (Primary)'!$L$81:$L$90,0),0)+IFERROR(MATCH(HB2,'Packaging (Primary)'!$M$81:$M$90,0),0)+IFERROR(MATCH(HB2,'Packaging (Primary)'!$N$81:$N$90,0),0)+IFERROR(MATCH(HB2,'Packaging (Primary)'!$O$81:$O$90,0),0)+IFERROR(MATCH(HB2,'Packaging (Primary)'!$P$81:$P$90,0),0)+IFERROR(MATCH(HB2,'Packaging (Primary)'!$L$93:$L$102,0),0)+IFERROR(MATCH(HB2,'Packaging (Primary)'!$M$93:$M$102,0),0)+IFERROR(MATCH(HB2,'Packaging (Primary)'!$N$93:$N$102,0),0)+IFERROR(MATCH(HB2,'Packaging (Primary)'!$O$93:$O$102,0),0)+IFERROR(MATCH(HB2,'Packaging (Primary)'!$P$93:$P$102,0),0)&gt;=1,1,0)</f>
        <v>0</v>
      </c>
      <c r="HC9" s="79">
        <f>IF(IFERROR(MATCH(HC2,Recipe!$K$34:$K$232,0),0)+IFERROR(MATCH(HC2,Recipe!$M$34:$M$232,0),0)+IFERROR(MATCH(HC2,Recipe!$O$34:$O$232,0),0)+IFERROR(MATCH(HC2,Recipe!$Q$34:$Q$232,0),0)+IFERROR(MATCH(HC2,Recipe!$S$34:$S$232,0),0)+IFERROR(MATCH(HC2,'Packaging (Primary)'!$L$16:$L$20,0),0)+IFERROR(MATCH(HC2,'Packaging (Primary)'!$M$16:$M$20,0),0)+IFERROR(MATCH(HC2,'Packaging (Primary)'!$N$16:$N$20,0),0)+IFERROR(MATCH(HC2,'Packaging (Primary)'!$O$16:$O$20,0),0)+IFERROR(MATCH(HC2,'Packaging (Primary)'!$P$16:$P$20,0),0)+IFERROR(MATCH(HC2,'Packaging (Primary)'!$L$45:$L$54,0),0)+IFERROR(MATCH(HC2,'Packaging (Primary)'!$M$45:$M$54,0),0)+IFERROR(MATCH(HC2,'Packaging (Primary)'!$N$45:$N$54,0),0)+IFERROR(MATCH(HC2,'Packaging (Primary)'!$O$45:$O$54,0),0)+IFERROR(MATCH(HC2,'Packaging (Primary)'!$P$45:$P$54,0),0)+IFERROR(MATCH(HC2,'Packaging (Primary)'!$L$57:$L$66,0),0)+IFERROR(MATCH(HC2,'Packaging (Primary)'!$M$57:$M$66,0),0)+IFERROR(MATCH(HC2,'Packaging (Primary)'!$N$57:$N$66,0),0)+IFERROR(MATCH(HC2,'Packaging (Primary)'!$O$57:$O$66,0),0)+IFERROR(MATCH(HC2,'Packaging (Primary)'!$P$57:$P$66,0),0)+IFERROR(MATCH(HC2,'Packaging (Primary)'!$L$69:$L$78,0),0)+IFERROR(MATCH(HC2,'Packaging (Primary)'!$M$69:$M$78,0),0)+IFERROR(MATCH(HC2,'Packaging (Primary)'!$N$69:$N$78,0),0)+IFERROR(MATCH(HC2,'Packaging (Primary)'!$O$69:$O$78,0),0)+IFERROR(MATCH(HC2,'Packaging (Primary)'!$P$69:$P$78,0),0)+IFERROR(MATCH(HC2,'Packaging (Primary)'!$L$81:$L$90,0),0)+IFERROR(MATCH(HC2,'Packaging (Primary)'!$M$81:$M$90,0),0)+IFERROR(MATCH(HC2,'Packaging (Primary)'!$N$81:$N$90,0),0)+IFERROR(MATCH(HC2,'Packaging (Primary)'!$O$81:$O$90,0),0)+IFERROR(MATCH(HC2,'Packaging (Primary)'!$P$81:$P$90,0),0)+IFERROR(MATCH(HC2,'Packaging (Primary)'!$L$93:$L$102,0),0)+IFERROR(MATCH(HC2,'Packaging (Primary)'!$M$93:$M$102,0),0)+IFERROR(MATCH(HC2,'Packaging (Primary)'!$N$93:$N$102,0),0)+IFERROR(MATCH(HC2,'Packaging (Primary)'!$O$93:$O$102,0),0)+IFERROR(MATCH(HC2,'Packaging (Primary)'!$P$93:$P$102,0),0)&gt;=1,1,0)</f>
        <v>0</v>
      </c>
      <c r="HD9" s="79">
        <f>IF(IFERROR(MATCH(HD2,Recipe!$K$34:$K$232,0),0)+IFERROR(MATCH(HD2,Recipe!$M$34:$M$232,0),0)+IFERROR(MATCH(HD2,Recipe!$O$34:$O$232,0),0)+IFERROR(MATCH(HD2,Recipe!$Q$34:$Q$232,0),0)+IFERROR(MATCH(HD2,Recipe!$S$34:$S$232,0),0)+IFERROR(MATCH(HD2,'Packaging (Primary)'!$L$16:$L$20,0),0)+IFERROR(MATCH(HD2,'Packaging (Primary)'!$M$16:$M$20,0),0)+IFERROR(MATCH(HD2,'Packaging (Primary)'!$N$16:$N$20,0),0)+IFERROR(MATCH(HD2,'Packaging (Primary)'!$O$16:$O$20,0),0)+IFERROR(MATCH(HD2,'Packaging (Primary)'!$P$16:$P$20,0),0)+IFERROR(MATCH(HD2,'Packaging (Primary)'!$L$45:$L$54,0),0)+IFERROR(MATCH(HD2,'Packaging (Primary)'!$M$45:$M$54,0),0)+IFERROR(MATCH(HD2,'Packaging (Primary)'!$N$45:$N$54,0),0)+IFERROR(MATCH(HD2,'Packaging (Primary)'!$O$45:$O$54,0),0)+IFERROR(MATCH(HD2,'Packaging (Primary)'!$P$45:$P$54,0),0)+IFERROR(MATCH(HD2,'Packaging (Primary)'!$L$57:$L$66,0),0)+IFERROR(MATCH(HD2,'Packaging (Primary)'!$M$57:$M$66,0),0)+IFERROR(MATCH(HD2,'Packaging (Primary)'!$N$57:$N$66,0),0)+IFERROR(MATCH(HD2,'Packaging (Primary)'!$O$57:$O$66,0),0)+IFERROR(MATCH(HD2,'Packaging (Primary)'!$P$57:$P$66,0),0)+IFERROR(MATCH(HD2,'Packaging (Primary)'!$L$69:$L$78,0),0)+IFERROR(MATCH(HD2,'Packaging (Primary)'!$M$69:$M$78,0),0)+IFERROR(MATCH(HD2,'Packaging (Primary)'!$N$69:$N$78,0),0)+IFERROR(MATCH(HD2,'Packaging (Primary)'!$O$69:$O$78,0),0)+IFERROR(MATCH(HD2,'Packaging (Primary)'!$P$69:$P$78,0),0)+IFERROR(MATCH(HD2,'Packaging (Primary)'!$L$81:$L$90,0),0)+IFERROR(MATCH(HD2,'Packaging (Primary)'!$M$81:$M$90,0),0)+IFERROR(MATCH(HD2,'Packaging (Primary)'!$N$81:$N$90,0),0)+IFERROR(MATCH(HD2,'Packaging (Primary)'!$O$81:$O$90,0),0)+IFERROR(MATCH(HD2,'Packaging (Primary)'!$P$81:$P$90,0),0)+IFERROR(MATCH(HD2,'Packaging (Primary)'!$L$93:$L$102,0),0)+IFERROR(MATCH(HD2,'Packaging (Primary)'!$M$93:$M$102,0),0)+IFERROR(MATCH(HD2,'Packaging (Primary)'!$N$93:$N$102,0),0)+IFERROR(MATCH(HD2,'Packaging (Primary)'!$O$93:$O$102,0),0)+IFERROR(MATCH(HD2,'Packaging (Primary)'!$P$93:$P$102,0),0)&gt;=1,1,0)</f>
        <v>0</v>
      </c>
      <c r="HE9" s="79">
        <f>IF(IFERROR(MATCH(HE2,Recipe!$K$34:$K$232,0),0)+IFERROR(MATCH(HE2,Recipe!$M$34:$M$232,0),0)+IFERROR(MATCH(HE2,Recipe!$O$34:$O$232,0),0)+IFERROR(MATCH(HE2,Recipe!$Q$34:$Q$232,0),0)+IFERROR(MATCH(HE2,Recipe!$S$34:$S$232,0),0)+IFERROR(MATCH(HE2,'Packaging (Primary)'!$L$16:$L$20,0),0)+IFERROR(MATCH(HE2,'Packaging (Primary)'!$M$16:$M$20,0),0)+IFERROR(MATCH(HE2,'Packaging (Primary)'!$N$16:$N$20,0),0)+IFERROR(MATCH(HE2,'Packaging (Primary)'!$O$16:$O$20,0),0)+IFERROR(MATCH(HE2,'Packaging (Primary)'!$P$16:$P$20,0),0)+IFERROR(MATCH(HE2,'Packaging (Primary)'!$L$45:$L$54,0),0)+IFERROR(MATCH(HE2,'Packaging (Primary)'!$M$45:$M$54,0),0)+IFERROR(MATCH(HE2,'Packaging (Primary)'!$N$45:$N$54,0),0)+IFERROR(MATCH(HE2,'Packaging (Primary)'!$O$45:$O$54,0),0)+IFERROR(MATCH(HE2,'Packaging (Primary)'!$P$45:$P$54,0),0)+IFERROR(MATCH(HE2,'Packaging (Primary)'!$L$57:$L$66,0),0)+IFERROR(MATCH(HE2,'Packaging (Primary)'!$M$57:$M$66,0),0)+IFERROR(MATCH(HE2,'Packaging (Primary)'!$N$57:$N$66,0),0)+IFERROR(MATCH(HE2,'Packaging (Primary)'!$O$57:$O$66,0),0)+IFERROR(MATCH(HE2,'Packaging (Primary)'!$P$57:$P$66,0),0)+IFERROR(MATCH(HE2,'Packaging (Primary)'!$L$69:$L$78,0),0)+IFERROR(MATCH(HE2,'Packaging (Primary)'!$M$69:$M$78,0),0)+IFERROR(MATCH(HE2,'Packaging (Primary)'!$N$69:$N$78,0),0)+IFERROR(MATCH(HE2,'Packaging (Primary)'!$O$69:$O$78,0),0)+IFERROR(MATCH(HE2,'Packaging (Primary)'!$P$69:$P$78,0),0)+IFERROR(MATCH(HE2,'Packaging (Primary)'!$L$81:$L$90,0),0)+IFERROR(MATCH(HE2,'Packaging (Primary)'!$M$81:$M$90,0),0)+IFERROR(MATCH(HE2,'Packaging (Primary)'!$N$81:$N$90,0),0)+IFERROR(MATCH(HE2,'Packaging (Primary)'!$O$81:$O$90,0),0)+IFERROR(MATCH(HE2,'Packaging (Primary)'!$P$81:$P$90,0),0)+IFERROR(MATCH(HE2,'Packaging (Primary)'!$L$93:$L$102,0),0)+IFERROR(MATCH(HE2,'Packaging (Primary)'!$M$93:$M$102,0),0)+IFERROR(MATCH(HE2,'Packaging (Primary)'!$N$93:$N$102,0),0)+IFERROR(MATCH(HE2,'Packaging (Primary)'!$O$93:$O$102,0),0)+IFERROR(MATCH(HE2,'Packaging (Primary)'!$P$93:$P$102,0),0)&gt;=1,1,0)</f>
        <v>0</v>
      </c>
      <c r="HF9" s="79">
        <f>IF(IFERROR(MATCH(HF2,Recipe!$K$34:$K$232,0),0)+IFERROR(MATCH(HF2,Recipe!$M$34:$M$232,0),0)+IFERROR(MATCH(HF2,Recipe!$O$34:$O$232,0),0)+IFERROR(MATCH(HF2,Recipe!$Q$34:$Q$232,0),0)+IFERROR(MATCH(HF2,Recipe!$S$34:$S$232,0),0)+IFERROR(MATCH(HF2,'Packaging (Primary)'!$L$16:$L$20,0),0)+IFERROR(MATCH(HF2,'Packaging (Primary)'!$M$16:$M$20,0),0)+IFERROR(MATCH(HF2,'Packaging (Primary)'!$N$16:$N$20,0),0)+IFERROR(MATCH(HF2,'Packaging (Primary)'!$O$16:$O$20,0),0)+IFERROR(MATCH(HF2,'Packaging (Primary)'!$P$16:$P$20,0),0)+IFERROR(MATCH(HF2,'Packaging (Primary)'!$L$45:$L$54,0),0)+IFERROR(MATCH(HF2,'Packaging (Primary)'!$M$45:$M$54,0),0)+IFERROR(MATCH(HF2,'Packaging (Primary)'!$N$45:$N$54,0),0)+IFERROR(MATCH(HF2,'Packaging (Primary)'!$O$45:$O$54,0),0)+IFERROR(MATCH(HF2,'Packaging (Primary)'!$P$45:$P$54,0),0)+IFERROR(MATCH(HF2,'Packaging (Primary)'!$L$57:$L$66,0),0)+IFERROR(MATCH(HF2,'Packaging (Primary)'!$M$57:$M$66,0),0)+IFERROR(MATCH(HF2,'Packaging (Primary)'!$N$57:$N$66,0),0)+IFERROR(MATCH(HF2,'Packaging (Primary)'!$O$57:$O$66,0),0)+IFERROR(MATCH(HF2,'Packaging (Primary)'!$P$57:$P$66,0),0)+IFERROR(MATCH(HF2,'Packaging (Primary)'!$L$69:$L$78,0),0)+IFERROR(MATCH(HF2,'Packaging (Primary)'!$M$69:$M$78,0),0)+IFERROR(MATCH(HF2,'Packaging (Primary)'!$N$69:$N$78,0),0)+IFERROR(MATCH(HF2,'Packaging (Primary)'!$O$69:$O$78,0),0)+IFERROR(MATCH(HF2,'Packaging (Primary)'!$P$69:$P$78,0),0)+IFERROR(MATCH(HF2,'Packaging (Primary)'!$L$81:$L$90,0),0)+IFERROR(MATCH(HF2,'Packaging (Primary)'!$M$81:$M$90,0),0)+IFERROR(MATCH(HF2,'Packaging (Primary)'!$N$81:$N$90,0),0)+IFERROR(MATCH(HF2,'Packaging (Primary)'!$O$81:$O$90,0),0)+IFERROR(MATCH(HF2,'Packaging (Primary)'!$P$81:$P$90,0),0)+IFERROR(MATCH(HF2,'Packaging (Primary)'!$L$93:$L$102,0),0)+IFERROR(MATCH(HF2,'Packaging (Primary)'!$M$93:$M$102,0),0)+IFERROR(MATCH(HF2,'Packaging (Primary)'!$N$93:$N$102,0),0)+IFERROR(MATCH(HF2,'Packaging (Primary)'!$O$93:$O$102,0),0)+IFERROR(MATCH(HF2,'Packaging (Primary)'!$P$93:$P$102,0),0)&gt;=1,1,0)</f>
        <v>0</v>
      </c>
      <c r="HG9" s="79">
        <f>IF(IFERROR(MATCH(HG2,Recipe!$K$34:$K$232,0),0)+IFERROR(MATCH(HG2,Recipe!$M$34:$M$232,0),0)+IFERROR(MATCH(HG2,Recipe!$O$34:$O$232,0),0)+IFERROR(MATCH(HG2,Recipe!$Q$34:$Q$232,0),0)+IFERROR(MATCH(HG2,Recipe!$S$34:$S$232,0),0)+IFERROR(MATCH(HG2,'Packaging (Primary)'!$L$16:$L$20,0),0)+IFERROR(MATCH(HG2,'Packaging (Primary)'!$M$16:$M$20,0),0)+IFERROR(MATCH(HG2,'Packaging (Primary)'!$N$16:$N$20,0),0)+IFERROR(MATCH(HG2,'Packaging (Primary)'!$O$16:$O$20,0),0)+IFERROR(MATCH(HG2,'Packaging (Primary)'!$P$16:$P$20,0),0)+IFERROR(MATCH(HG2,'Packaging (Primary)'!$L$45:$L$54,0),0)+IFERROR(MATCH(HG2,'Packaging (Primary)'!$M$45:$M$54,0),0)+IFERROR(MATCH(HG2,'Packaging (Primary)'!$N$45:$N$54,0),0)+IFERROR(MATCH(HG2,'Packaging (Primary)'!$O$45:$O$54,0),0)+IFERROR(MATCH(HG2,'Packaging (Primary)'!$P$45:$P$54,0),0)+IFERROR(MATCH(HG2,'Packaging (Primary)'!$L$57:$L$66,0),0)+IFERROR(MATCH(HG2,'Packaging (Primary)'!$M$57:$M$66,0),0)+IFERROR(MATCH(HG2,'Packaging (Primary)'!$N$57:$N$66,0),0)+IFERROR(MATCH(HG2,'Packaging (Primary)'!$O$57:$O$66,0),0)+IFERROR(MATCH(HG2,'Packaging (Primary)'!$P$57:$P$66,0),0)+IFERROR(MATCH(HG2,'Packaging (Primary)'!$L$69:$L$78,0),0)+IFERROR(MATCH(HG2,'Packaging (Primary)'!$M$69:$M$78,0),0)+IFERROR(MATCH(HG2,'Packaging (Primary)'!$N$69:$N$78,0),0)+IFERROR(MATCH(HG2,'Packaging (Primary)'!$O$69:$O$78,0),0)+IFERROR(MATCH(HG2,'Packaging (Primary)'!$P$69:$P$78,0),0)+IFERROR(MATCH(HG2,'Packaging (Primary)'!$L$81:$L$90,0),0)+IFERROR(MATCH(HG2,'Packaging (Primary)'!$M$81:$M$90,0),0)+IFERROR(MATCH(HG2,'Packaging (Primary)'!$N$81:$N$90,0),0)+IFERROR(MATCH(HG2,'Packaging (Primary)'!$O$81:$O$90,0),0)+IFERROR(MATCH(HG2,'Packaging (Primary)'!$P$81:$P$90,0),0)+IFERROR(MATCH(HG2,'Packaging (Primary)'!$L$93:$L$102,0),0)+IFERROR(MATCH(HG2,'Packaging (Primary)'!$M$93:$M$102,0),0)+IFERROR(MATCH(HG2,'Packaging (Primary)'!$N$93:$N$102,0),0)+IFERROR(MATCH(HG2,'Packaging (Primary)'!$O$93:$O$102,0),0)+IFERROR(MATCH(HG2,'Packaging (Primary)'!$P$93:$P$102,0),0)&gt;=1,1,0)</f>
        <v>0</v>
      </c>
      <c r="HH9" s="79">
        <f>IF(IFERROR(MATCH(HH2,Recipe!$K$34:$K$232,0),0)+IFERROR(MATCH(HH2,Recipe!$M$34:$M$232,0),0)+IFERROR(MATCH(HH2,Recipe!$O$34:$O$232,0),0)+IFERROR(MATCH(HH2,Recipe!$Q$34:$Q$232,0),0)+IFERROR(MATCH(HH2,Recipe!$S$34:$S$232,0),0)+IFERROR(MATCH(HH2,'Packaging (Primary)'!$L$16:$L$20,0),0)+IFERROR(MATCH(HH2,'Packaging (Primary)'!$M$16:$M$20,0),0)+IFERROR(MATCH(HH2,'Packaging (Primary)'!$N$16:$N$20,0),0)+IFERROR(MATCH(HH2,'Packaging (Primary)'!$O$16:$O$20,0),0)+IFERROR(MATCH(HH2,'Packaging (Primary)'!$P$16:$P$20,0),0)+IFERROR(MATCH(HH2,'Packaging (Primary)'!$L$45:$L$54,0),0)+IFERROR(MATCH(HH2,'Packaging (Primary)'!$M$45:$M$54,0),0)+IFERROR(MATCH(HH2,'Packaging (Primary)'!$N$45:$N$54,0),0)+IFERROR(MATCH(HH2,'Packaging (Primary)'!$O$45:$O$54,0),0)+IFERROR(MATCH(HH2,'Packaging (Primary)'!$P$45:$P$54,0),0)+IFERROR(MATCH(HH2,'Packaging (Primary)'!$L$57:$L$66,0),0)+IFERROR(MATCH(HH2,'Packaging (Primary)'!$M$57:$M$66,0),0)+IFERROR(MATCH(HH2,'Packaging (Primary)'!$N$57:$N$66,0),0)+IFERROR(MATCH(HH2,'Packaging (Primary)'!$O$57:$O$66,0),0)+IFERROR(MATCH(HH2,'Packaging (Primary)'!$P$57:$P$66,0),0)+IFERROR(MATCH(HH2,'Packaging (Primary)'!$L$69:$L$78,0),0)+IFERROR(MATCH(HH2,'Packaging (Primary)'!$M$69:$M$78,0),0)+IFERROR(MATCH(HH2,'Packaging (Primary)'!$N$69:$N$78,0),0)+IFERROR(MATCH(HH2,'Packaging (Primary)'!$O$69:$O$78,0),0)+IFERROR(MATCH(HH2,'Packaging (Primary)'!$P$69:$P$78,0),0)+IFERROR(MATCH(HH2,'Packaging (Primary)'!$L$81:$L$90,0),0)+IFERROR(MATCH(HH2,'Packaging (Primary)'!$M$81:$M$90,0),0)+IFERROR(MATCH(HH2,'Packaging (Primary)'!$N$81:$N$90,0),0)+IFERROR(MATCH(HH2,'Packaging (Primary)'!$O$81:$O$90,0),0)+IFERROR(MATCH(HH2,'Packaging (Primary)'!$P$81:$P$90,0),0)+IFERROR(MATCH(HH2,'Packaging (Primary)'!$L$93:$L$102,0),0)+IFERROR(MATCH(HH2,'Packaging (Primary)'!$M$93:$M$102,0),0)+IFERROR(MATCH(HH2,'Packaging (Primary)'!$N$93:$N$102,0),0)+IFERROR(MATCH(HH2,'Packaging (Primary)'!$O$93:$O$102,0),0)+IFERROR(MATCH(HH2,'Packaging (Primary)'!$P$93:$P$102,0),0)&gt;=1,1,0)</f>
        <v>0</v>
      </c>
      <c r="HI9" s="79">
        <f>IF(IFERROR(MATCH(HI2,Recipe!$K$34:$K$232,0),0)+IFERROR(MATCH(HI2,Recipe!$M$34:$M$232,0),0)+IFERROR(MATCH(HI2,Recipe!$O$34:$O$232,0),0)+IFERROR(MATCH(HI2,Recipe!$Q$34:$Q$232,0),0)+IFERROR(MATCH(HI2,Recipe!$S$34:$S$232,0),0)+IFERROR(MATCH(HI2,'Packaging (Primary)'!$L$16:$L$20,0),0)+IFERROR(MATCH(HI2,'Packaging (Primary)'!$M$16:$M$20,0),0)+IFERROR(MATCH(HI2,'Packaging (Primary)'!$N$16:$N$20,0),0)+IFERROR(MATCH(HI2,'Packaging (Primary)'!$O$16:$O$20,0),0)+IFERROR(MATCH(HI2,'Packaging (Primary)'!$P$16:$P$20,0),0)+IFERROR(MATCH(HI2,'Packaging (Primary)'!$L$45:$L$54,0),0)+IFERROR(MATCH(HI2,'Packaging (Primary)'!$M$45:$M$54,0),0)+IFERROR(MATCH(HI2,'Packaging (Primary)'!$N$45:$N$54,0),0)+IFERROR(MATCH(HI2,'Packaging (Primary)'!$O$45:$O$54,0),0)+IFERROR(MATCH(HI2,'Packaging (Primary)'!$P$45:$P$54,0),0)+IFERROR(MATCH(HI2,'Packaging (Primary)'!$L$57:$L$66,0),0)+IFERROR(MATCH(HI2,'Packaging (Primary)'!$M$57:$M$66,0),0)+IFERROR(MATCH(HI2,'Packaging (Primary)'!$N$57:$N$66,0),0)+IFERROR(MATCH(HI2,'Packaging (Primary)'!$O$57:$O$66,0),0)+IFERROR(MATCH(HI2,'Packaging (Primary)'!$P$57:$P$66,0),0)+IFERROR(MATCH(HI2,'Packaging (Primary)'!$L$69:$L$78,0),0)+IFERROR(MATCH(HI2,'Packaging (Primary)'!$M$69:$M$78,0),0)+IFERROR(MATCH(HI2,'Packaging (Primary)'!$N$69:$N$78,0),0)+IFERROR(MATCH(HI2,'Packaging (Primary)'!$O$69:$O$78,0),0)+IFERROR(MATCH(HI2,'Packaging (Primary)'!$P$69:$P$78,0),0)+IFERROR(MATCH(HI2,'Packaging (Primary)'!$L$81:$L$90,0),0)+IFERROR(MATCH(HI2,'Packaging (Primary)'!$M$81:$M$90,0),0)+IFERROR(MATCH(HI2,'Packaging (Primary)'!$N$81:$N$90,0),0)+IFERROR(MATCH(HI2,'Packaging (Primary)'!$O$81:$O$90,0),0)+IFERROR(MATCH(HI2,'Packaging (Primary)'!$P$81:$P$90,0),0)+IFERROR(MATCH(HI2,'Packaging (Primary)'!$L$93:$L$102,0),0)+IFERROR(MATCH(HI2,'Packaging (Primary)'!$M$93:$M$102,0),0)+IFERROR(MATCH(HI2,'Packaging (Primary)'!$N$93:$N$102,0),0)+IFERROR(MATCH(HI2,'Packaging (Primary)'!$O$93:$O$102,0),0)+IFERROR(MATCH(HI2,'Packaging (Primary)'!$P$93:$P$102,0),0)&gt;=1,1,0)</f>
        <v>0</v>
      </c>
      <c r="HJ9" s="79">
        <f>IF(IFERROR(MATCH(HJ2,Recipe!$K$34:$K$232,0),0)+IFERROR(MATCH(HJ2,Recipe!$M$34:$M$232,0),0)+IFERROR(MATCH(HJ2,Recipe!$O$34:$O$232,0),0)+IFERROR(MATCH(HJ2,Recipe!$Q$34:$Q$232,0),0)+IFERROR(MATCH(HJ2,Recipe!$S$34:$S$232,0),0)+IFERROR(MATCH(HJ2,'Packaging (Primary)'!$L$16:$L$20,0),0)+IFERROR(MATCH(HJ2,'Packaging (Primary)'!$M$16:$M$20,0),0)+IFERROR(MATCH(HJ2,'Packaging (Primary)'!$N$16:$N$20,0),0)+IFERROR(MATCH(HJ2,'Packaging (Primary)'!$O$16:$O$20,0),0)+IFERROR(MATCH(HJ2,'Packaging (Primary)'!$P$16:$P$20,0),0)+IFERROR(MATCH(HJ2,'Packaging (Primary)'!$L$45:$L$54,0),0)+IFERROR(MATCH(HJ2,'Packaging (Primary)'!$M$45:$M$54,0),0)+IFERROR(MATCH(HJ2,'Packaging (Primary)'!$N$45:$N$54,0),0)+IFERROR(MATCH(HJ2,'Packaging (Primary)'!$O$45:$O$54,0),0)+IFERROR(MATCH(HJ2,'Packaging (Primary)'!$P$45:$P$54,0),0)+IFERROR(MATCH(HJ2,'Packaging (Primary)'!$L$57:$L$66,0),0)+IFERROR(MATCH(HJ2,'Packaging (Primary)'!$M$57:$M$66,0),0)+IFERROR(MATCH(HJ2,'Packaging (Primary)'!$N$57:$N$66,0),0)+IFERROR(MATCH(HJ2,'Packaging (Primary)'!$O$57:$O$66,0),0)+IFERROR(MATCH(HJ2,'Packaging (Primary)'!$P$57:$P$66,0),0)+IFERROR(MATCH(HJ2,'Packaging (Primary)'!$L$69:$L$78,0),0)+IFERROR(MATCH(HJ2,'Packaging (Primary)'!$M$69:$M$78,0),0)+IFERROR(MATCH(HJ2,'Packaging (Primary)'!$N$69:$N$78,0),0)+IFERROR(MATCH(HJ2,'Packaging (Primary)'!$O$69:$O$78,0),0)+IFERROR(MATCH(HJ2,'Packaging (Primary)'!$P$69:$P$78,0),0)+IFERROR(MATCH(HJ2,'Packaging (Primary)'!$L$81:$L$90,0),0)+IFERROR(MATCH(HJ2,'Packaging (Primary)'!$M$81:$M$90,0),0)+IFERROR(MATCH(HJ2,'Packaging (Primary)'!$N$81:$N$90,0),0)+IFERROR(MATCH(HJ2,'Packaging (Primary)'!$O$81:$O$90,0),0)+IFERROR(MATCH(HJ2,'Packaging (Primary)'!$P$81:$P$90,0),0)+IFERROR(MATCH(HJ2,'Packaging (Primary)'!$L$93:$L$102,0),0)+IFERROR(MATCH(HJ2,'Packaging (Primary)'!$M$93:$M$102,0),0)+IFERROR(MATCH(HJ2,'Packaging (Primary)'!$N$93:$N$102,0),0)+IFERROR(MATCH(HJ2,'Packaging (Primary)'!$O$93:$O$102,0),0)+IFERROR(MATCH(HJ2,'Packaging (Primary)'!$P$93:$P$102,0),0)&gt;=1,1,0)</f>
        <v>0</v>
      </c>
      <c r="HK9" s="79">
        <f>IF(IFERROR(MATCH(HK2,Recipe!$K$34:$K$232,0),0)+IFERROR(MATCH(HK2,Recipe!$M$34:$M$232,0),0)+IFERROR(MATCH(HK2,Recipe!$O$34:$O$232,0),0)+IFERROR(MATCH(HK2,Recipe!$Q$34:$Q$232,0),0)+IFERROR(MATCH(HK2,Recipe!$S$34:$S$232,0),0)+IFERROR(MATCH(HK2,'Packaging (Primary)'!$L$16:$L$20,0),0)+IFERROR(MATCH(HK2,'Packaging (Primary)'!$M$16:$M$20,0),0)+IFERROR(MATCH(HK2,'Packaging (Primary)'!$N$16:$N$20,0),0)+IFERROR(MATCH(HK2,'Packaging (Primary)'!$O$16:$O$20,0),0)+IFERROR(MATCH(HK2,'Packaging (Primary)'!$P$16:$P$20,0),0)+IFERROR(MATCH(HK2,'Packaging (Primary)'!$L$45:$L$54,0),0)+IFERROR(MATCH(HK2,'Packaging (Primary)'!$M$45:$M$54,0),0)+IFERROR(MATCH(HK2,'Packaging (Primary)'!$N$45:$N$54,0),0)+IFERROR(MATCH(HK2,'Packaging (Primary)'!$O$45:$O$54,0),0)+IFERROR(MATCH(HK2,'Packaging (Primary)'!$P$45:$P$54,0),0)+IFERROR(MATCH(HK2,'Packaging (Primary)'!$L$57:$L$66,0),0)+IFERROR(MATCH(HK2,'Packaging (Primary)'!$M$57:$M$66,0),0)+IFERROR(MATCH(HK2,'Packaging (Primary)'!$N$57:$N$66,0),0)+IFERROR(MATCH(HK2,'Packaging (Primary)'!$O$57:$O$66,0),0)+IFERROR(MATCH(HK2,'Packaging (Primary)'!$P$57:$P$66,0),0)+IFERROR(MATCH(HK2,'Packaging (Primary)'!$L$69:$L$78,0),0)+IFERROR(MATCH(HK2,'Packaging (Primary)'!$M$69:$M$78,0),0)+IFERROR(MATCH(HK2,'Packaging (Primary)'!$N$69:$N$78,0),0)+IFERROR(MATCH(HK2,'Packaging (Primary)'!$O$69:$O$78,0),0)+IFERROR(MATCH(HK2,'Packaging (Primary)'!$P$69:$P$78,0),0)+IFERROR(MATCH(HK2,'Packaging (Primary)'!$L$81:$L$90,0),0)+IFERROR(MATCH(HK2,'Packaging (Primary)'!$M$81:$M$90,0),0)+IFERROR(MATCH(HK2,'Packaging (Primary)'!$N$81:$N$90,0),0)+IFERROR(MATCH(HK2,'Packaging (Primary)'!$O$81:$O$90,0),0)+IFERROR(MATCH(HK2,'Packaging (Primary)'!$P$81:$P$90,0),0)+IFERROR(MATCH(HK2,'Packaging (Primary)'!$L$93:$L$102,0),0)+IFERROR(MATCH(HK2,'Packaging (Primary)'!$M$93:$M$102,0),0)+IFERROR(MATCH(HK2,'Packaging (Primary)'!$N$93:$N$102,0),0)+IFERROR(MATCH(HK2,'Packaging (Primary)'!$O$93:$O$102,0),0)+IFERROR(MATCH(HK2,'Packaging (Primary)'!$P$93:$P$102,0),0)&gt;=1,1,0)</f>
        <v>0</v>
      </c>
      <c r="HL9" s="79">
        <f>IF(IFERROR(MATCH(HL2,Recipe!$K$34:$K$232,0),0)+IFERROR(MATCH(HL2,Recipe!$M$34:$M$232,0),0)+IFERROR(MATCH(HL2,Recipe!$O$34:$O$232,0),0)+IFERROR(MATCH(HL2,Recipe!$Q$34:$Q$232,0),0)+IFERROR(MATCH(HL2,Recipe!$S$34:$S$232,0),0)+IFERROR(MATCH(HL2,'Packaging (Primary)'!$L$16:$L$20,0),0)+IFERROR(MATCH(HL2,'Packaging (Primary)'!$M$16:$M$20,0),0)+IFERROR(MATCH(HL2,'Packaging (Primary)'!$N$16:$N$20,0),0)+IFERROR(MATCH(HL2,'Packaging (Primary)'!$O$16:$O$20,0),0)+IFERROR(MATCH(HL2,'Packaging (Primary)'!$P$16:$P$20,0),0)+IFERROR(MATCH(HL2,'Packaging (Primary)'!$L$45:$L$54,0),0)+IFERROR(MATCH(HL2,'Packaging (Primary)'!$M$45:$M$54,0),0)+IFERROR(MATCH(HL2,'Packaging (Primary)'!$N$45:$N$54,0),0)+IFERROR(MATCH(HL2,'Packaging (Primary)'!$O$45:$O$54,0),0)+IFERROR(MATCH(HL2,'Packaging (Primary)'!$P$45:$P$54,0),0)+IFERROR(MATCH(HL2,'Packaging (Primary)'!$L$57:$L$66,0),0)+IFERROR(MATCH(HL2,'Packaging (Primary)'!$M$57:$M$66,0),0)+IFERROR(MATCH(HL2,'Packaging (Primary)'!$N$57:$N$66,0),0)+IFERROR(MATCH(HL2,'Packaging (Primary)'!$O$57:$O$66,0),0)+IFERROR(MATCH(HL2,'Packaging (Primary)'!$P$57:$P$66,0),0)+IFERROR(MATCH(HL2,'Packaging (Primary)'!$L$69:$L$78,0),0)+IFERROR(MATCH(HL2,'Packaging (Primary)'!$M$69:$M$78,0),0)+IFERROR(MATCH(HL2,'Packaging (Primary)'!$N$69:$N$78,0),0)+IFERROR(MATCH(HL2,'Packaging (Primary)'!$O$69:$O$78,0),0)+IFERROR(MATCH(HL2,'Packaging (Primary)'!$P$69:$P$78,0),0)+IFERROR(MATCH(HL2,'Packaging (Primary)'!$L$81:$L$90,0),0)+IFERROR(MATCH(HL2,'Packaging (Primary)'!$M$81:$M$90,0),0)+IFERROR(MATCH(HL2,'Packaging (Primary)'!$N$81:$N$90,0),0)+IFERROR(MATCH(HL2,'Packaging (Primary)'!$O$81:$O$90,0),0)+IFERROR(MATCH(HL2,'Packaging (Primary)'!$P$81:$P$90,0),0)+IFERROR(MATCH(HL2,'Packaging (Primary)'!$L$93:$L$102,0),0)+IFERROR(MATCH(HL2,'Packaging (Primary)'!$M$93:$M$102,0),0)+IFERROR(MATCH(HL2,'Packaging (Primary)'!$N$93:$N$102,0),0)+IFERROR(MATCH(HL2,'Packaging (Primary)'!$O$93:$O$102,0),0)+IFERROR(MATCH(HL2,'Packaging (Primary)'!$P$93:$P$102,0),0)&gt;=1,1,0)</f>
        <v>0</v>
      </c>
      <c r="HM9" s="79">
        <f>IF(IFERROR(MATCH(HM2,Recipe!$K$34:$K$232,0),0)+IFERROR(MATCH(HM2,Recipe!$M$34:$M$232,0),0)+IFERROR(MATCH(HM2,Recipe!$O$34:$O$232,0),0)+IFERROR(MATCH(HM2,Recipe!$Q$34:$Q$232,0),0)+IFERROR(MATCH(HM2,Recipe!$S$34:$S$232,0),0)+IFERROR(MATCH(HM2,'Packaging (Primary)'!$L$16:$L$20,0),0)+IFERROR(MATCH(HM2,'Packaging (Primary)'!$M$16:$M$20,0),0)+IFERROR(MATCH(HM2,'Packaging (Primary)'!$N$16:$N$20,0),0)+IFERROR(MATCH(HM2,'Packaging (Primary)'!$O$16:$O$20,0),0)+IFERROR(MATCH(HM2,'Packaging (Primary)'!$P$16:$P$20,0),0)+IFERROR(MATCH(HM2,'Packaging (Primary)'!$L$45:$L$54,0),0)+IFERROR(MATCH(HM2,'Packaging (Primary)'!$M$45:$M$54,0),0)+IFERROR(MATCH(HM2,'Packaging (Primary)'!$N$45:$N$54,0),0)+IFERROR(MATCH(HM2,'Packaging (Primary)'!$O$45:$O$54,0),0)+IFERROR(MATCH(HM2,'Packaging (Primary)'!$P$45:$P$54,0),0)+IFERROR(MATCH(HM2,'Packaging (Primary)'!$L$57:$L$66,0),0)+IFERROR(MATCH(HM2,'Packaging (Primary)'!$M$57:$M$66,0),0)+IFERROR(MATCH(HM2,'Packaging (Primary)'!$N$57:$N$66,0),0)+IFERROR(MATCH(HM2,'Packaging (Primary)'!$O$57:$O$66,0),0)+IFERROR(MATCH(HM2,'Packaging (Primary)'!$P$57:$P$66,0),0)+IFERROR(MATCH(HM2,'Packaging (Primary)'!$L$69:$L$78,0),0)+IFERROR(MATCH(HM2,'Packaging (Primary)'!$M$69:$M$78,0),0)+IFERROR(MATCH(HM2,'Packaging (Primary)'!$N$69:$N$78,0),0)+IFERROR(MATCH(HM2,'Packaging (Primary)'!$O$69:$O$78,0),0)+IFERROR(MATCH(HM2,'Packaging (Primary)'!$P$69:$P$78,0),0)+IFERROR(MATCH(HM2,'Packaging (Primary)'!$L$81:$L$90,0),0)+IFERROR(MATCH(HM2,'Packaging (Primary)'!$M$81:$M$90,0),0)+IFERROR(MATCH(HM2,'Packaging (Primary)'!$N$81:$N$90,0),0)+IFERROR(MATCH(HM2,'Packaging (Primary)'!$O$81:$O$90,0),0)+IFERROR(MATCH(HM2,'Packaging (Primary)'!$P$81:$P$90,0),0)+IFERROR(MATCH(HM2,'Packaging (Primary)'!$L$93:$L$102,0),0)+IFERROR(MATCH(HM2,'Packaging (Primary)'!$M$93:$M$102,0),0)+IFERROR(MATCH(HM2,'Packaging (Primary)'!$N$93:$N$102,0),0)+IFERROR(MATCH(HM2,'Packaging (Primary)'!$O$93:$O$102,0),0)+IFERROR(MATCH(HM2,'Packaging (Primary)'!$P$93:$P$102,0),0)&gt;=1,1,0)</f>
        <v>0</v>
      </c>
      <c r="HN9" s="79">
        <f>IF(IFERROR(MATCH(HN2,Recipe!$K$34:$K$232,0),0)+IFERROR(MATCH(HN2,Recipe!$M$34:$M$232,0),0)+IFERROR(MATCH(HN2,Recipe!$O$34:$O$232,0),0)+IFERROR(MATCH(HN2,Recipe!$Q$34:$Q$232,0),0)+IFERROR(MATCH(HN2,Recipe!$S$34:$S$232,0),0)+IFERROR(MATCH(HN2,'Packaging (Primary)'!$L$16:$L$20,0),0)+IFERROR(MATCH(HN2,'Packaging (Primary)'!$M$16:$M$20,0),0)+IFERROR(MATCH(HN2,'Packaging (Primary)'!$N$16:$N$20,0),0)+IFERROR(MATCH(HN2,'Packaging (Primary)'!$O$16:$O$20,0),0)+IFERROR(MATCH(HN2,'Packaging (Primary)'!$P$16:$P$20,0),0)+IFERROR(MATCH(HN2,'Packaging (Primary)'!$L$45:$L$54,0),0)+IFERROR(MATCH(HN2,'Packaging (Primary)'!$M$45:$M$54,0),0)+IFERROR(MATCH(HN2,'Packaging (Primary)'!$N$45:$N$54,0),0)+IFERROR(MATCH(HN2,'Packaging (Primary)'!$O$45:$O$54,0),0)+IFERROR(MATCH(HN2,'Packaging (Primary)'!$P$45:$P$54,0),0)+IFERROR(MATCH(HN2,'Packaging (Primary)'!$L$57:$L$66,0),0)+IFERROR(MATCH(HN2,'Packaging (Primary)'!$M$57:$M$66,0),0)+IFERROR(MATCH(HN2,'Packaging (Primary)'!$N$57:$N$66,0),0)+IFERROR(MATCH(HN2,'Packaging (Primary)'!$O$57:$O$66,0),0)+IFERROR(MATCH(HN2,'Packaging (Primary)'!$P$57:$P$66,0),0)+IFERROR(MATCH(HN2,'Packaging (Primary)'!$L$69:$L$78,0),0)+IFERROR(MATCH(HN2,'Packaging (Primary)'!$M$69:$M$78,0),0)+IFERROR(MATCH(HN2,'Packaging (Primary)'!$N$69:$N$78,0),0)+IFERROR(MATCH(HN2,'Packaging (Primary)'!$O$69:$O$78,0),0)+IFERROR(MATCH(HN2,'Packaging (Primary)'!$P$69:$P$78,0),0)+IFERROR(MATCH(HN2,'Packaging (Primary)'!$L$81:$L$90,0),0)+IFERROR(MATCH(HN2,'Packaging (Primary)'!$M$81:$M$90,0),0)+IFERROR(MATCH(HN2,'Packaging (Primary)'!$N$81:$N$90,0),0)+IFERROR(MATCH(HN2,'Packaging (Primary)'!$O$81:$O$90,0),0)+IFERROR(MATCH(HN2,'Packaging (Primary)'!$P$81:$P$90,0),0)+IFERROR(MATCH(HN2,'Packaging (Primary)'!$L$93:$L$102,0),0)+IFERROR(MATCH(HN2,'Packaging (Primary)'!$M$93:$M$102,0),0)+IFERROR(MATCH(HN2,'Packaging (Primary)'!$N$93:$N$102,0),0)+IFERROR(MATCH(HN2,'Packaging (Primary)'!$O$93:$O$102,0),0)+IFERROR(MATCH(HN2,'Packaging (Primary)'!$P$93:$P$102,0),0)&gt;=1,1,0)</f>
        <v>0</v>
      </c>
      <c r="HO9" s="79">
        <f>IF(IFERROR(MATCH(HO2,Recipe!$K$34:$K$232,0),0)+IFERROR(MATCH(HO2,Recipe!$M$34:$M$232,0),0)+IFERROR(MATCH(HO2,Recipe!$O$34:$O$232,0),0)+IFERROR(MATCH(HO2,Recipe!$Q$34:$Q$232,0),0)+IFERROR(MATCH(HO2,Recipe!$S$34:$S$232,0),0)+IFERROR(MATCH(HO2,'Packaging (Primary)'!$L$16:$L$20,0),0)+IFERROR(MATCH(HO2,'Packaging (Primary)'!$M$16:$M$20,0),0)+IFERROR(MATCH(HO2,'Packaging (Primary)'!$N$16:$N$20,0),0)+IFERROR(MATCH(HO2,'Packaging (Primary)'!$O$16:$O$20,0),0)+IFERROR(MATCH(HO2,'Packaging (Primary)'!$P$16:$P$20,0),0)+IFERROR(MATCH(HO2,'Packaging (Primary)'!$L$45:$L$54,0),0)+IFERROR(MATCH(HO2,'Packaging (Primary)'!$M$45:$M$54,0),0)+IFERROR(MATCH(HO2,'Packaging (Primary)'!$N$45:$N$54,0),0)+IFERROR(MATCH(HO2,'Packaging (Primary)'!$O$45:$O$54,0),0)+IFERROR(MATCH(HO2,'Packaging (Primary)'!$P$45:$P$54,0),0)+IFERROR(MATCH(HO2,'Packaging (Primary)'!$L$57:$L$66,0),0)+IFERROR(MATCH(HO2,'Packaging (Primary)'!$M$57:$M$66,0),0)+IFERROR(MATCH(HO2,'Packaging (Primary)'!$N$57:$N$66,0),0)+IFERROR(MATCH(HO2,'Packaging (Primary)'!$O$57:$O$66,0),0)+IFERROR(MATCH(HO2,'Packaging (Primary)'!$P$57:$P$66,0),0)+IFERROR(MATCH(HO2,'Packaging (Primary)'!$L$69:$L$78,0),0)+IFERROR(MATCH(HO2,'Packaging (Primary)'!$M$69:$M$78,0),0)+IFERROR(MATCH(HO2,'Packaging (Primary)'!$N$69:$N$78,0),0)+IFERROR(MATCH(HO2,'Packaging (Primary)'!$O$69:$O$78,0),0)+IFERROR(MATCH(HO2,'Packaging (Primary)'!$P$69:$P$78,0),0)+IFERROR(MATCH(HO2,'Packaging (Primary)'!$L$81:$L$90,0),0)+IFERROR(MATCH(HO2,'Packaging (Primary)'!$M$81:$M$90,0),0)+IFERROR(MATCH(HO2,'Packaging (Primary)'!$N$81:$N$90,0),0)+IFERROR(MATCH(HO2,'Packaging (Primary)'!$O$81:$O$90,0),0)+IFERROR(MATCH(HO2,'Packaging (Primary)'!$P$81:$P$90,0),0)+IFERROR(MATCH(HO2,'Packaging (Primary)'!$L$93:$L$102,0),0)+IFERROR(MATCH(HO2,'Packaging (Primary)'!$M$93:$M$102,0),0)+IFERROR(MATCH(HO2,'Packaging (Primary)'!$N$93:$N$102,0),0)+IFERROR(MATCH(HO2,'Packaging (Primary)'!$O$93:$O$102,0),0)+IFERROR(MATCH(HO2,'Packaging (Primary)'!$P$93:$P$102,0),0)&gt;=1,1,0)</f>
        <v>0</v>
      </c>
      <c r="HP9" s="79">
        <f>IF(IFERROR(MATCH(HP2,Recipe!$K$34:$K$232,0),0)+IFERROR(MATCH(HP2,Recipe!$M$34:$M$232,0),0)+IFERROR(MATCH(HP2,Recipe!$O$34:$O$232,0),0)+IFERROR(MATCH(HP2,Recipe!$Q$34:$Q$232,0),0)+IFERROR(MATCH(HP2,Recipe!$S$34:$S$232,0),0)+IFERROR(MATCH(HP2,'Packaging (Primary)'!$L$16:$L$20,0),0)+IFERROR(MATCH(HP2,'Packaging (Primary)'!$M$16:$M$20,0),0)+IFERROR(MATCH(HP2,'Packaging (Primary)'!$N$16:$N$20,0),0)+IFERROR(MATCH(HP2,'Packaging (Primary)'!$O$16:$O$20,0),0)+IFERROR(MATCH(HP2,'Packaging (Primary)'!$P$16:$P$20,0),0)+IFERROR(MATCH(HP2,'Packaging (Primary)'!$L$45:$L$54,0),0)+IFERROR(MATCH(HP2,'Packaging (Primary)'!$M$45:$M$54,0),0)+IFERROR(MATCH(HP2,'Packaging (Primary)'!$N$45:$N$54,0),0)+IFERROR(MATCH(HP2,'Packaging (Primary)'!$O$45:$O$54,0),0)+IFERROR(MATCH(HP2,'Packaging (Primary)'!$P$45:$P$54,0),0)+IFERROR(MATCH(HP2,'Packaging (Primary)'!$L$57:$L$66,0),0)+IFERROR(MATCH(HP2,'Packaging (Primary)'!$M$57:$M$66,0),0)+IFERROR(MATCH(HP2,'Packaging (Primary)'!$N$57:$N$66,0),0)+IFERROR(MATCH(HP2,'Packaging (Primary)'!$O$57:$O$66,0),0)+IFERROR(MATCH(HP2,'Packaging (Primary)'!$P$57:$P$66,0),0)+IFERROR(MATCH(HP2,'Packaging (Primary)'!$L$69:$L$78,0),0)+IFERROR(MATCH(HP2,'Packaging (Primary)'!$M$69:$M$78,0),0)+IFERROR(MATCH(HP2,'Packaging (Primary)'!$N$69:$N$78,0),0)+IFERROR(MATCH(HP2,'Packaging (Primary)'!$O$69:$O$78,0),0)+IFERROR(MATCH(HP2,'Packaging (Primary)'!$P$69:$P$78,0),0)+IFERROR(MATCH(HP2,'Packaging (Primary)'!$L$81:$L$90,0),0)+IFERROR(MATCH(HP2,'Packaging (Primary)'!$M$81:$M$90,0),0)+IFERROR(MATCH(HP2,'Packaging (Primary)'!$N$81:$N$90,0),0)+IFERROR(MATCH(HP2,'Packaging (Primary)'!$O$81:$O$90,0),0)+IFERROR(MATCH(HP2,'Packaging (Primary)'!$P$81:$P$90,0),0)+IFERROR(MATCH(HP2,'Packaging (Primary)'!$L$93:$L$102,0),0)+IFERROR(MATCH(HP2,'Packaging (Primary)'!$M$93:$M$102,0),0)+IFERROR(MATCH(HP2,'Packaging (Primary)'!$N$93:$N$102,0),0)+IFERROR(MATCH(HP2,'Packaging (Primary)'!$O$93:$O$102,0),0)+IFERROR(MATCH(HP2,'Packaging (Primary)'!$P$93:$P$102,0),0)&gt;=1,1,0)</f>
        <v>0</v>
      </c>
      <c r="HQ9" s="79">
        <f>IF(IFERROR(MATCH(HQ2,Recipe!$K$34:$K$232,0),0)+IFERROR(MATCH(HQ2,Recipe!$M$34:$M$232,0),0)+IFERROR(MATCH(HQ2,Recipe!$O$34:$O$232,0),0)+IFERROR(MATCH(HQ2,Recipe!$Q$34:$Q$232,0),0)+IFERROR(MATCH(HQ2,Recipe!$S$34:$S$232,0),0)+IFERROR(MATCH(HQ2,'Packaging (Primary)'!$L$16:$L$20,0),0)+IFERROR(MATCH(HQ2,'Packaging (Primary)'!$M$16:$M$20,0),0)+IFERROR(MATCH(HQ2,'Packaging (Primary)'!$N$16:$N$20,0),0)+IFERROR(MATCH(HQ2,'Packaging (Primary)'!$O$16:$O$20,0),0)+IFERROR(MATCH(HQ2,'Packaging (Primary)'!$P$16:$P$20,0),0)+IFERROR(MATCH(HQ2,'Packaging (Primary)'!$L$45:$L$54,0),0)+IFERROR(MATCH(HQ2,'Packaging (Primary)'!$M$45:$M$54,0),0)+IFERROR(MATCH(HQ2,'Packaging (Primary)'!$N$45:$N$54,0),0)+IFERROR(MATCH(HQ2,'Packaging (Primary)'!$O$45:$O$54,0),0)+IFERROR(MATCH(HQ2,'Packaging (Primary)'!$P$45:$P$54,0),0)+IFERROR(MATCH(HQ2,'Packaging (Primary)'!$L$57:$L$66,0),0)+IFERROR(MATCH(HQ2,'Packaging (Primary)'!$M$57:$M$66,0),0)+IFERROR(MATCH(HQ2,'Packaging (Primary)'!$N$57:$N$66,0),0)+IFERROR(MATCH(HQ2,'Packaging (Primary)'!$O$57:$O$66,0),0)+IFERROR(MATCH(HQ2,'Packaging (Primary)'!$P$57:$P$66,0),0)+IFERROR(MATCH(HQ2,'Packaging (Primary)'!$L$69:$L$78,0),0)+IFERROR(MATCH(HQ2,'Packaging (Primary)'!$M$69:$M$78,0),0)+IFERROR(MATCH(HQ2,'Packaging (Primary)'!$N$69:$N$78,0),0)+IFERROR(MATCH(HQ2,'Packaging (Primary)'!$O$69:$O$78,0),0)+IFERROR(MATCH(HQ2,'Packaging (Primary)'!$P$69:$P$78,0),0)+IFERROR(MATCH(HQ2,'Packaging (Primary)'!$L$81:$L$90,0),0)+IFERROR(MATCH(HQ2,'Packaging (Primary)'!$M$81:$M$90,0),0)+IFERROR(MATCH(HQ2,'Packaging (Primary)'!$N$81:$N$90,0),0)+IFERROR(MATCH(HQ2,'Packaging (Primary)'!$O$81:$O$90,0),0)+IFERROR(MATCH(HQ2,'Packaging (Primary)'!$P$81:$P$90,0),0)+IFERROR(MATCH(HQ2,'Packaging (Primary)'!$L$93:$L$102,0),0)+IFERROR(MATCH(HQ2,'Packaging (Primary)'!$M$93:$M$102,0),0)+IFERROR(MATCH(HQ2,'Packaging (Primary)'!$N$93:$N$102,0),0)+IFERROR(MATCH(HQ2,'Packaging (Primary)'!$O$93:$O$102,0),0)+IFERROR(MATCH(HQ2,'Packaging (Primary)'!$P$93:$P$102,0),0)&gt;=1,1,0)</f>
        <v>0</v>
      </c>
      <c r="HR9" s="79">
        <f>IF(IFERROR(MATCH(HR2,Recipe!$K$34:$K$232,0),0)+IFERROR(MATCH(HR2,Recipe!$M$34:$M$232,0),0)+IFERROR(MATCH(HR2,Recipe!$O$34:$O$232,0),0)+IFERROR(MATCH(HR2,Recipe!$Q$34:$Q$232,0),0)+IFERROR(MATCH(HR2,Recipe!$S$34:$S$232,0),0)+IFERROR(MATCH(HR2,'Packaging (Primary)'!$L$16:$L$20,0),0)+IFERROR(MATCH(HR2,'Packaging (Primary)'!$M$16:$M$20,0),0)+IFERROR(MATCH(HR2,'Packaging (Primary)'!$N$16:$N$20,0),0)+IFERROR(MATCH(HR2,'Packaging (Primary)'!$O$16:$O$20,0),0)+IFERROR(MATCH(HR2,'Packaging (Primary)'!$P$16:$P$20,0),0)+IFERROR(MATCH(HR2,'Packaging (Primary)'!$L$45:$L$54,0),0)+IFERROR(MATCH(HR2,'Packaging (Primary)'!$M$45:$M$54,0),0)+IFERROR(MATCH(HR2,'Packaging (Primary)'!$N$45:$N$54,0),0)+IFERROR(MATCH(HR2,'Packaging (Primary)'!$O$45:$O$54,0),0)+IFERROR(MATCH(HR2,'Packaging (Primary)'!$P$45:$P$54,0),0)+IFERROR(MATCH(HR2,'Packaging (Primary)'!$L$57:$L$66,0),0)+IFERROR(MATCH(HR2,'Packaging (Primary)'!$M$57:$M$66,0),0)+IFERROR(MATCH(HR2,'Packaging (Primary)'!$N$57:$N$66,0),0)+IFERROR(MATCH(HR2,'Packaging (Primary)'!$O$57:$O$66,0),0)+IFERROR(MATCH(HR2,'Packaging (Primary)'!$P$57:$P$66,0),0)+IFERROR(MATCH(HR2,'Packaging (Primary)'!$L$69:$L$78,0),0)+IFERROR(MATCH(HR2,'Packaging (Primary)'!$M$69:$M$78,0),0)+IFERROR(MATCH(HR2,'Packaging (Primary)'!$N$69:$N$78,0),0)+IFERROR(MATCH(HR2,'Packaging (Primary)'!$O$69:$O$78,0),0)+IFERROR(MATCH(HR2,'Packaging (Primary)'!$P$69:$P$78,0),0)+IFERROR(MATCH(HR2,'Packaging (Primary)'!$L$81:$L$90,0),0)+IFERROR(MATCH(HR2,'Packaging (Primary)'!$M$81:$M$90,0),0)+IFERROR(MATCH(HR2,'Packaging (Primary)'!$N$81:$N$90,0),0)+IFERROR(MATCH(HR2,'Packaging (Primary)'!$O$81:$O$90,0),0)+IFERROR(MATCH(HR2,'Packaging (Primary)'!$P$81:$P$90,0),0)+IFERROR(MATCH(HR2,'Packaging (Primary)'!$L$93:$L$102,0),0)+IFERROR(MATCH(HR2,'Packaging (Primary)'!$M$93:$M$102,0),0)+IFERROR(MATCH(HR2,'Packaging (Primary)'!$N$93:$N$102,0),0)+IFERROR(MATCH(HR2,'Packaging (Primary)'!$O$93:$O$102,0),0)+IFERROR(MATCH(HR2,'Packaging (Primary)'!$P$93:$P$102,0),0)&gt;=1,1,0)</f>
        <v>0</v>
      </c>
      <c r="HS9" s="79">
        <f>IF(IFERROR(MATCH(HS2,Recipe!$K$34:$K$232,0),0)+IFERROR(MATCH(HS2,Recipe!$M$34:$M$232,0),0)+IFERROR(MATCH(HS2,Recipe!$O$34:$O$232,0),0)+IFERROR(MATCH(HS2,Recipe!$Q$34:$Q$232,0),0)+IFERROR(MATCH(HS2,Recipe!$S$34:$S$232,0),0)+IFERROR(MATCH(HS2,'Packaging (Primary)'!$L$16:$L$20,0),0)+IFERROR(MATCH(HS2,'Packaging (Primary)'!$M$16:$M$20,0),0)+IFERROR(MATCH(HS2,'Packaging (Primary)'!$N$16:$N$20,0),0)+IFERROR(MATCH(HS2,'Packaging (Primary)'!$O$16:$O$20,0),0)+IFERROR(MATCH(HS2,'Packaging (Primary)'!$P$16:$P$20,0),0)+IFERROR(MATCH(HS2,'Packaging (Primary)'!$L$45:$L$54,0),0)+IFERROR(MATCH(HS2,'Packaging (Primary)'!$M$45:$M$54,0),0)+IFERROR(MATCH(HS2,'Packaging (Primary)'!$N$45:$N$54,0),0)+IFERROR(MATCH(HS2,'Packaging (Primary)'!$O$45:$O$54,0),0)+IFERROR(MATCH(HS2,'Packaging (Primary)'!$P$45:$P$54,0),0)+IFERROR(MATCH(HS2,'Packaging (Primary)'!$L$57:$L$66,0),0)+IFERROR(MATCH(HS2,'Packaging (Primary)'!$M$57:$M$66,0),0)+IFERROR(MATCH(HS2,'Packaging (Primary)'!$N$57:$N$66,0),0)+IFERROR(MATCH(HS2,'Packaging (Primary)'!$O$57:$O$66,0),0)+IFERROR(MATCH(HS2,'Packaging (Primary)'!$P$57:$P$66,0),0)+IFERROR(MATCH(HS2,'Packaging (Primary)'!$L$69:$L$78,0),0)+IFERROR(MATCH(HS2,'Packaging (Primary)'!$M$69:$M$78,0),0)+IFERROR(MATCH(HS2,'Packaging (Primary)'!$N$69:$N$78,0),0)+IFERROR(MATCH(HS2,'Packaging (Primary)'!$O$69:$O$78,0),0)+IFERROR(MATCH(HS2,'Packaging (Primary)'!$P$69:$P$78,0),0)+IFERROR(MATCH(HS2,'Packaging (Primary)'!$L$81:$L$90,0),0)+IFERROR(MATCH(HS2,'Packaging (Primary)'!$M$81:$M$90,0),0)+IFERROR(MATCH(HS2,'Packaging (Primary)'!$N$81:$N$90,0),0)+IFERROR(MATCH(HS2,'Packaging (Primary)'!$O$81:$O$90,0),0)+IFERROR(MATCH(HS2,'Packaging (Primary)'!$P$81:$P$90,0),0)+IFERROR(MATCH(HS2,'Packaging (Primary)'!$L$93:$L$102,0),0)+IFERROR(MATCH(HS2,'Packaging (Primary)'!$M$93:$M$102,0),0)+IFERROR(MATCH(HS2,'Packaging (Primary)'!$N$93:$N$102,0),0)+IFERROR(MATCH(HS2,'Packaging (Primary)'!$O$93:$O$102,0),0)+IFERROR(MATCH(HS2,'Packaging (Primary)'!$P$93:$P$102,0),0)&gt;=1,1,0)</f>
        <v>0</v>
      </c>
      <c r="HT9" s="79">
        <f>IF(IFERROR(MATCH(HT2,Recipe!$K$34:$K$232,0),0)+IFERROR(MATCH(HT2,Recipe!$M$34:$M$232,0),0)+IFERROR(MATCH(HT2,Recipe!$O$34:$O$232,0),0)+IFERROR(MATCH(HT2,Recipe!$Q$34:$Q$232,0),0)+IFERROR(MATCH(HT2,Recipe!$S$34:$S$232,0),0)+IFERROR(MATCH(HT2,'Packaging (Primary)'!$L$16:$L$20,0),0)+IFERROR(MATCH(HT2,'Packaging (Primary)'!$M$16:$M$20,0),0)+IFERROR(MATCH(HT2,'Packaging (Primary)'!$N$16:$N$20,0),0)+IFERROR(MATCH(HT2,'Packaging (Primary)'!$O$16:$O$20,0),0)+IFERROR(MATCH(HT2,'Packaging (Primary)'!$P$16:$P$20,0),0)+IFERROR(MATCH(HT2,'Packaging (Primary)'!$L$45:$L$54,0),0)+IFERROR(MATCH(HT2,'Packaging (Primary)'!$M$45:$M$54,0),0)+IFERROR(MATCH(HT2,'Packaging (Primary)'!$N$45:$N$54,0),0)+IFERROR(MATCH(HT2,'Packaging (Primary)'!$O$45:$O$54,0),0)+IFERROR(MATCH(HT2,'Packaging (Primary)'!$P$45:$P$54,0),0)+IFERROR(MATCH(HT2,'Packaging (Primary)'!$L$57:$L$66,0),0)+IFERROR(MATCH(HT2,'Packaging (Primary)'!$M$57:$M$66,0),0)+IFERROR(MATCH(HT2,'Packaging (Primary)'!$N$57:$N$66,0),0)+IFERROR(MATCH(HT2,'Packaging (Primary)'!$O$57:$O$66,0),0)+IFERROR(MATCH(HT2,'Packaging (Primary)'!$P$57:$P$66,0),0)+IFERROR(MATCH(HT2,'Packaging (Primary)'!$L$69:$L$78,0),0)+IFERROR(MATCH(HT2,'Packaging (Primary)'!$M$69:$M$78,0),0)+IFERROR(MATCH(HT2,'Packaging (Primary)'!$N$69:$N$78,0),0)+IFERROR(MATCH(HT2,'Packaging (Primary)'!$O$69:$O$78,0),0)+IFERROR(MATCH(HT2,'Packaging (Primary)'!$P$69:$P$78,0),0)+IFERROR(MATCH(HT2,'Packaging (Primary)'!$L$81:$L$90,0),0)+IFERROR(MATCH(HT2,'Packaging (Primary)'!$M$81:$M$90,0),0)+IFERROR(MATCH(HT2,'Packaging (Primary)'!$N$81:$N$90,0),0)+IFERROR(MATCH(HT2,'Packaging (Primary)'!$O$81:$O$90,0),0)+IFERROR(MATCH(HT2,'Packaging (Primary)'!$P$81:$P$90,0),0)+IFERROR(MATCH(HT2,'Packaging (Primary)'!$L$93:$L$102,0),0)+IFERROR(MATCH(HT2,'Packaging (Primary)'!$M$93:$M$102,0),0)+IFERROR(MATCH(HT2,'Packaging (Primary)'!$N$93:$N$102,0),0)+IFERROR(MATCH(HT2,'Packaging (Primary)'!$O$93:$O$102,0),0)+IFERROR(MATCH(HT2,'Packaging (Primary)'!$P$93:$P$102,0),0)&gt;=1,1,0)</f>
        <v>0</v>
      </c>
      <c r="HU9" s="79">
        <f>IF(IFERROR(MATCH(HU2,Recipe!$K$34:$K$232,0),0)+IFERROR(MATCH(HU2,Recipe!$M$34:$M$232,0),0)+IFERROR(MATCH(HU2,Recipe!$O$34:$O$232,0),0)+IFERROR(MATCH(HU2,Recipe!$Q$34:$Q$232,0),0)+IFERROR(MATCH(HU2,Recipe!$S$34:$S$232,0),0)+IFERROR(MATCH(HU2,'Packaging (Primary)'!$L$16:$L$20,0),0)+IFERROR(MATCH(HU2,'Packaging (Primary)'!$M$16:$M$20,0),0)+IFERROR(MATCH(HU2,'Packaging (Primary)'!$N$16:$N$20,0),0)+IFERROR(MATCH(HU2,'Packaging (Primary)'!$O$16:$O$20,0),0)+IFERROR(MATCH(HU2,'Packaging (Primary)'!$P$16:$P$20,0),0)+IFERROR(MATCH(HU2,'Packaging (Primary)'!$L$45:$L$54,0),0)+IFERROR(MATCH(HU2,'Packaging (Primary)'!$M$45:$M$54,0),0)+IFERROR(MATCH(HU2,'Packaging (Primary)'!$N$45:$N$54,0),0)+IFERROR(MATCH(HU2,'Packaging (Primary)'!$O$45:$O$54,0),0)+IFERROR(MATCH(HU2,'Packaging (Primary)'!$P$45:$P$54,0),0)+IFERROR(MATCH(HU2,'Packaging (Primary)'!$L$57:$L$66,0),0)+IFERROR(MATCH(HU2,'Packaging (Primary)'!$M$57:$M$66,0),0)+IFERROR(MATCH(HU2,'Packaging (Primary)'!$N$57:$N$66,0),0)+IFERROR(MATCH(HU2,'Packaging (Primary)'!$O$57:$O$66,0),0)+IFERROR(MATCH(HU2,'Packaging (Primary)'!$P$57:$P$66,0),0)+IFERROR(MATCH(HU2,'Packaging (Primary)'!$L$69:$L$78,0),0)+IFERROR(MATCH(HU2,'Packaging (Primary)'!$M$69:$M$78,0),0)+IFERROR(MATCH(HU2,'Packaging (Primary)'!$N$69:$N$78,0),0)+IFERROR(MATCH(HU2,'Packaging (Primary)'!$O$69:$O$78,0),0)+IFERROR(MATCH(HU2,'Packaging (Primary)'!$P$69:$P$78,0),0)+IFERROR(MATCH(HU2,'Packaging (Primary)'!$L$81:$L$90,0),0)+IFERROR(MATCH(HU2,'Packaging (Primary)'!$M$81:$M$90,0),0)+IFERROR(MATCH(HU2,'Packaging (Primary)'!$N$81:$N$90,0),0)+IFERROR(MATCH(HU2,'Packaging (Primary)'!$O$81:$O$90,0),0)+IFERROR(MATCH(HU2,'Packaging (Primary)'!$P$81:$P$90,0),0)+IFERROR(MATCH(HU2,'Packaging (Primary)'!$L$93:$L$102,0),0)+IFERROR(MATCH(HU2,'Packaging (Primary)'!$M$93:$M$102,0),0)+IFERROR(MATCH(HU2,'Packaging (Primary)'!$N$93:$N$102,0),0)+IFERROR(MATCH(HU2,'Packaging (Primary)'!$O$93:$O$102,0),0)+IFERROR(MATCH(HU2,'Packaging (Primary)'!$P$93:$P$102,0),0)&gt;=1,1,0)</f>
        <v>0</v>
      </c>
      <c r="HV9" s="79">
        <f>IF(IFERROR(MATCH(HV2,Recipe!$K$34:$K$232,0),0)+IFERROR(MATCH(HV2,Recipe!$M$34:$M$232,0),0)+IFERROR(MATCH(HV2,Recipe!$O$34:$O$232,0),0)+IFERROR(MATCH(HV2,Recipe!$Q$34:$Q$232,0),0)+IFERROR(MATCH(HV2,Recipe!$S$34:$S$232,0),0)+IFERROR(MATCH(HV2,'Packaging (Primary)'!$L$16:$L$20,0),0)+IFERROR(MATCH(HV2,'Packaging (Primary)'!$M$16:$M$20,0),0)+IFERROR(MATCH(HV2,'Packaging (Primary)'!$N$16:$N$20,0),0)+IFERROR(MATCH(HV2,'Packaging (Primary)'!$O$16:$O$20,0),0)+IFERROR(MATCH(HV2,'Packaging (Primary)'!$P$16:$P$20,0),0)+IFERROR(MATCH(HV2,'Packaging (Primary)'!$L$45:$L$54,0),0)+IFERROR(MATCH(HV2,'Packaging (Primary)'!$M$45:$M$54,0),0)+IFERROR(MATCH(HV2,'Packaging (Primary)'!$N$45:$N$54,0),0)+IFERROR(MATCH(HV2,'Packaging (Primary)'!$O$45:$O$54,0),0)+IFERROR(MATCH(HV2,'Packaging (Primary)'!$P$45:$P$54,0),0)+IFERROR(MATCH(HV2,'Packaging (Primary)'!$L$57:$L$66,0),0)+IFERROR(MATCH(HV2,'Packaging (Primary)'!$M$57:$M$66,0),0)+IFERROR(MATCH(HV2,'Packaging (Primary)'!$N$57:$N$66,0),0)+IFERROR(MATCH(HV2,'Packaging (Primary)'!$O$57:$O$66,0),0)+IFERROR(MATCH(HV2,'Packaging (Primary)'!$P$57:$P$66,0),0)+IFERROR(MATCH(HV2,'Packaging (Primary)'!$L$69:$L$78,0),0)+IFERROR(MATCH(HV2,'Packaging (Primary)'!$M$69:$M$78,0),0)+IFERROR(MATCH(HV2,'Packaging (Primary)'!$N$69:$N$78,0),0)+IFERROR(MATCH(HV2,'Packaging (Primary)'!$O$69:$O$78,0),0)+IFERROR(MATCH(HV2,'Packaging (Primary)'!$P$69:$P$78,0),0)+IFERROR(MATCH(HV2,'Packaging (Primary)'!$L$81:$L$90,0),0)+IFERROR(MATCH(HV2,'Packaging (Primary)'!$M$81:$M$90,0),0)+IFERROR(MATCH(HV2,'Packaging (Primary)'!$N$81:$N$90,0),0)+IFERROR(MATCH(HV2,'Packaging (Primary)'!$O$81:$O$90,0),0)+IFERROR(MATCH(HV2,'Packaging (Primary)'!$P$81:$P$90,0),0)+IFERROR(MATCH(HV2,'Packaging (Primary)'!$L$93:$L$102,0),0)+IFERROR(MATCH(HV2,'Packaging (Primary)'!$M$93:$M$102,0),0)+IFERROR(MATCH(HV2,'Packaging (Primary)'!$N$93:$N$102,0),0)+IFERROR(MATCH(HV2,'Packaging (Primary)'!$O$93:$O$102,0),0)+IFERROR(MATCH(HV2,'Packaging (Primary)'!$P$93:$P$102,0),0)&gt;=1,1,0)</f>
        <v>0</v>
      </c>
      <c r="HW9" s="79">
        <f>IF(IFERROR(MATCH(HW2,Recipe!$K$34:$K$232,0),0)+IFERROR(MATCH(HW2,Recipe!$M$34:$M$232,0),0)+IFERROR(MATCH(HW2,Recipe!$O$34:$O$232,0),0)+IFERROR(MATCH(HW2,Recipe!$Q$34:$Q$232,0),0)+IFERROR(MATCH(HW2,Recipe!$S$34:$S$232,0),0)+IFERROR(MATCH(HW2,'Packaging (Primary)'!$L$16:$L$20,0),0)+IFERROR(MATCH(HW2,'Packaging (Primary)'!$M$16:$M$20,0),0)+IFERROR(MATCH(HW2,'Packaging (Primary)'!$N$16:$N$20,0),0)+IFERROR(MATCH(HW2,'Packaging (Primary)'!$O$16:$O$20,0),0)+IFERROR(MATCH(HW2,'Packaging (Primary)'!$P$16:$P$20,0),0)+IFERROR(MATCH(HW2,'Packaging (Primary)'!$L$45:$L$54,0),0)+IFERROR(MATCH(HW2,'Packaging (Primary)'!$M$45:$M$54,0),0)+IFERROR(MATCH(HW2,'Packaging (Primary)'!$N$45:$N$54,0),0)+IFERROR(MATCH(HW2,'Packaging (Primary)'!$O$45:$O$54,0),0)+IFERROR(MATCH(HW2,'Packaging (Primary)'!$P$45:$P$54,0),0)+IFERROR(MATCH(HW2,'Packaging (Primary)'!$L$57:$L$66,0),0)+IFERROR(MATCH(HW2,'Packaging (Primary)'!$M$57:$M$66,0),0)+IFERROR(MATCH(HW2,'Packaging (Primary)'!$N$57:$N$66,0),0)+IFERROR(MATCH(HW2,'Packaging (Primary)'!$O$57:$O$66,0),0)+IFERROR(MATCH(HW2,'Packaging (Primary)'!$P$57:$P$66,0),0)+IFERROR(MATCH(HW2,'Packaging (Primary)'!$L$69:$L$78,0),0)+IFERROR(MATCH(HW2,'Packaging (Primary)'!$M$69:$M$78,0),0)+IFERROR(MATCH(HW2,'Packaging (Primary)'!$N$69:$N$78,0),0)+IFERROR(MATCH(HW2,'Packaging (Primary)'!$O$69:$O$78,0),0)+IFERROR(MATCH(HW2,'Packaging (Primary)'!$P$69:$P$78,0),0)+IFERROR(MATCH(HW2,'Packaging (Primary)'!$L$81:$L$90,0),0)+IFERROR(MATCH(HW2,'Packaging (Primary)'!$M$81:$M$90,0),0)+IFERROR(MATCH(HW2,'Packaging (Primary)'!$N$81:$N$90,0),0)+IFERROR(MATCH(HW2,'Packaging (Primary)'!$O$81:$O$90,0),0)+IFERROR(MATCH(HW2,'Packaging (Primary)'!$P$81:$P$90,0),0)+IFERROR(MATCH(HW2,'Packaging (Primary)'!$L$93:$L$102,0),0)+IFERROR(MATCH(HW2,'Packaging (Primary)'!$M$93:$M$102,0),0)+IFERROR(MATCH(HW2,'Packaging (Primary)'!$N$93:$N$102,0),0)+IFERROR(MATCH(HW2,'Packaging (Primary)'!$O$93:$O$102,0),0)+IFERROR(MATCH(HW2,'Packaging (Primary)'!$P$93:$P$102,0),0)&gt;=1,1,0)</f>
        <v>0</v>
      </c>
      <c r="HX9" s="79">
        <f>IF(IFERROR(MATCH(HX2,Recipe!$K$34:$K$232,0),0)+IFERROR(MATCH(HX2,Recipe!$M$34:$M$232,0),0)+IFERROR(MATCH(HX2,Recipe!$O$34:$O$232,0),0)+IFERROR(MATCH(HX2,Recipe!$Q$34:$Q$232,0),0)+IFERROR(MATCH(HX2,Recipe!$S$34:$S$232,0),0)+IFERROR(MATCH(HX2,'Packaging (Primary)'!$L$16:$L$20,0),0)+IFERROR(MATCH(HX2,'Packaging (Primary)'!$M$16:$M$20,0),0)+IFERROR(MATCH(HX2,'Packaging (Primary)'!$N$16:$N$20,0),0)+IFERROR(MATCH(HX2,'Packaging (Primary)'!$O$16:$O$20,0),0)+IFERROR(MATCH(HX2,'Packaging (Primary)'!$P$16:$P$20,0),0)+IFERROR(MATCH(HX2,'Packaging (Primary)'!$L$45:$L$54,0),0)+IFERROR(MATCH(HX2,'Packaging (Primary)'!$M$45:$M$54,0),0)+IFERROR(MATCH(HX2,'Packaging (Primary)'!$N$45:$N$54,0),0)+IFERROR(MATCH(HX2,'Packaging (Primary)'!$O$45:$O$54,0),0)+IFERROR(MATCH(HX2,'Packaging (Primary)'!$P$45:$P$54,0),0)+IFERROR(MATCH(HX2,'Packaging (Primary)'!$L$57:$L$66,0),0)+IFERROR(MATCH(HX2,'Packaging (Primary)'!$M$57:$M$66,0),0)+IFERROR(MATCH(HX2,'Packaging (Primary)'!$N$57:$N$66,0),0)+IFERROR(MATCH(HX2,'Packaging (Primary)'!$O$57:$O$66,0),0)+IFERROR(MATCH(HX2,'Packaging (Primary)'!$P$57:$P$66,0),0)+IFERROR(MATCH(HX2,'Packaging (Primary)'!$L$69:$L$78,0),0)+IFERROR(MATCH(HX2,'Packaging (Primary)'!$M$69:$M$78,0),0)+IFERROR(MATCH(HX2,'Packaging (Primary)'!$N$69:$N$78,0),0)+IFERROR(MATCH(HX2,'Packaging (Primary)'!$O$69:$O$78,0),0)+IFERROR(MATCH(HX2,'Packaging (Primary)'!$P$69:$P$78,0),0)+IFERROR(MATCH(HX2,'Packaging (Primary)'!$L$81:$L$90,0),0)+IFERROR(MATCH(HX2,'Packaging (Primary)'!$M$81:$M$90,0),0)+IFERROR(MATCH(HX2,'Packaging (Primary)'!$N$81:$N$90,0),0)+IFERROR(MATCH(HX2,'Packaging (Primary)'!$O$81:$O$90,0),0)+IFERROR(MATCH(HX2,'Packaging (Primary)'!$P$81:$P$90,0),0)+IFERROR(MATCH(HX2,'Packaging (Primary)'!$L$93:$L$102,0),0)+IFERROR(MATCH(HX2,'Packaging (Primary)'!$M$93:$M$102,0),0)+IFERROR(MATCH(HX2,'Packaging (Primary)'!$N$93:$N$102,0),0)+IFERROR(MATCH(HX2,'Packaging (Primary)'!$O$93:$O$102,0),0)+IFERROR(MATCH(HX2,'Packaging (Primary)'!$P$93:$P$102,0),0)&gt;=1,1,0)</f>
        <v>0</v>
      </c>
      <c r="HY9" s="79">
        <f>IF(IFERROR(MATCH(HY2,Recipe!$K$34:$K$232,0),0)+IFERROR(MATCH(HY2,Recipe!$M$34:$M$232,0),0)+IFERROR(MATCH(HY2,Recipe!$O$34:$O$232,0),0)+IFERROR(MATCH(HY2,Recipe!$Q$34:$Q$232,0),0)+IFERROR(MATCH(HY2,Recipe!$S$34:$S$232,0),0)+IFERROR(MATCH(HY2,'Packaging (Primary)'!$L$16:$L$20,0),0)+IFERROR(MATCH(HY2,'Packaging (Primary)'!$M$16:$M$20,0),0)+IFERROR(MATCH(HY2,'Packaging (Primary)'!$N$16:$N$20,0),0)+IFERROR(MATCH(HY2,'Packaging (Primary)'!$O$16:$O$20,0),0)+IFERROR(MATCH(HY2,'Packaging (Primary)'!$P$16:$P$20,0),0)+IFERROR(MATCH(HY2,'Packaging (Primary)'!$L$45:$L$54,0),0)+IFERROR(MATCH(HY2,'Packaging (Primary)'!$M$45:$M$54,0),0)+IFERROR(MATCH(HY2,'Packaging (Primary)'!$N$45:$N$54,0),0)+IFERROR(MATCH(HY2,'Packaging (Primary)'!$O$45:$O$54,0),0)+IFERROR(MATCH(HY2,'Packaging (Primary)'!$P$45:$P$54,0),0)+IFERROR(MATCH(HY2,'Packaging (Primary)'!$L$57:$L$66,0),0)+IFERROR(MATCH(HY2,'Packaging (Primary)'!$M$57:$M$66,0),0)+IFERROR(MATCH(HY2,'Packaging (Primary)'!$N$57:$N$66,0),0)+IFERROR(MATCH(HY2,'Packaging (Primary)'!$O$57:$O$66,0),0)+IFERROR(MATCH(HY2,'Packaging (Primary)'!$P$57:$P$66,0),0)+IFERROR(MATCH(HY2,'Packaging (Primary)'!$L$69:$L$78,0),0)+IFERROR(MATCH(HY2,'Packaging (Primary)'!$M$69:$M$78,0),0)+IFERROR(MATCH(HY2,'Packaging (Primary)'!$N$69:$N$78,0),0)+IFERROR(MATCH(HY2,'Packaging (Primary)'!$O$69:$O$78,0),0)+IFERROR(MATCH(HY2,'Packaging (Primary)'!$P$69:$P$78,0),0)+IFERROR(MATCH(HY2,'Packaging (Primary)'!$L$81:$L$90,0),0)+IFERROR(MATCH(HY2,'Packaging (Primary)'!$M$81:$M$90,0),0)+IFERROR(MATCH(HY2,'Packaging (Primary)'!$N$81:$N$90,0),0)+IFERROR(MATCH(HY2,'Packaging (Primary)'!$O$81:$O$90,0),0)+IFERROR(MATCH(HY2,'Packaging (Primary)'!$P$81:$P$90,0),0)+IFERROR(MATCH(HY2,'Packaging (Primary)'!$L$93:$L$102,0),0)+IFERROR(MATCH(HY2,'Packaging (Primary)'!$M$93:$M$102,0),0)+IFERROR(MATCH(HY2,'Packaging (Primary)'!$N$93:$N$102,0),0)+IFERROR(MATCH(HY2,'Packaging (Primary)'!$O$93:$O$102,0),0)+IFERROR(MATCH(HY2,'Packaging (Primary)'!$P$93:$P$102,0),0)&gt;=1,1,0)</f>
        <v>0</v>
      </c>
      <c r="HZ9" s="79">
        <f>IF(IFERROR(MATCH(HZ2,Recipe!$K$34:$K$232,0),0)+IFERROR(MATCH(HZ2,Recipe!$M$34:$M$232,0),0)+IFERROR(MATCH(HZ2,Recipe!$O$34:$O$232,0),0)+IFERROR(MATCH(HZ2,Recipe!$Q$34:$Q$232,0),0)+IFERROR(MATCH(HZ2,Recipe!$S$34:$S$232,0),0)+IFERROR(MATCH(HZ2,'Packaging (Primary)'!$L$16:$L$20,0),0)+IFERROR(MATCH(HZ2,'Packaging (Primary)'!$M$16:$M$20,0),0)+IFERROR(MATCH(HZ2,'Packaging (Primary)'!$N$16:$N$20,0),0)+IFERROR(MATCH(HZ2,'Packaging (Primary)'!$O$16:$O$20,0),0)+IFERROR(MATCH(HZ2,'Packaging (Primary)'!$P$16:$P$20,0),0)+IFERROR(MATCH(HZ2,'Packaging (Primary)'!$L$45:$L$54,0),0)+IFERROR(MATCH(HZ2,'Packaging (Primary)'!$M$45:$M$54,0),0)+IFERROR(MATCH(HZ2,'Packaging (Primary)'!$N$45:$N$54,0),0)+IFERROR(MATCH(HZ2,'Packaging (Primary)'!$O$45:$O$54,0),0)+IFERROR(MATCH(HZ2,'Packaging (Primary)'!$P$45:$P$54,0),0)+IFERROR(MATCH(HZ2,'Packaging (Primary)'!$L$57:$L$66,0),0)+IFERROR(MATCH(HZ2,'Packaging (Primary)'!$M$57:$M$66,0),0)+IFERROR(MATCH(HZ2,'Packaging (Primary)'!$N$57:$N$66,0),0)+IFERROR(MATCH(HZ2,'Packaging (Primary)'!$O$57:$O$66,0),0)+IFERROR(MATCH(HZ2,'Packaging (Primary)'!$P$57:$P$66,0),0)+IFERROR(MATCH(HZ2,'Packaging (Primary)'!$L$69:$L$78,0),0)+IFERROR(MATCH(HZ2,'Packaging (Primary)'!$M$69:$M$78,0),0)+IFERROR(MATCH(HZ2,'Packaging (Primary)'!$N$69:$N$78,0),0)+IFERROR(MATCH(HZ2,'Packaging (Primary)'!$O$69:$O$78,0),0)+IFERROR(MATCH(HZ2,'Packaging (Primary)'!$P$69:$P$78,0),0)+IFERROR(MATCH(HZ2,'Packaging (Primary)'!$L$81:$L$90,0),0)+IFERROR(MATCH(HZ2,'Packaging (Primary)'!$M$81:$M$90,0),0)+IFERROR(MATCH(HZ2,'Packaging (Primary)'!$N$81:$N$90,0),0)+IFERROR(MATCH(HZ2,'Packaging (Primary)'!$O$81:$O$90,0),0)+IFERROR(MATCH(HZ2,'Packaging (Primary)'!$P$81:$P$90,0),0)+IFERROR(MATCH(HZ2,'Packaging (Primary)'!$L$93:$L$102,0),0)+IFERROR(MATCH(HZ2,'Packaging (Primary)'!$M$93:$M$102,0),0)+IFERROR(MATCH(HZ2,'Packaging (Primary)'!$N$93:$N$102,0),0)+IFERROR(MATCH(HZ2,'Packaging (Primary)'!$O$93:$O$102,0),0)+IFERROR(MATCH(HZ2,'Packaging (Primary)'!$P$93:$P$102,0),0)&gt;=1,1,0)</f>
        <v>0</v>
      </c>
      <c r="IA9" s="79">
        <f>IF(IFERROR(MATCH(IA2,Recipe!$K$34:$K$232,0),0)+IFERROR(MATCH(IA2,Recipe!$M$34:$M$232,0),0)+IFERROR(MATCH(IA2,Recipe!$O$34:$O$232,0),0)+IFERROR(MATCH(IA2,Recipe!$Q$34:$Q$232,0),0)+IFERROR(MATCH(IA2,Recipe!$S$34:$S$232,0),0)+IFERROR(MATCH(IA2,'Packaging (Primary)'!$L$16:$L$20,0),0)+IFERROR(MATCH(IA2,'Packaging (Primary)'!$M$16:$M$20,0),0)+IFERROR(MATCH(IA2,'Packaging (Primary)'!$N$16:$N$20,0),0)+IFERROR(MATCH(IA2,'Packaging (Primary)'!$O$16:$O$20,0),0)+IFERROR(MATCH(IA2,'Packaging (Primary)'!$P$16:$P$20,0),0)+IFERROR(MATCH(IA2,'Packaging (Primary)'!$L$45:$L$54,0),0)+IFERROR(MATCH(IA2,'Packaging (Primary)'!$M$45:$M$54,0),0)+IFERROR(MATCH(IA2,'Packaging (Primary)'!$N$45:$N$54,0),0)+IFERROR(MATCH(IA2,'Packaging (Primary)'!$O$45:$O$54,0),0)+IFERROR(MATCH(IA2,'Packaging (Primary)'!$P$45:$P$54,0),0)+IFERROR(MATCH(IA2,'Packaging (Primary)'!$L$57:$L$66,0),0)+IFERROR(MATCH(IA2,'Packaging (Primary)'!$M$57:$M$66,0),0)+IFERROR(MATCH(IA2,'Packaging (Primary)'!$N$57:$N$66,0),0)+IFERROR(MATCH(IA2,'Packaging (Primary)'!$O$57:$O$66,0),0)+IFERROR(MATCH(IA2,'Packaging (Primary)'!$P$57:$P$66,0),0)+IFERROR(MATCH(IA2,'Packaging (Primary)'!$L$69:$L$78,0),0)+IFERROR(MATCH(IA2,'Packaging (Primary)'!$M$69:$M$78,0),0)+IFERROR(MATCH(IA2,'Packaging (Primary)'!$N$69:$N$78,0),0)+IFERROR(MATCH(IA2,'Packaging (Primary)'!$O$69:$O$78,0),0)+IFERROR(MATCH(IA2,'Packaging (Primary)'!$P$69:$P$78,0),0)+IFERROR(MATCH(IA2,'Packaging (Primary)'!$L$81:$L$90,0),0)+IFERROR(MATCH(IA2,'Packaging (Primary)'!$M$81:$M$90,0),0)+IFERROR(MATCH(IA2,'Packaging (Primary)'!$N$81:$N$90,0),0)+IFERROR(MATCH(IA2,'Packaging (Primary)'!$O$81:$O$90,0),0)+IFERROR(MATCH(IA2,'Packaging (Primary)'!$P$81:$P$90,0),0)+IFERROR(MATCH(IA2,'Packaging (Primary)'!$L$93:$L$102,0),0)+IFERROR(MATCH(IA2,'Packaging (Primary)'!$M$93:$M$102,0),0)+IFERROR(MATCH(IA2,'Packaging (Primary)'!$N$93:$N$102,0),0)+IFERROR(MATCH(IA2,'Packaging (Primary)'!$O$93:$O$102,0),0)+IFERROR(MATCH(IA2,'Packaging (Primary)'!$P$93:$P$102,0),0)&gt;=1,1,0)</f>
        <v>0</v>
      </c>
      <c r="IB9" s="79">
        <f>IF(IFERROR(MATCH(IB2,Recipe!$K$34:$K$232,0),0)+IFERROR(MATCH(IB2,Recipe!$M$34:$M$232,0),0)+IFERROR(MATCH(IB2,Recipe!$O$34:$O$232,0),0)+IFERROR(MATCH(IB2,Recipe!$Q$34:$Q$232,0),0)+IFERROR(MATCH(IB2,Recipe!$S$34:$S$232,0),0)+IFERROR(MATCH(IB2,'Packaging (Primary)'!$L$16:$L$20,0),0)+IFERROR(MATCH(IB2,'Packaging (Primary)'!$M$16:$M$20,0),0)+IFERROR(MATCH(IB2,'Packaging (Primary)'!$N$16:$N$20,0),0)+IFERROR(MATCH(IB2,'Packaging (Primary)'!$O$16:$O$20,0),0)+IFERROR(MATCH(IB2,'Packaging (Primary)'!$P$16:$P$20,0),0)+IFERROR(MATCH(IB2,'Packaging (Primary)'!$L$45:$L$54,0),0)+IFERROR(MATCH(IB2,'Packaging (Primary)'!$M$45:$M$54,0),0)+IFERROR(MATCH(IB2,'Packaging (Primary)'!$N$45:$N$54,0),0)+IFERROR(MATCH(IB2,'Packaging (Primary)'!$O$45:$O$54,0),0)+IFERROR(MATCH(IB2,'Packaging (Primary)'!$P$45:$P$54,0),0)+IFERROR(MATCH(IB2,'Packaging (Primary)'!$L$57:$L$66,0),0)+IFERROR(MATCH(IB2,'Packaging (Primary)'!$M$57:$M$66,0),0)+IFERROR(MATCH(IB2,'Packaging (Primary)'!$N$57:$N$66,0),0)+IFERROR(MATCH(IB2,'Packaging (Primary)'!$O$57:$O$66,0),0)+IFERROR(MATCH(IB2,'Packaging (Primary)'!$P$57:$P$66,0),0)+IFERROR(MATCH(IB2,'Packaging (Primary)'!$L$69:$L$78,0),0)+IFERROR(MATCH(IB2,'Packaging (Primary)'!$M$69:$M$78,0),0)+IFERROR(MATCH(IB2,'Packaging (Primary)'!$N$69:$N$78,0),0)+IFERROR(MATCH(IB2,'Packaging (Primary)'!$O$69:$O$78,0),0)+IFERROR(MATCH(IB2,'Packaging (Primary)'!$P$69:$P$78,0),0)+IFERROR(MATCH(IB2,'Packaging (Primary)'!$L$81:$L$90,0),0)+IFERROR(MATCH(IB2,'Packaging (Primary)'!$M$81:$M$90,0),0)+IFERROR(MATCH(IB2,'Packaging (Primary)'!$N$81:$N$90,0),0)+IFERROR(MATCH(IB2,'Packaging (Primary)'!$O$81:$O$90,0),0)+IFERROR(MATCH(IB2,'Packaging (Primary)'!$P$81:$P$90,0),0)+IFERROR(MATCH(IB2,'Packaging (Primary)'!$L$93:$L$102,0),0)+IFERROR(MATCH(IB2,'Packaging (Primary)'!$M$93:$M$102,0),0)+IFERROR(MATCH(IB2,'Packaging (Primary)'!$N$93:$N$102,0),0)+IFERROR(MATCH(IB2,'Packaging (Primary)'!$O$93:$O$102,0),0)+IFERROR(MATCH(IB2,'Packaging (Primary)'!$P$93:$P$102,0),0)&gt;=1,1,0)</f>
        <v>0</v>
      </c>
      <c r="IC9" s="79">
        <f>IF(IFERROR(MATCH(IC2,Recipe!$K$34:$K$232,0),0)+IFERROR(MATCH(IC2,Recipe!$M$34:$M$232,0),0)+IFERROR(MATCH(IC2,Recipe!$O$34:$O$232,0),0)+IFERROR(MATCH(IC2,Recipe!$Q$34:$Q$232,0),0)+IFERROR(MATCH(IC2,Recipe!$S$34:$S$232,0),0)+IFERROR(MATCH(IC2,'Packaging (Primary)'!$L$16:$L$20,0),0)+IFERROR(MATCH(IC2,'Packaging (Primary)'!$M$16:$M$20,0),0)+IFERROR(MATCH(IC2,'Packaging (Primary)'!$N$16:$N$20,0),0)+IFERROR(MATCH(IC2,'Packaging (Primary)'!$O$16:$O$20,0),0)+IFERROR(MATCH(IC2,'Packaging (Primary)'!$P$16:$P$20,0),0)+IFERROR(MATCH(IC2,'Packaging (Primary)'!$L$45:$L$54,0),0)+IFERROR(MATCH(IC2,'Packaging (Primary)'!$M$45:$M$54,0),0)+IFERROR(MATCH(IC2,'Packaging (Primary)'!$N$45:$N$54,0),0)+IFERROR(MATCH(IC2,'Packaging (Primary)'!$O$45:$O$54,0),0)+IFERROR(MATCH(IC2,'Packaging (Primary)'!$P$45:$P$54,0),0)+IFERROR(MATCH(IC2,'Packaging (Primary)'!$L$57:$L$66,0),0)+IFERROR(MATCH(IC2,'Packaging (Primary)'!$M$57:$M$66,0),0)+IFERROR(MATCH(IC2,'Packaging (Primary)'!$N$57:$N$66,0),0)+IFERROR(MATCH(IC2,'Packaging (Primary)'!$O$57:$O$66,0),0)+IFERROR(MATCH(IC2,'Packaging (Primary)'!$P$57:$P$66,0),0)+IFERROR(MATCH(IC2,'Packaging (Primary)'!$L$69:$L$78,0),0)+IFERROR(MATCH(IC2,'Packaging (Primary)'!$M$69:$M$78,0),0)+IFERROR(MATCH(IC2,'Packaging (Primary)'!$N$69:$N$78,0),0)+IFERROR(MATCH(IC2,'Packaging (Primary)'!$O$69:$O$78,0),0)+IFERROR(MATCH(IC2,'Packaging (Primary)'!$P$69:$P$78,0),0)+IFERROR(MATCH(IC2,'Packaging (Primary)'!$L$81:$L$90,0),0)+IFERROR(MATCH(IC2,'Packaging (Primary)'!$M$81:$M$90,0),0)+IFERROR(MATCH(IC2,'Packaging (Primary)'!$N$81:$N$90,0),0)+IFERROR(MATCH(IC2,'Packaging (Primary)'!$O$81:$O$90,0),0)+IFERROR(MATCH(IC2,'Packaging (Primary)'!$P$81:$P$90,0),0)+IFERROR(MATCH(IC2,'Packaging (Primary)'!$L$93:$L$102,0),0)+IFERROR(MATCH(IC2,'Packaging (Primary)'!$M$93:$M$102,0),0)+IFERROR(MATCH(IC2,'Packaging (Primary)'!$N$93:$N$102,0),0)+IFERROR(MATCH(IC2,'Packaging (Primary)'!$O$93:$O$102,0),0)+IFERROR(MATCH(IC2,'Packaging (Primary)'!$P$93:$P$102,0),0)&gt;=1,1,0)</f>
        <v>0</v>
      </c>
      <c r="ID9" s="79">
        <f>IF(IFERROR(MATCH(ID2,Recipe!$K$34:$K$232,0),0)+IFERROR(MATCH(ID2,Recipe!$M$34:$M$232,0),0)+IFERROR(MATCH(ID2,Recipe!$O$34:$O$232,0),0)+IFERROR(MATCH(ID2,Recipe!$Q$34:$Q$232,0),0)+IFERROR(MATCH(ID2,Recipe!$S$34:$S$232,0),0)+IFERROR(MATCH(ID2,'Packaging (Primary)'!$L$16:$L$20,0),0)+IFERROR(MATCH(ID2,'Packaging (Primary)'!$M$16:$M$20,0),0)+IFERROR(MATCH(ID2,'Packaging (Primary)'!$N$16:$N$20,0),0)+IFERROR(MATCH(ID2,'Packaging (Primary)'!$O$16:$O$20,0),0)+IFERROR(MATCH(ID2,'Packaging (Primary)'!$P$16:$P$20,0),0)+IFERROR(MATCH(ID2,'Packaging (Primary)'!$L$45:$L$54,0),0)+IFERROR(MATCH(ID2,'Packaging (Primary)'!$M$45:$M$54,0),0)+IFERROR(MATCH(ID2,'Packaging (Primary)'!$N$45:$N$54,0),0)+IFERROR(MATCH(ID2,'Packaging (Primary)'!$O$45:$O$54,0),0)+IFERROR(MATCH(ID2,'Packaging (Primary)'!$P$45:$P$54,0),0)+IFERROR(MATCH(ID2,'Packaging (Primary)'!$L$57:$L$66,0),0)+IFERROR(MATCH(ID2,'Packaging (Primary)'!$M$57:$M$66,0),0)+IFERROR(MATCH(ID2,'Packaging (Primary)'!$N$57:$N$66,0),0)+IFERROR(MATCH(ID2,'Packaging (Primary)'!$O$57:$O$66,0),0)+IFERROR(MATCH(ID2,'Packaging (Primary)'!$P$57:$P$66,0),0)+IFERROR(MATCH(ID2,'Packaging (Primary)'!$L$69:$L$78,0),0)+IFERROR(MATCH(ID2,'Packaging (Primary)'!$M$69:$M$78,0),0)+IFERROR(MATCH(ID2,'Packaging (Primary)'!$N$69:$N$78,0),0)+IFERROR(MATCH(ID2,'Packaging (Primary)'!$O$69:$O$78,0),0)+IFERROR(MATCH(ID2,'Packaging (Primary)'!$P$69:$P$78,0),0)+IFERROR(MATCH(ID2,'Packaging (Primary)'!$L$81:$L$90,0),0)+IFERROR(MATCH(ID2,'Packaging (Primary)'!$M$81:$M$90,0),0)+IFERROR(MATCH(ID2,'Packaging (Primary)'!$N$81:$N$90,0),0)+IFERROR(MATCH(ID2,'Packaging (Primary)'!$O$81:$O$90,0),0)+IFERROR(MATCH(ID2,'Packaging (Primary)'!$P$81:$P$90,0),0)+IFERROR(MATCH(ID2,'Packaging (Primary)'!$L$93:$L$102,0),0)+IFERROR(MATCH(ID2,'Packaging (Primary)'!$M$93:$M$102,0),0)+IFERROR(MATCH(ID2,'Packaging (Primary)'!$N$93:$N$102,0),0)+IFERROR(MATCH(ID2,'Packaging (Primary)'!$O$93:$O$102,0),0)+IFERROR(MATCH(ID2,'Packaging (Primary)'!$P$93:$P$102,0),0)&gt;=1,1,0)</f>
        <v>0</v>
      </c>
      <c r="IE9" s="79">
        <f>IF(IFERROR(MATCH(IE2,Recipe!$K$34:$K$232,0),0)+IFERROR(MATCH(IE2,Recipe!$M$34:$M$232,0),0)+IFERROR(MATCH(IE2,Recipe!$O$34:$O$232,0),0)+IFERROR(MATCH(IE2,Recipe!$Q$34:$Q$232,0),0)+IFERROR(MATCH(IE2,Recipe!$S$34:$S$232,0),0)+IFERROR(MATCH(IE2,'Packaging (Primary)'!$L$16:$L$20,0),0)+IFERROR(MATCH(IE2,'Packaging (Primary)'!$M$16:$M$20,0),0)+IFERROR(MATCH(IE2,'Packaging (Primary)'!$N$16:$N$20,0),0)+IFERROR(MATCH(IE2,'Packaging (Primary)'!$O$16:$O$20,0),0)+IFERROR(MATCH(IE2,'Packaging (Primary)'!$P$16:$P$20,0),0)+IFERROR(MATCH(IE2,'Packaging (Primary)'!$L$45:$L$54,0),0)+IFERROR(MATCH(IE2,'Packaging (Primary)'!$M$45:$M$54,0),0)+IFERROR(MATCH(IE2,'Packaging (Primary)'!$N$45:$N$54,0),0)+IFERROR(MATCH(IE2,'Packaging (Primary)'!$O$45:$O$54,0),0)+IFERROR(MATCH(IE2,'Packaging (Primary)'!$P$45:$P$54,0),0)+IFERROR(MATCH(IE2,'Packaging (Primary)'!$L$57:$L$66,0),0)+IFERROR(MATCH(IE2,'Packaging (Primary)'!$M$57:$M$66,0),0)+IFERROR(MATCH(IE2,'Packaging (Primary)'!$N$57:$N$66,0),0)+IFERROR(MATCH(IE2,'Packaging (Primary)'!$O$57:$O$66,0),0)+IFERROR(MATCH(IE2,'Packaging (Primary)'!$P$57:$P$66,0),0)+IFERROR(MATCH(IE2,'Packaging (Primary)'!$L$69:$L$78,0),0)+IFERROR(MATCH(IE2,'Packaging (Primary)'!$M$69:$M$78,0),0)+IFERROR(MATCH(IE2,'Packaging (Primary)'!$N$69:$N$78,0),0)+IFERROR(MATCH(IE2,'Packaging (Primary)'!$O$69:$O$78,0),0)+IFERROR(MATCH(IE2,'Packaging (Primary)'!$P$69:$P$78,0),0)+IFERROR(MATCH(IE2,'Packaging (Primary)'!$L$81:$L$90,0),0)+IFERROR(MATCH(IE2,'Packaging (Primary)'!$M$81:$M$90,0),0)+IFERROR(MATCH(IE2,'Packaging (Primary)'!$N$81:$N$90,0),0)+IFERROR(MATCH(IE2,'Packaging (Primary)'!$O$81:$O$90,0),0)+IFERROR(MATCH(IE2,'Packaging (Primary)'!$P$81:$P$90,0),0)+IFERROR(MATCH(IE2,'Packaging (Primary)'!$L$93:$L$102,0),0)+IFERROR(MATCH(IE2,'Packaging (Primary)'!$M$93:$M$102,0),0)+IFERROR(MATCH(IE2,'Packaging (Primary)'!$N$93:$N$102,0),0)+IFERROR(MATCH(IE2,'Packaging (Primary)'!$O$93:$O$102,0),0)+IFERROR(MATCH(IE2,'Packaging (Primary)'!$P$93:$P$102,0),0)&gt;=1,1,0)</f>
        <v>0</v>
      </c>
      <c r="IF9" s="79">
        <f>IF(IFERROR(MATCH(IF2,Recipe!$K$34:$K$232,0),0)+IFERROR(MATCH(IF2,Recipe!$M$34:$M$232,0),0)+IFERROR(MATCH(IF2,Recipe!$O$34:$O$232,0),0)+IFERROR(MATCH(IF2,Recipe!$Q$34:$Q$232,0),0)+IFERROR(MATCH(IF2,Recipe!$S$34:$S$232,0),0)+IFERROR(MATCH(IF2,'Packaging (Primary)'!$L$16:$L$20,0),0)+IFERROR(MATCH(IF2,'Packaging (Primary)'!$M$16:$M$20,0),0)+IFERROR(MATCH(IF2,'Packaging (Primary)'!$N$16:$N$20,0),0)+IFERROR(MATCH(IF2,'Packaging (Primary)'!$O$16:$O$20,0),0)+IFERROR(MATCH(IF2,'Packaging (Primary)'!$P$16:$P$20,0),0)+IFERROR(MATCH(IF2,'Packaging (Primary)'!$L$45:$L$54,0),0)+IFERROR(MATCH(IF2,'Packaging (Primary)'!$M$45:$M$54,0),0)+IFERROR(MATCH(IF2,'Packaging (Primary)'!$N$45:$N$54,0),0)+IFERROR(MATCH(IF2,'Packaging (Primary)'!$O$45:$O$54,0),0)+IFERROR(MATCH(IF2,'Packaging (Primary)'!$P$45:$P$54,0),0)+IFERROR(MATCH(IF2,'Packaging (Primary)'!$L$57:$L$66,0),0)+IFERROR(MATCH(IF2,'Packaging (Primary)'!$M$57:$M$66,0),0)+IFERROR(MATCH(IF2,'Packaging (Primary)'!$N$57:$N$66,0),0)+IFERROR(MATCH(IF2,'Packaging (Primary)'!$O$57:$O$66,0),0)+IFERROR(MATCH(IF2,'Packaging (Primary)'!$P$57:$P$66,0),0)+IFERROR(MATCH(IF2,'Packaging (Primary)'!$L$69:$L$78,0),0)+IFERROR(MATCH(IF2,'Packaging (Primary)'!$M$69:$M$78,0),0)+IFERROR(MATCH(IF2,'Packaging (Primary)'!$N$69:$N$78,0),0)+IFERROR(MATCH(IF2,'Packaging (Primary)'!$O$69:$O$78,0),0)+IFERROR(MATCH(IF2,'Packaging (Primary)'!$P$69:$P$78,0),0)+IFERROR(MATCH(IF2,'Packaging (Primary)'!$L$81:$L$90,0),0)+IFERROR(MATCH(IF2,'Packaging (Primary)'!$M$81:$M$90,0),0)+IFERROR(MATCH(IF2,'Packaging (Primary)'!$N$81:$N$90,0),0)+IFERROR(MATCH(IF2,'Packaging (Primary)'!$O$81:$O$90,0),0)+IFERROR(MATCH(IF2,'Packaging (Primary)'!$P$81:$P$90,0),0)+IFERROR(MATCH(IF2,'Packaging (Primary)'!$L$93:$L$102,0),0)+IFERROR(MATCH(IF2,'Packaging (Primary)'!$M$93:$M$102,0),0)+IFERROR(MATCH(IF2,'Packaging (Primary)'!$N$93:$N$102,0),0)+IFERROR(MATCH(IF2,'Packaging (Primary)'!$O$93:$O$102,0),0)+IFERROR(MATCH(IF2,'Packaging (Primary)'!$P$93:$P$102,0),0)&gt;=1,1,0)</f>
        <v>0</v>
      </c>
      <c r="IG9" s="79">
        <f>IF(IFERROR(MATCH(IG2,Recipe!$K$34:$K$232,0),0)+IFERROR(MATCH(IG2,Recipe!$M$34:$M$232,0),0)+IFERROR(MATCH(IG2,Recipe!$O$34:$O$232,0),0)+IFERROR(MATCH(IG2,Recipe!$Q$34:$Q$232,0),0)+IFERROR(MATCH(IG2,Recipe!$S$34:$S$232,0),0)+IFERROR(MATCH(IG2,'Packaging (Primary)'!$L$16:$L$20,0),0)+IFERROR(MATCH(IG2,'Packaging (Primary)'!$M$16:$M$20,0),0)+IFERROR(MATCH(IG2,'Packaging (Primary)'!$N$16:$N$20,0),0)+IFERROR(MATCH(IG2,'Packaging (Primary)'!$O$16:$O$20,0),0)+IFERROR(MATCH(IG2,'Packaging (Primary)'!$P$16:$P$20,0),0)+IFERROR(MATCH(IG2,'Packaging (Primary)'!$L$45:$L$54,0),0)+IFERROR(MATCH(IG2,'Packaging (Primary)'!$M$45:$M$54,0),0)+IFERROR(MATCH(IG2,'Packaging (Primary)'!$N$45:$N$54,0),0)+IFERROR(MATCH(IG2,'Packaging (Primary)'!$O$45:$O$54,0),0)+IFERROR(MATCH(IG2,'Packaging (Primary)'!$P$45:$P$54,0),0)+IFERROR(MATCH(IG2,'Packaging (Primary)'!$L$57:$L$66,0),0)+IFERROR(MATCH(IG2,'Packaging (Primary)'!$M$57:$M$66,0),0)+IFERROR(MATCH(IG2,'Packaging (Primary)'!$N$57:$N$66,0),0)+IFERROR(MATCH(IG2,'Packaging (Primary)'!$O$57:$O$66,0),0)+IFERROR(MATCH(IG2,'Packaging (Primary)'!$P$57:$P$66,0),0)+IFERROR(MATCH(IG2,'Packaging (Primary)'!$L$69:$L$78,0),0)+IFERROR(MATCH(IG2,'Packaging (Primary)'!$M$69:$M$78,0),0)+IFERROR(MATCH(IG2,'Packaging (Primary)'!$N$69:$N$78,0),0)+IFERROR(MATCH(IG2,'Packaging (Primary)'!$O$69:$O$78,0),0)+IFERROR(MATCH(IG2,'Packaging (Primary)'!$P$69:$P$78,0),0)+IFERROR(MATCH(IG2,'Packaging (Primary)'!$L$81:$L$90,0),0)+IFERROR(MATCH(IG2,'Packaging (Primary)'!$M$81:$M$90,0),0)+IFERROR(MATCH(IG2,'Packaging (Primary)'!$N$81:$N$90,0),0)+IFERROR(MATCH(IG2,'Packaging (Primary)'!$O$81:$O$90,0),0)+IFERROR(MATCH(IG2,'Packaging (Primary)'!$P$81:$P$90,0),0)+IFERROR(MATCH(IG2,'Packaging (Primary)'!$L$93:$L$102,0),0)+IFERROR(MATCH(IG2,'Packaging (Primary)'!$M$93:$M$102,0),0)+IFERROR(MATCH(IG2,'Packaging (Primary)'!$N$93:$N$102,0),0)+IFERROR(MATCH(IG2,'Packaging (Primary)'!$O$93:$O$102,0),0)+IFERROR(MATCH(IG2,'Packaging (Primary)'!$P$93:$P$102,0),0)&gt;=1,1,0)</f>
        <v>0</v>
      </c>
      <c r="IH9" s="79">
        <f>IF(IFERROR(MATCH(IH2,Recipe!$K$34:$K$232,0),0)+IFERROR(MATCH(IH2,Recipe!$M$34:$M$232,0),0)+IFERROR(MATCH(IH2,Recipe!$O$34:$O$232,0),0)+IFERROR(MATCH(IH2,Recipe!$Q$34:$Q$232,0),0)+IFERROR(MATCH(IH2,Recipe!$S$34:$S$232,0),0)+IFERROR(MATCH(IH2,'Packaging (Primary)'!$L$16:$L$20,0),0)+IFERROR(MATCH(IH2,'Packaging (Primary)'!$M$16:$M$20,0),0)+IFERROR(MATCH(IH2,'Packaging (Primary)'!$N$16:$N$20,0),0)+IFERROR(MATCH(IH2,'Packaging (Primary)'!$O$16:$O$20,0),0)+IFERROR(MATCH(IH2,'Packaging (Primary)'!$P$16:$P$20,0),0)+IFERROR(MATCH(IH2,'Packaging (Primary)'!$L$45:$L$54,0),0)+IFERROR(MATCH(IH2,'Packaging (Primary)'!$M$45:$M$54,0),0)+IFERROR(MATCH(IH2,'Packaging (Primary)'!$N$45:$N$54,0),0)+IFERROR(MATCH(IH2,'Packaging (Primary)'!$O$45:$O$54,0),0)+IFERROR(MATCH(IH2,'Packaging (Primary)'!$P$45:$P$54,0),0)+IFERROR(MATCH(IH2,'Packaging (Primary)'!$L$57:$L$66,0),0)+IFERROR(MATCH(IH2,'Packaging (Primary)'!$M$57:$M$66,0),0)+IFERROR(MATCH(IH2,'Packaging (Primary)'!$N$57:$N$66,0),0)+IFERROR(MATCH(IH2,'Packaging (Primary)'!$O$57:$O$66,0),0)+IFERROR(MATCH(IH2,'Packaging (Primary)'!$P$57:$P$66,0),0)+IFERROR(MATCH(IH2,'Packaging (Primary)'!$L$69:$L$78,0),0)+IFERROR(MATCH(IH2,'Packaging (Primary)'!$M$69:$M$78,0),0)+IFERROR(MATCH(IH2,'Packaging (Primary)'!$N$69:$N$78,0),0)+IFERROR(MATCH(IH2,'Packaging (Primary)'!$O$69:$O$78,0),0)+IFERROR(MATCH(IH2,'Packaging (Primary)'!$P$69:$P$78,0),0)+IFERROR(MATCH(IH2,'Packaging (Primary)'!$L$81:$L$90,0),0)+IFERROR(MATCH(IH2,'Packaging (Primary)'!$M$81:$M$90,0),0)+IFERROR(MATCH(IH2,'Packaging (Primary)'!$N$81:$N$90,0),0)+IFERROR(MATCH(IH2,'Packaging (Primary)'!$O$81:$O$90,0),0)+IFERROR(MATCH(IH2,'Packaging (Primary)'!$P$81:$P$90,0),0)+IFERROR(MATCH(IH2,'Packaging (Primary)'!$L$93:$L$102,0),0)+IFERROR(MATCH(IH2,'Packaging (Primary)'!$M$93:$M$102,0),0)+IFERROR(MATCH(IH2,'Packaging (Primary)'!$N$93:$N$102,0),0)+IFERROR(MATCH(IH2,'Packaging (Primary)'!$O$93:$O$102,0),0)+IFERROR(MATCH(IH2,'Packaging (Primary)'!$P$93:$P$102,0),0)&gt;=1,1,0)</f>
        <v>0</v>
      </c>
      <c r="II9" s="79">
        <f>IF(IFERROR(MATCH(II2,Recipe!$K$34:$K$232,0),0)+IFERROR(MATCH(II2,Recipe!$M$34:$M$232,0),0)+IFERROR(MATCH(II2,Recipe!$O$34:$O$232,0),0)+IFERROR(MATCH(II2,Recipe!$Q$34:$Q$232,0),0)+IFERROR(MATCH(II2,Recipe!$S$34:$S$232,0),0)+IFERROR(MATCH(II2,'Packaging (Primary)'!$L$16:$L$20,0),0)+IFERROR(MATCH(II2,'Packaging (Primary)'!$M$16:$M$20,0),0)+IFERROR(MATCH(II2,'Packaging (Primary)'!$N$16:$N$20,0),0)+IFERROR(MATCH(II2,'Packaging (Primary)'!$O$16:$O$20,0),0)+IFERROR(MATCH(II2,'Packaging (Primary)'!$P$16:$P$20,0),0)+IFERROR(MATCH(II2,'Packaging (Primary)'!$L$45:$L$54,0),0)+IFERROR(MATCH(II2,'Packaging (Primary)'!$M$45:$M$54,0),0)+IFERROR(MATCH(II2,'Packaging (Primary)'!$N$45:$N$54,0),0)+IFERROR(MATCH(II2,'Packaging (Primary)'!$O$45:$O$54,0),0)+IFERROR(MATCH(II2,'Packaging (Primary)'!$P$45:$P$54,0),0)+IFERROR(MATCH(II2,'Packaging (Primary)'!$L$57:$L$66,0),0)+IFERROR(MATCH(II2,'Packaging (Primary)'!$M$57:$M$66,0),0)+IFERROR(MATCH(II2,'Packaging (Primary)'!$N$57:$N$66,0),0)+IFERROR(MATCH(II2,'Packaging (Primary)'!$O$57:$O$66,0),0)+IFERROR(MATCH(II2,'Packaging (Primary)'!$P$57:$P$66,0),0)+IFERROR(MATCH(II2,'Packaging (Primary)'!$L$69:$L$78,0),0)+IFERROR(MATCH(II2,'Packaging (Primary)'!$M$69:$M$78,0),0)+IFERROR(MATCH(II2,'Packaging (Primary)'!$N$69:$N$78,0),0)+IFERROR(MATCH(II2,'Packaging (Primary)'!$O$69:$O$78,0),0)+IFERROR(MATCH(II2,'Packaging (Primary)'!$P$69:$P$78,0),0)+IFERROR(MATCH(II2,'Packaging (Primary)'!$L$81:$L$90,0),0)+IFERROR(MATCH(II2,'Packaging (Primary)'!$M$81:$M$90,0),0)+IFERROR(MATCH(II2,'Packaging (Primary)'!$N$81:$N$90,0),0)+IFERROR(MATCH(II2,'Packaging (Primary)'!$O$81:$O$90,0),0)+IFERROR(MATCH(II2,'Packaging (Primary)'!$P$81:$P$90,0),0)+IFERROR(MATCH(II2,'Packaging (Primary)'!$L$93:$L$102,0),0)+IFERROR(MATCH(II2,'Packaging (Primary)'!$M$93:$M$102,0),0)+IFERROR(MATCH(II2,'Packaging (Primary)'!$N$93:$N$102,0),0)+IFERROR(MATCH(II2,'Packaging (Primary)'!$O$93:$O$102,0),0)+IFERROR(MATCH(II2,'Packaging (Primary)'!$P$93:$P$102,0),0)&gt;=1,1,0)</f>
        <v>0</v>
      </c>
      <c r="IJ9" s="79">
        <f>IF(IFERROR(MATCH(IJ2,Recipe!$K$34:$K$232,0),0)+IFERROR(MATCH(IJ2,Recipe!$M$34:$M$232,0),0)+IFERROR(MATCH(IJ2,Recipe!$O$34:$O$232,0),0)+IFERROR(MATCH(IJ2,Recipe!$Q$34:$Q$232,0),0)+IFERROR(MATCH(IJ2,Recipe!$S$34:$S$232,0),0)+IFERROR(MATCH(IJ2,'Packaging (Primary)'!$L$16:$L$20,0),0)+IFERROR(MATCH(IJ2,'Packaging (Primary)'!$M$16:$M$20,0),0)+IFERROR(MATCH(IJ2,'Packaging (Primary)'!$N$16:$N$20,0),0)+IFERROR(MATCH(IJ2,'Packaging (Primary)'!$O$16:$O$20,0),0)+IFERROR(MATCH(IJ2,'Packaging (Primary)'!$P$16:$P$20,0),0)+IFERROR(MATCH(IJ2,'Packaging (Primary)'!$L$45:$L$54,0),0)+IFERROR(MATCH(IJ2,'Packaging (Primary)'!$M$45:$M$54,0),0)+IFERROR(MATCH(IJ2,'Packaging (Primary)'!$N$45:$N$54,0),0)+IFERROR(MATCH(IJ2,'Packaging (Primary)'!$O$45:$O$54,0),0)+IFERROR(MATCH(IJ2,'Packaging (Primary)'!$P$45:$P$54,0),0)+IFERROR(MATCH(IJ2,'Packaging (Primary)'!$L$57:$L$66,0),0)+IFERROR(MATCH(IJ2,'Packaging (Primary)'!$M$57:$M$66,0),0)+IFERROR(MATCH(IJ2,'Packaging (Primary)'!$N$57:$N$66,0),0)+IFERROR(MATCH(IJ2,'Packaging (Primary)'!$O$57:$O$66,0),0)+IFERROR(MATCH(IJ2,'Packaging (Primary)'!$P$57:$P$66,0),0)+IFERROR(MATCH(IJ2,'Packaging (Primary)'!$L$69:$L$78,0),0)+IFERROR(MATCH(IJ2,'Packaging (Primary)'!$M$69:$M$78,0),0)+IFERROR(MATCH(IJ2,'Packaging (Primary)'!$N$69:$N$78,0),0)+IFERROR(MATCH(IJ2,'Packaging (Primary)'!$O$69:$O$78,0),0)+IFERROR(MATCH(IJ2,'Packaging (Primary)'!$P$69:$P$78,0),0)+IFERROR(MATCH(IJ2,'Packaging (Primary)'!$L$81:$L$90,0),0)+IFERROR(MATCH(IJ2,'Packaging (Primary)'!$M$81:$M$90,0),0)+IFERROR(MATCH(IJ2,'Packaging (Primary)'!$N$81:$N$90,0),0)+IFERROR(MATCH(IJ2,'Packaging (Primary)'!$O$81:$O$90,0),0)+IFERROR(MATCH(IJ2,'Packaging (Primary)'!$P$81:$P$90,0),0)+IFERROR(MATCH(IJ2,'Packaging (Primary)'!$L$93:$L$102,0),0)+IFERROR(MATCH(IJ2,'Packaging (Primary)'!$M$93:$M$102,0),0)+IFERROR(MATCH(IJ2,'Packaging (Primary)'!$N$93:$N$102,0),0)+IFERROR(MATCH(IJ2,'Packaging (Primary)'!$O$93:$O$102,0),0)+IFERROR(MATCH(IJ2,'Packaging (Primary)'!$P$93:$P$102,0),0)&gt;=1,1,0)</f>
        <v>0</v>
      </c>
      <c r="IK9" s="79">
        <f>IF(IFERROR(MATCH(IK2,Recipe!$K$34:$K$232,0),0)+IFERROR(MATCH(IK2,Recipe!$M$34:$M$232,0),0)+IFERROR(MATCH(IK2,Recipe!$O$34:$O$232,0),0)+IFERROR(MATCH(IK2,Recipe!$Q$34:$Q$232,0),0)+IFERROR(MATCH(IK2,Recipe!$S$34:$S$232,0),0)+IFERROR(MATCH(IK2,'Packaging (Primary)'!$L$16:$L$20,0),0)+IFERROR(MATCH(IK2,'Packaging (Primary)'!$M$16:$M$20,0),0)+IFERROR(MATCH(IK2,'Packaging (Primary)'!$N$16:$N$20,0),0)+IFERROR(MATCH(IK2,'Packaging (Primary)'!$O$16:$O$20,0),0)+IFERROR(MATCH(IK2,'Packaging (Primary)'!$P$16:$P$20,0),0)+IFERROR(MATCH(IK2,'Packaging (Primary)'!$L$45:$L$54,0),0)+IFERROR(MATCH(IK2,'Packaging (Primary)'!$M$45:$M$54,0),0)+IFERROR(MATCH(IK2,'Packaging (Primary)'!$N$45:$N$54,0),0)+IFERROR(MATCH(IK2,'Packaging (Primary)'!$O$45:$O$54,0),0)+IFERROR(MATCH(IK2,'Packaging (Primary)'!$P$45:$P$54,0),0)+IFERROR(MATCH(IK2,'Packaging (Primary)'!$L$57:$L$66,0),0)+IFERROR(MATCH(IK2,'Packaging (Primary)'!$M$57:$M$66,0),0)+IFERROR(MATCH(IK2,'Packaging (Primary)'!$N$57:$N$66,0),0)+IFERROR(MATCH(IK2,'Packaging (Primary)'!$O$57:$O$66,0),0)+IFERROR(MATCH(IK2,'Packaging (Primary)'!$P$57:$P$66,0),0)+IFERROR(MATCH(IK2,'Packaging (Primary)'!$L$69:$L$78,0),0)+IFERROR(MATCH(IK2,'Packaging (Primary)'!$M$69:$M$78,0),0)+IFERROR(MATCH(IK2,'Packaging (Primary)'!$N$69:$N$78,0),0)+IFERROR(MATCH(IK2,'Packaging (Primary)'!$O$69:$O$78,0),0)+IFERROR(MATCH(IK2,'Packaging (Primary)'!$P$69:$P$78,0),0)+IFERROR(MATCH(IK2,'Packaging (Primary)'!$L$81:$L$90,0),0)+IFERROR(MATCH(IK2,'Packaging (Primary)'!$M$81:$M$90,0),0)+IFERROR(MATCH(IK2,'Packaging (Primary)'!$N$81:$N$90,0),0)+IFERROR(MATCH(IK2,'Packaging (Primary)'!$O$81:$O$90,0),0)+IFERROR(MATCH(IK2,'Packaging (Primary)'!$P$81:$P$90,0),0)+IFERROR(MATCH(IK2,'Packaging (Primary)'!$L$93:$L$102,0),0)+IFERROR(MATCH(IK2,'Packaging (Primary)'!$M$93:$M$102,0),0)+IFERROR(MATCH(IK2,'Packaging (Primary)'!$N$93:$N$102,0),0)+IFERROR(MATCH(IK2,'Packaging (Primary)'!$O$93:$O$102,0),0)+IFERROR(MATCH(IK2,'Packaging (Primary)'!$P$93:$P$102,0),0)&gt;=1,1,0)</f>
        <v>0</v>
      </c>
      <c r="IL9" s="79">
        <f>IF(IFERROR(MATCH(IL2,Recipe!$K$34:$K$232,0),0)+IFERROR(MATCH(IL2,Recipe!$M$34:$M$232,0),0)+IFERROR(MATCH(IL2,Recipe!$O$34:$O$232,0),0)+IFERROR(MATCH(IL2,Recipe!$Q$34:$Q$232,0),0)+IFERROR(MATCH(IL2,Recipe!$S$34:$S$232,0),0)+IFERROR(MATCH(IL2,'Packaging (Primary)'!$L$16:$L$20,0),0)+IFERROR(MATCH(IL2,'Packaging (Primary)'!$M$16:$M$20,0),0)+IFERROR(MATCH(IL2,'Packaging (Primary)'!$N$16:$N$20,0),0)+IFERROR(MATCH(IL2,'Packaging (Primary)'!$O$16:$O$20,0),0)+IFERROR(MATCH(IL2,'Packaging (Primary)'!$P$16:$P$20,0),0)+IFERROR(MATCH(IL2,'Packaging (Primary)'!$L$45:$L$54,0),0)+IFERROR(MATCH(IL2,'Packaging (Primary)'!$M$45:$M$54,0),0)+IFERROR(MATCH(IL2,'Packaging (Primary)'!$N$45:$N$54,0),0)+IFERROR(MATCH(IL2,'Packaging (Primary)'!$O$45:$O$54,0),0)+IFERROR(MATCH(IL2,'Packaging (Primary)'!$P$45:$P$54,0),0)+IFERROR(MATCH(IL2,'Packaging (Primary)'!$L$57:$L$66,0),0)+IFERROR(MATCH(IL2,'Packaging (Primary)'!$M$57:$M$66,0),0)+IFERROR(MATCH(IL2,'Packaging (Primary)'!$N$57:$N$66,0),0)+IFERROR(MATCH(IL2,'Packaging (Primary)'!$O$57:$O$66,0),0)+IFERROR(MATCH(IL2,'Packaging (Primary)'!$P$57:$P$66,0),0)+IFERROR(MATCH(IL2,'Packaging (Primary)'!$L$69:$L$78,0),0)+IFERROR(MATCH(IL2,'Packaging (Primary)'!$M$69:$M$78,0),0)+IFERROR(MATCH(IL2,'Packaging (Primary)'!$N$69:$N$78,0),0)+IFERROR(MATCH(IL2,'Packaging (Primary)'!$O$69:$O$78,0),0)+IFERROR(MATCH(IL2,'Packaging (Primary)'!$P$69:$P$78,0),0)+IFERROR(MATCH(IL2,'Packaging (Primary)'!$L$81:$L$90,0),0)+IFERROR(MATCH(IL2,'Packaging (Primary)'!$M$81:$M$90,0),0)+IFERROR(MATCH(IL2,'Packaging (Primary)'!$N$81:$N$90,0),0)+IFERROR(MATCH(IL2,'Packaging (Primary)'!$O$81:$O$90,0),0)+IFERROR(MATCH(IL2,'Packaging (Primary)'!$P$81:$P$90,0),0)+IFERROR(MATCH(IL2,'Packaging (Primary)'!$L$93:$L$102,0),0)+IFERROR(MATCH(IL2,'Packaging (Primary)'!$M$93:$M$102,0),0)+IFERROR(MATCH(IL2,'Packaging (Primary)'!$N$93:$N$102,0),0)+IFERROR(MATCH(IL2,'Packaging (Primary)'!$O$93:$O$102,0),0)+IFERROR(MATCH(IL2,'Packaging (Primary)'!$P$93:$P$102,0),0)&gt;=1,1,0)</f>
        <v>0</v>
      </c>
      <c r="IM9" s="79">
        <f>IF(IFERROR(MATCH(IM2,Recipe!$K$34:$K$232,0),0)+IFERROR(MATCH(IM2,Recipe!$M$34:$M$232,0),0)+IFERROR(MATCH(IM2,Recipe!$O$34:$O$232,0),0)+IFERROR(MATCH(IM2,Recipe!$Q$34:$Q$232,0),0)+IFERROR(MATCH(IM2,Recipe!$S$34:$S$232,0),0)+IFERROR(MATCH(IM2,'Packaging (Primary)'!$L$16:$L$20,0),0)+IFERROR(MATCH(IM2,'Packaging (Primary)'!$M$16:$M$20,0),0)+IFERROR(MATCH(IM2,'Packaging (Primary)'!$N$16:$N$20,0),0)+IFERROR(MATCH(IM2,'Packaging (Primary)'!$O$16:$O$20,0),0)+IFERROR(MATCH(IM2,'Packaging (Primary)'!$P$16:$P$20,0),0)+IFERROR(MATCH(IM2,'Packaging (Primary)'!$L$45:$L$54,0),0)+IFERROR(MATCH(IM2,'Packaging (Primary)'!$M$45:$M$54,0),0)+IFERROR(MATCH(IM2,'Packaging (Primary)'!$N$45:$N$54,0),0)+IFERROR(MATCH(IM2,'Packaging (Primary)'!$O$45:$O$54,0),0)+IFERROR(MATCH(IM2,'Packaging (Primary)'!$P$45:$P$54,0),0)+IFERROR(MATCH(IM2,'Packaging (Primary)'!$L$57:$L$66,0),0)+IFERROR(MATCH(IM2,'Packaging (Primary)'!$M$57:$M$66,0),0)+IFERROR(MATCH(IM2,'Packaging (Primary)'!$N$57:$N$66,0),0)+IFERROR(MATCH(IM2,'Packaging (Primary)'!$O$57:$O$66,0),0)+IFERROR(MATCH(IM2,'Packaging (Primary)'!$P$57:$P$66,0),0)+IFERROR(MATCH(IM2,'Packaging (Primary)'!$L$69:$L$78,0),0)+IFERROR(MATCH(IM2,'Packaging (Primary)'!$M$69:$M$78,0),0)+IFERROR(MATCH(IM2,'Packaging (Primary)'!$N$69:$N$78,0),0)+IFERROR(MATCH(IM2,'Packaging (Primary)'!$O$69:$O$78,0),0)+IFERROR(MATCH(IM2,'Packaging (Primary)'!$P$69:$P$78,0),0)+IFERROR(MATCH(IM2,'Packaging (Primary)'!$L$81:$L$90,0),0)+IFERROR(MATCH(IM2,'Packaging (Primary)'!$M$81:$M$90,0),0)+IFERROR(MATCH(IM2,'Packaging (Primary)'!$N$81:$N$90,0),0)+IFERROR(MATCH(IM2,'Packaging (Primary)'!$O$81:$O$90,0),0)+IFERROR(MATCH(IM2,'Packaging (Primary)'!$P$81:$P$90,0),0)+IFERROR(MATCH(IM2,'Packaging (Primary)'!$L$93:$L$102,0),0)+IFERROR(MATCH(IM2,'Packaging (Primary)'!$M$93:$M$102,0),0)+IFERROR(MATCH(IM2,'Packaging (Primary)'!$N$93:$N$102,0),0)+IFERROR(MATCH(IM2,'Packaging (Primary)'!$O$93:$O$102,0),0)+IFERROR(MATCH(IM2,'Packaging (Primary)'!$P$93:$P$102,0),0)&gt;=1,1,0)</f>
        <v>0</v>
      </c>
      <c r="IN9" s="79">
        <f>IF(IFERROR(MATCH(IN2,Recipe!$K$34:$K$232,0),0)+IFERROR(MATCH(IN2,Recipe!$M$34:$M$232,0),0)+IFERROR(MATCH(IN2,Recipe!$O$34:$O$232,0),0)+IFERROR(MATCH(IN2,Recipe!$Q$34:$Q$232,0),0)+IFERROR(MATCH(IN2,Recipe!$S$34:$S$232,0),0)+IFERROR(MATCH(IN2,'Packaging (Primary)'!$L$16:$L$20,0),0)+IFERROR(MATCH(IN2,'Packaging (Primary)'!$M$16:$M$20,0),0)+IFERROR(MATCH(IN2,'Packaging (Primary)'!$N$16:$N$20,0),0)+IFERROR(MATCH(IN2,'Packaging (Primary)'!$O$16:$O$20,0),0)+IFERROR(MATCH(IN2,'Packaging (Primary)'!$P$16:$P$20,0),0)+IFERROR(MATCH(IN2,'Packaging (Primary)'!$L$45:$L$54,0),0)+IFERROR(MATCH(IN2,'Packaging (Primary)'!$M$45:$M$54,0),0)+IFERROR(MATCH(IN2,'Packaging (Primary)'!$N$45:$N$54,0),0)+IFERROR(MATCH(IN2,'Packaging (Primary)'!$O$45:$O$54,0),0)+IFERROR(MATCH(IN2,'Packaging (Primary)'!$P$45:$P$54,0),0)+IFERROR(MATCH(IN2,'Packaging (Primary)'!$L$57:$L$66,0),0)+IFERROR(MATCH(IN2,'Packaging (Primary)'!$M$57:$M$66,0),0)+IFERROR(MATCH(IN2,'Packaging (Primary)'!$N$57:$N$66,0),0)+IFERROR(MATCH(IN2,'Packaging (Primary)'!$O$57:$O$66,0),0)+IFERROR(MATCH(IN2,'Packaging (Primary)'!$P$57:$P$66,0),0)+IFERROR(MATCH(IN2,'Packaging (Primary)'!$L$69:$L$78,0),0)+IFERROR(MATCH(IN2,'Packaging (Primary)'!$M$69:$M$78,0),0)+IFERROR(MATCH(IN2,'Packaging (Primary)'!$N$69:$N$78,0),0)+IFERROR(MATCH(IN2,'Packaging (Primary)'!$O$69:$O$78,0),0)+IFERROR(MATCH(IN2,'Packaging (Primary)'!$P$69:$P$78,0),0)+IFERROR(MATCH(IN2,'Packaging (Primary)'!$L$81:$L$90,0),0)+IFERROR(MATCH(IN2,'Packaging (Primary)'!$M$81:$M$90,0),0)+IFERROR(MATCH(IN2,'Packaging (Primary)'!$N$81:$N$90,0),0)+IFERROR(MATCH(IN2,'Packaging (Primary)'!$O$81:$O$90,0),0)+IFERROR(MATCH(IN2,'Packaging (Primary)'!$P$81:$P$90,0),0)+IFERROR(MATCH(IN2,'Packaging (Primary)'!$L$93:$L$102,0),0)+IFERROR(MATCH(IN2,'Packaging (Primary)'!$M$93:$M$102,0),0)+IFERROR(MATCH(IN2,'Packaging (Primary)'!$N$93:$N$102,0),0)+IFERROR(MATCH(IN2,'Packaging (Primary)'!$O$93:$O$102,0),0)+IFERROR(MATCH(IN2,'Packaging (Primary)'!$P$93:$P$102,0),0)&gt;=1,1,0)</f>
        <v>0</v>
      </c>
      <c r="IO9" s="79">
        <f>IF(IFERROR(MATCH(IO2,Recipe!$K$34:$K$232,0),0)+IFERROR(MATCH(IO2,Recipe!$M$34:$M$232,0),0)+IFERROR(MATCH(IO2,Recipe!$O$34:$O$232,0),0)+IFERROR(MATCH(IO2,Recipe!$Q$34:$Q$232,0),0)+IFERROR(MATCH(IO2,Recipe!$S$34:$S$232,0),0)+IFERROR(MATCH(IO2,'Packaging (Primary)'!$L$16:$L$20,0),0)+IFERROR(MATCH(IO2,'Packaging (Primary)'!$M$16:$M$20,0),0)+IFERROR(MATCH(IO2,'Packaging (Primary)'!$N$16:$N$20,0),0)+IFERROR(MATCH(IO2,'Packaging (Primary)'!$O$16:$O$20,0),0)+IFERROR(MATCH(IO2,'Packaging (Primary)'!$P$16:$P$20,0),0)+IFERROR(MATCH(IO2,'Packaging (Primary)'!$L$45:$L$54,0),0)+IFERROR(MATCH(IO2,'Packaging (Primary)'!$M$45:$M$54,0),0)+IFERROR(MATCH(IO2,'Packaging (Primary)'!$N$45:$N$54,0),0)+IFERROR(MATCH(IO2,'Packaging (Primary)'!$O$45:$O$54,0),0)+IFERROR(MATCH(IO2,'Packaging (Primary)'!$P$45:$P$54,0),0)+IFERROR(MATCH(IO2,'Packaging (Primary)'!$L$57:$L$66,0),0)+IFERROR(MATCH(IO2,'Packaging (Primary)'!$M$57:$M$66,0),0)+IFERROR(MATCH(IO2,'Packaging (Primary)'!$N$57:$N$66,0),0)+IFERROR(MATCH(IO2,'Packaging (Primary)'!$O$57:$O$66,0),0)+IFERROR(MATCH(IO2,'Packaging (Primary)'!$P$57:$P$66,0),0)+IFERROR(MATCH(IO2,'Packaging (Primary)'!$L$69:$L$78,0),0)+IFERROR(MATCH(IO2,'Packaging (Primary)'!$M$69:$M$78,0),0)+IFERROR(MATCH(IO2,'Packaging (Primary)'!$N$69:$N$78,0),0)+IFERROR(MATCH(IO2,'Packaging (Primary)'!$O$69:$O$78,0),0)+IFERROR(MATCH(IO2,'Packaging (Primary)'!$P$69:$P$78,0),0)+IFERROR(MATCH(IO2,'Packaging (Primary)'!$L$81:$L$90,0),0)+IFERROR(MATCH(IO2,'Packaging (Primary)'!$M$81:$M$90,0),0)+IFERROR(MATCH(IO2,'Packaging (Primary)'!$N$81:$N$90,0),0)+IFERROR(MATCH(IO2,'Packaging (Primary)'!$O$81:$O$90,0),0)+IFERROR(MATCH(IO2,'Packaging (Primary)'!$P$81:$P$90,0),0)+IFERROR(MATCH(IO2,'Packaging (Primary)'!$L$93:$L$102,0),0)+IFERROR(MATCH(IO2,'Packaging (Primary)'!$M$93:$M$102,0),0)+IFERROR(MATCH(IO2,'Packaging (Primary)'!$N$93:$N$102,0),0)+IFERROR(MATCH(IO2,'Packaging (Primary)'!$O$93:$O$102,0),0)+IFERROR(MATCH(IO2,'Packaging (Primary)'!$P$93:$P$102,0),0)&gt;=1,1,0)</f>
        <v>0</v>
      </c>
      <c r="IP9" s="79">
        <f>IF(IFERROR(MATCH(IP2,Recipe!$K$34:$K$232,0),0)+IFERROR(MATCH(IP2,Recipe!$M$34:$M$232,0),0)+IFERROR(MATCH(IP2,Recipe!$O$34:$O$232,0),0)+IFERROR(MATCH(IP2,Recipe!$Q$34:$Q$232,0),0)+IFERROR(MATCH(IP2,Recipe!$S$34:$S$232,0),0)+IFERROR(MATCH(IP2,'Packaging (Primary)'!$L$16:$L$20,0),0)+IFERROR(MATCH(IP2,'Packaging (Primary)'!$M$16:$M$20,0),0)+IFERROR(MATCH(IP2,'Packaging (Primary)'!$N$16:$N$20,0),0)+IFERROR(MATCH(IP2,'Packaging (Primary)'!$O$16:$O$20,0),0)+IFERROR(MATCH(IP2,'Packaging (Primary)'!$P$16:$P$20,0),0)+IFERROR(MATCH(IP2,'Packaging (Primary)'!$L$45:$L$54,0),0)+IFERROR(MATCH(IP2,'Packaging (Primary)'!$M$45:$M$54,0),0)+IFERROR(MATCH(IP2,'Packaging (Primary)'!$N$45:$N$54,0),0)+IFERROR(MATCH(IP2,'Packaging (Primary)'!$O$45:$O$54,0),0)+IFERROR(MATCH(IP2,'Packaging (Primary)'!$P$45:$P$54,0),0)+IFERROR(MATCH(IP2,'Packaging (Primary)'!$L$57:$L$66,0),0)+IFERROR(MATCH(IP2,'Packaging (Primary)'!$M$57:$M$66,0),0)+IFERROR(MATCH(IP2,'Packaging (Primary)'!$N$57:$N$66,0),0)+IFERROR(MATCH(IP2,'Packaging (Primary)'!$O$57:$O$66,0),0)+IFERROR(MATCH(IP2,'Packaging (Primary)'!$P$57:$P$66,0),0)+IFERROR(MATCH(IP2,'Packaging (Primary)'!$L$69:$L$78,0),0)+IFERROR(MATCH(IP2,'Packaging (Primary)'!$M$69:$M$78,0),0)+IFERROR(MATCH(IP2,'Packaging (Primary)'!$N$69:$N$78,0),0)+IFERROR(MATCH(IP2,'Packaging (Primary)'!$O$69:$O$78,0),0)+IFERROR(MATCH(IP2,'Packaging (Primary)'!$P$69:$P$78,0),0)+IFERROR(MATCH(IP2,'Packaging (Primary)'!$L$81:$L$90,0),0)+IFERROR(MATCH(IP2,'Packaging (Primary)'!$M$81:$M$90,0),0)+IFERROR(MATCH(IP2,'Packaging (Primary)'!$N$81:$N$90,0),0)+IFERROR(MATCH(IP2,'Packaging (Primary)'!$O$81:$O$90,0),0)+IFERROR(MATCH(IP2,'Packaging (Primary)'!$P$81:$P$90,0),0)+IFERROR(MATCH(IP2,'Packaging (Primary)'!$L$93:$L$102,0),0)+IFERROR(MATCH(IP2,'Packaging (Primary)'!$M$93:$M$102,0),0)+IFERROR(MATCH(IP2,'Packaging (Primary)'!$N$93:$N$102,0),0)+IFERROR(MATCH(IP2,'Packaging (Primary)'!$O$93:$O$102,0),0)+IFERROR(MATCH(IP2,'Packaging (Primary)'!$P$93:$P$102,0),0)&gt;=1,1,0)</f>
        <v>0</v>
      </c>
      <c r="IQ9" s="79">
        <f>IF(IFERROR(MATCH(IQ2,Recipe!$K$34:$K$232,0),0)+IFERROR(MATCH(IQ2,Recipe!$M$34:$M$232,0),0)+IFERROR(MATCH(IQ2,Recipe!$O$34:$O$232,0),0)+IFERROR(MATCH(IQ2,Recipe!$Q$34:$Q$232,0),0)+IFERROR(MATCH(IQ2,Recipe!$S$34:$S$232,0),0)+IFERROR(MATCH(IQ2,'Packaging (Primary)'!$L$16:$L$20,0),0)+IFERROR(MATCH(IQ2,'Packaging (Primary)'!$M$16:$M$20,0),0)+IFERROR(MATCH(IQ2,'Packaging (Primary)'!$N$16:$N$20,0),0)+IFERROR(MATCH(IQ2,'Packaging (Primary)'!$O$16:$O$20,0),0)+IFERROR(MATCH(IQ2,'Packaging (Primary)'!$P$16:$P$20,0),0)+IFERROR(MATCH(IQ2,'Packaging (Primary)'!$L$45:$L$54,0),0)+IFERROR(MATCH(IQ2,'Packaging (Primary)'!$M$45:$M$54,0),0)+IFERROR(MATCH(IQ2,'Packaging (Primary)'!$N$45:$N$54,0),0)+IFERROR(MATCH(IQ2,'Packaging (Primary)'!$O$45:$O$54,0),0)+IFERROR(MATCH(IQ2,'Packaging (Primary)'!$P$45:$P$54,0),0)+IFERROR(MATCH(IQ2,'Packaging (Primary)'!$L$57:$L$66,0),0)+IFERROR(MATCH(IQ2,'Packaging (Primary)'!$M$57:$M$66,0),0)+IFERROR(MATCH(IQ2,'Packaging (Primary)'!$N$57:$N$66,0),0)+IFERROR(MATCH(IQ2,'Packaging (Primary)'!$O$57:$O$66,0),0)+IFERROR(MATCH(IQ2,'Packaging (Primary)'!$P$57:$P$66,0),0)+IFERROR(MATCH(IQ2,'Packaging (Primary)'!$L$69:$L$78,0),0)+IFERROR(MATCH(IQ2,'Packaging (Primary)'!$M$69:$M$78,0),0)+IFERROR(MATCH(IQ2,'Packaging (Primary)'!$N$69:$N$78,0),0)+IFERROR(MATCH(IQ2,'Packaging (Primary)'!$O$69:$O$78,0),0)+IFERROR(MATCH(IQ2,'Packaging (Primary)'!$P$69:$P$78,0),0)+IFERROR(MATCH(IQ2,'Packaging (Primary)'!$L$81:$L$90,0),0)+IFERROR(MATCH(IQ2,'Packaging (Primary)'!$M$81:$M$90,0),0)+IFERROR(MATCH(IQ2,'Packaging (Primary)'!$N$81:$N$90,0),0)+IFERROR(MATCH(IQ2,'Packaging (Primary)'!$O$81:$O$90,0),0)+IFERROR(MATCH(IQ2,'Packaging (Primary)'!$P$81:$P$90,0),0)+IFERROR(MATCH(IQ2,'Packaging (Primary)'!$L$93:$L$102,0),0)+IFERROR(MATCH(IQ2,'Packaging (Primary)'!$M$93:$M$102,0),0)+IFERROR(MATCH(IQ2,'Packaging (Primary)'!$N$93:$N$102,0),0)+IFERROR(MATCH(IQ2,'Packaging (Primary)'!$O$93:$O$102,0),0)+IFERROR(MATCH(IQ2,'Packaging (Primary)'!$P$93:$P$102,0),0)&gt;=1,1,0)</f>
        <v>0</v>
      </c>
      <c r="IR9" s="79">
        <f>IF(IFERROR(MATCH(IR2,Recipe!$K$34:$K$232,0),0)+IFERROR(MATCH(IR2,Recipe!$M$34:$M$232,0),0)+IFERROR(MATCH(IR2,Recipe!$O$34:$O$232,0),0)+IFERROR(MATCH(IR2,Recipe!$Q$34:$Q$232,0),0)+IFERROR(MATCH(IR2,Recipe!$S$34:$S$232,0),0)+IFERROR(MATCH(IR2,'Packaging (Primary)'!$L$16:$L$20,0),0)+IFERROR(MATCH(IR2,'Packaging (Primary)'!$M$16:$M$20,0),0)+IFERROR(MATCH(IR2,'Packaging (Primary)'!$N$16:$N$20,0),0)+IFERROR(MATCH(IR2,'Packaging (Primary)'!$O$16:$O$20,0),0)+IFERROR(MATCH(IR2,'Packaging (Primary)'!$P$16:$P$20,0),0)+IFERROR(MATCH(IR2,'Packaging (Primary)'!$L$45:$L$54,0),0)+IFERROR(MATCH(IR2,'Packaging (Primary)'!$M$45:$M$54,0),0)+IFERROR(MATCH(IR2,'Packaging (Primary)'!$N$45:$N$54,0),0)+IFERROR(MATCH(IR2,'Packaging (Primary)'!$O$45:$O$54,0),0)+IFERROR(MATCH(IR2,'Packaging (Primary)'!$P$45:$P$54,0),0)+IFERROR(MATCH(IR2,'Packaging (Primary)'!$L$57:$L$66,0),0)+IFERROR(MATCH(IR2,'Packaging (Primary)'!$M$57:$M$66,0),0)+IFERROR(MATCH(IR2,'Packaging (Primary)'!$N$57:$N$66,0),0)+IFERROR(MATCH(IR2,'Packaging (Primary)'!$O$57:$O$66,0),0)+IFERROR(MATCH(IR2,'Packaging (Primary)'!$P$57:$P$66,0),0)+IFERROR(MATCH(IR2,'Packaging (Primary)'!$L$69:$L$78,0),0)+IFERROR(MATCH(IR2,'Packaging (Primary)'!$M$69:$M$78,0),0)+IFERROR(MATCH(IR2,'Packaging (Primary)'!$N$69:$N$78,0),0)+IFERROR(MATCH(IR2,'Packaging (Primary)'!$O$69:$O$78,0),0)+IFERROR(MATCH(IR2,'Packaging (Primary)'!$P$69:$P$78,0),0)+IFERROR(MATCH(IR2,'Packaging (Primary)'!$L$81:$L$90,0),0)+IFERROR(MATCH(IR2,'Packaging (Primary)'!$M$81:$M$90,0),0)+IFERROR(MATCH(IR2,'Packaging (Primary)'!$N$81:$N$90,0),0)+IFERROR(MATCH(IR2,'Packaging (Primary)'!$O$81:$O$90,0),0)+IFERROR(MATCH(IR2,'Packaging (Primary)'!$P$81:$P$90,0),0)+IFERROR(MATCH(IR2,'Packaging (Primary)'!$L$93:$L$102,0),0)+IFERROR(MATCH(IR2,'Packaging (Primary)'!$M$93:$M$102,0),0)+IFERROR(MATCH(IR2,'Packaging (Primary)'!$N$93:$N$102,0),0)+IFERROR(MATCH(IR2,'Packaging (Primary)'!$O$93:$O$102,0),0)+IFERROR(MATCH(IR2,'Packaging (Primary)'!$P$93:$P$102,0),0)&gt;=1,1,0)</f>
        <v>0</v>
      </c>
      <c r="IS9" s="79">
        <f>IF(IFERROR(MATCH(IS2,Recipe!$K$34:$K$232,0),0)+IFERROR(MATCH(IS2,Recipe!$M$34:$M$232,0),0)+IFERROR(MATCH(IS2,Recipe!$O$34:$O$232,0),0)+IFERROR(MATCH(IS2,Recipe!$Q$34:$Q$232,0),0)+IFERROR(MATCH(IS2,Recipe!$S$34:$S$232,0),0)+IFERROR(MATCH(IS2,'Packaging (Primary)'!$L$16:$L$20,0),0)+IFERROR(MATCH(IS2,'Packaging (Primary)'!$M$16:$M$20,0),0)+IFERROR(MATCH(IS2,'Packaging (Primary)'!$N$16:$N$20,0),0)+IFERROR(MATCH(IS2,'Packaging (Primary)'!$O$16:$O$20,0),0)+IFERROR(MATCH(IS2,'Packaging (Primary)'!$P$16:$P$20,0),0)+IFERROR(MATCH(IS2,'Packaging (Primary)'!$L$45:$L$54,0),0)+IFERROR(MATCH(IS2,'Packaging (Primary)'!$M$45:$M$54,0),0)+IFERROR(MATCH(IS2,'Packaging (Primary)'!$N$45:$N$54,0),0)+IFERROR(MATCH(IS2,'Packaging (Primary)'!$O$45:$O$54,0),0)+IFERROR(MATCH(IS2,'Packaging (Primary)'!$P$45:$P$54,0),0)+IFERROR(MATCH(IS2,'Packaging (Primary)'!$L$57:$L$66,0),0)+IFERROR(MATCH(IS2,'Packaging (Primary)'!$M$57:$M$66,0),0)+IFERROR(MATCH(IS2,'Packaging (Primary)'!$N$57:$N$66,0),0)+IFERROR(MATCH(IS2,'Packaging (Primary)'!$O$57:$O$66,0),0)+IFERROR(MATCH(IS2,'Packaging (Primary)'!$P$57:$P$66,0),0)+IFERROR(MATCH(IS2,'Packaging (Primary)'!$L$69:$L$78,0),0)+IFERROR(MATCH(IS2,'Packaging (Primary)'!$M$69:$M$78,0),0)+IFERROR(MATCH(IS2,'Packaging (Primary)'!$N$69:$N$78,0),0)+IFERROR(MATCH(IS2,'Packaging (Primary)'!$O$69:$O$78,0),0)+IFERROR(MATCH(IS2,'Packaging (Primary)'!$P$69:$P$78,0),0)+IFERROR(MATCH(IS2,'Packaging (Primary)'!$L$81:$L$90,0),0)+IFERROR(MATCH(IS2,'Packaging (Primary)'!$M$81:$M$90,0),0)+IFERROR(MATCH(IS2,'Packaging (Primary)'!$N$81:$N$90,0),0)+IFERROR(MATCH(IS2,'Packaging (Primary)'!$O$81:$O$90,0),0)+IFERROR(MATCH(IS2,'Packaging (Primary)'!$P$81:$P$90,0),0)+IFERROR(MATCH(IS2,'Packaging (Primary)'!$L$93:$L$102,0),0)+IFERROR(MATCH(IS2,'Packaging (Primary)'!$M$93:$M$102,0),0)+IFERROR(MATCH(IS2,'Packaging (Primary)'!$N$93:$N$102,0),0)+IFERROR(MATCH(IS2,'Packaging (Primary)'!$O$93:$O$102,0),0)+IFERROR(MATCH(IS2,'Packaging (Primary)'!$P$93:$P$102,0),0)&gt;=1,1,0)</f>
        <v>0</v>
      </c>
      <c r="IT9" s="79">
        <f>IF(IFERROR(MATCH(IT2,Recipe!$K$34:$K$232,0),0)+IFERROR(MATCH(IT2,Recipe!$M$34:$M$232,0),0)+IFERROR(MATCH(IT2,Recipe!$O$34:$O$232,0),0)+IFERROR(MATCH(IT2,Recipe!$Q$34:$Q$232,0),0)+IFERROR(MATCH(IT2,Recipe!$S$34:$S$232,0),0)+IFERROR(MATCH(IT2,'Packaging (Primary)'!$L$16:$L$20,0),0)+IFERROR(MATCH(IT2,'Packaging (Primary)'!$M$16:$M$20,0),0)+IFERROR(MATCH(IT2,'Packaging (Primary)'!$N$16:$N$20,0),0)+IFERROR(MATCH(IT2,'Packaging (Primary)'!$O$16:$O$20,0),0)+IFERROR(MATCH(IT2,'Packaging (Primary)'!$P$16:$P$20,0),0)+IFERROR(MATCH(IT2,'Packaging (Primary)'!$L$45:$L$54,0),0)+IFERROR(MATCH(IT2,'Packaging (Primary)'!$M$45:$M$54,0),0)+IFERROR(MATCH(IT2,'Packaging (Primary)'!$N$45:$N$54,0),0)+IFERROR(MATCH(IT2,'Packaging (Primary)'!$O$45:$O$54,0),0)+IFERROR(MATCH(IT2,'Packaging (Primary)'!$P$45:$P$54,0),0)+IFERROR(MATCH(IT2,'Packaging (Primary)'!$L$57:$L$66,0),0)+IFERROR(MATCH(IT2,'Packaging (Primary)'!$M$57:$M$66,0),0)+IFERROR(MATCH(IT2,'Packaging (Primary)'!$N$57:$N$66,0),0)+IFERROR(MATCH(IT2,'Packaging (Primary)'!$O$57:$O$66,0),0)+IFERROR(MATCH(IT2,'Packaging (Primary)'!$P$57:$P$66,0),0)+IFERROR(MATCH(IT2,'Packaging (Primary)'!$L$69:$L$78,0),0)+IFERROR(MATCH(IT2,'Packaging (Primary)'!$M$69:$M$78,0),0)+IFERROR(MATCH(IT2,'Packaging (Primary)'!$N$69:$N$78,0),0)+IFERROR(MATCH(IT2,'Packaging (Primary)'!$O$69:$O$78,0),0)+IFERROR(MATCH(IT2,'Packaging (Primary)'!$P$69:$P$78,0),0)+IFERROR(MATCH(IT2,'Packaging (Primary)'!$L$81:$L$90,0),0)+IFERROR(MATCH(IT2,'Packaging (Primary)'!$M$81:$M$90,0),0)+IFERROR(MATCH(IT2,'Packaging (Primary)'!$N$81:$N$90,0),0)+IFERROR(MATCH(IT2,'Packaging (Primary)'!$O$81:$O$90,0),0)+IFERROR(MATCH(IT2,'Packaging (Primary)'!$P$81:$P$90,0),0)+IFERROR(MATCH(IT2,'Packaging (Primary)'!$L$93:$L$102,0),0)+IFERROR(MATCH(IT2,'Packaging (Primary)'!$M$93:$M$102,0),0)+IFERROR(MATCH(IT2,'Packaging (Primary)'!$N$93:$N$102,0),0)+IFERROR(MATCH(IT2,'Packaging (Primary)'!$O$93:$O$102,0),0)+IFERROR(MATCH(IT2,'Packaging (Primary)'!$P$93:$P$102,0),0)&gt;=1,1,0)</f>
        <v>0</v>
      </c>
      <c r="IU9" s="79" t="str">
        <f>IF(AND(Recipe!C34&lt;&gt;'Drop down'!$P$7,Recipe!C34&lt;&gt;""),Recipe!C34&amp;"| "&amp;IF(Recipe!I34='Drop down'!$P$6,0,1)&amp;"| "&amp;IF(Recipe!K34="","",IFERROR(VLOOKUP(Recipe!K34,AlleLande[],4,FALSE),""))&amp;"| "&amp;IF(Recipe!M34="","",IFERROR(VLOOKUP(Recipe!M34,AlleLande[],4,FALSE),""))&amp;"| "&amp;IF(Recipe!O34="","",IFERROR(VLOOKUP(Recipe!O34,AlleLande[],4,FALSE),""))&amp;"| "&amp;IF(Recipe!Q34="","",IFERROR(VLOOKUP(Recipe!Q34,AlleLande[],4,FALSE),""))&amp;"| "&amp;IF(Recipe!S34="","",IFERROR(VLOOKUP(Recipe!S34,AlleLande[],4,FALSE),"")),"")</f>
        <v/>
      </c>
      <c r="IV9" s="79" t="str">
        <f>IF(AND(Recipe!C35&lt;&gt;'Drop down'!$P$7,Recipe!C35&lt;&gt;""),Recipe!C35&amp;"| "&amp;IF(Recipe!I35='Drop down'!$P$6,0,1)&amp;"| "&amp;IF(Recipe!K35="","",IFERROR(VLOOKUP(Recipe!K35,AlleLande[],4,FALSE),""))&amp;"| "&amp;IF(Recipe!M35="","",IFERROR(VLOOKUP(Recipe!M35,AlleLande[],4,FALSE),""))&amp;"| "&amp;IF(Recipe!O35="","",IFERROR(VLOOKUP(Recipe!O35,AlleLande[],4,FALSE),""))&amp;"| "&amp;IF(Recipe!Q35="","",IFERROR(VLOOKUP(Recipe!Q35,AlleLande[],4,FALSE),""))&amp;"| "&amp;IF(Recipe!S35="","",IFERROR(VLOOKUP(Recipe!S35,AlleLande[],4,FALSE),"")),"")</f>
        <v/>
      </c>
      <c r="IW9" s="79" t="str">
        <f>IF(AND(Recipe!C36&lt;&gt;'Drop down'!$P$7,Recipe!C36&lt;&gt;""),Recipe!C36&amp;"| "&amp;IF(Recipe!I36='Drop down'!$P$6,0,1)&amp;"| "&amp;IF(Recipe!K36="","",IFERROR(VLOOKUP(Recipe!K36,AlleLande[],4,FALSE),""))&amp;"| "&amp;IF(Recipe!M36="","",IFERROR(VLOOKUP(Recipe!M36,AlleLande[],4,FALSE),""))&amp;"| "&amp;IF(Recipe!O36="","",IFERROR(VLOOKUP(Recipe!O36,AlleLande[],4,FALSE),""))&amp;"| "&amp;IF(Recipe!Q36="","",IFERROR(VLOOKUP(Recipe!Q36,AlleLande[],4,FALSE),""))&amp;"| "&amp;IF(Recipe!S36="","",IFERROR(VLOOKUP(Recipe!S36,AlleLande[],4,FALSE),"")),"")</f>
        <v/>
      </c>
      <c r="IX9" s="79" t="str">
        <f>IF(AND(Recipe!C37&lt;&gt;'Drop down'!$P$7,Recipe!C37&lt;&gt;""),Recipe!C37&amp;"| "&amp;IF(Recipe!I37='Drop down'!$P$6,0,1)&amp;"| "&amp;IF(Recipe!K37="","",IFERROR(VLOOKUP(Recipe!K37,AlleLande[],4,FALSE),""))&amp;"| "&amp;IF(Recipe!M37="","",IFERROR(VLOOKUP(Recipe!M37,AlleLande[],4,FALSE),""))&amp;"| "&amp;IF(Recipe!O37="","",IFERROR(VLOOKUP(Recipe!O37,AlleLande[],4,FALSE),""))&amp;"| "&amp;IF(Recipe!Q37="","",IFERROR(VLOOKUP(Recipe!Q37,AlleLande[],4,FALSE),""))&amp;"| "&amp;IF(Recipe!S37="","",IFERROR(VLOOKUP(Recipe!S37,AlleLande[],4,FALSE),"")),"")</f>
        <v/>
      </c>
      <c r="IY9" s="79" t="str">
        <f>IF(AND(Recipe!C38&lt;&gt;'Drop down'!$P$7,Recipe!C38&lt;&gt;""),Recipe!C38&amp;"| "&amp;IF(Recipe!I38='Drop down'!$P$6,0,1)&amp;"| "&amp;IF(Recipe!K38="","",IFERROR(VLOOKUP(Recipe!K38,AlleLande[],4,FALSE),""))&amp;"| "&amp;IF(Recipe!M38="","",IFERROR(VLOOKUP(Recipe!M38,AlleLande[],4,FALSE),""))&amp;"| "&amp;IF(Recipe!O38="","",IFERROR(VLOOKUP(Recipe!O38,AlleLande[],4,FALSE),""))&amp;"| "&amp;IF(Recipe!Q38="","",IFERROR(VLOOKUP(Recipe!Q38,AlleLande[],4,FALSE),""))&amp;"| "&amp;IF(Recipe!S38="","",IFERROR(VLOOKUP(Recipe!S38,AlleLande[],4,FALSE),"")),"")</f>
        <v/>
      </c>
      <c r="IZ9" s="79" t="str">
        <f>IF(AND(Recipe!C39&lt;&gt;'Drop down'!$P$7,Recipe!C39&lt;&gt;""),Recipe!C39&amp;"| "&amp;IF(Recipe!I39='Drop down'!$P$6,0,1)&amp;"| "&amp;IF(Recipe!K39="","",IFERROR(VLOOKUP(Recipe!K39,AlleLande[],4,FALSE),""))&amp;"| "&amp;IF(Recipe!M39="","",IFERROR(VLOOKUP(Recipe!M39,AlleLande[],4,FALSE),""))&amp;"| "&amp;IF(Recipe!O39="","",IFERROR(VLOOKUP(Recipe!O39,AlleLande[],4,FALSE),""))&amp;"| "&amp;IF(Recipe!Q39="","",IFERROR(VLOOKUP(Recipe!Q39,AlleLande[],4,FALSE),""))&amp;"| "&amp;IF(Recipe!S39="","",IFERROR(VLOOKUP(Recipe!S39,AlleLande[],4,FALSE),"")),"")</f>
        <v/>
      </c>
      <c r="JA9" s="79" t="str">
        <f>IF(AND(Recipe!C40&lt;&gt;'Drop down'!$P$7,Recipe!C40&lt;&gt;""),Recipe!C40&amp;"| "&amp;IF(Recipe!I40='Drop down'!$P$6,0,1)&amp;"| "&amp;IF(Recipe!K40="","",IFERROR(VLOOKUP(Recipe!K40,AlleLande[],4,FALSE),""))&amp;"| "&amp;IF(Recipe!M40="","",IFERROR(VLOOKUP(Recipe!M40,AlleLande[],4,FALSE),""))&amp;"| "&amp;IF(Recipe!O40="","",IFERROR(VLOOKUP(Recipe!O40,AlleLande[],4,FALSE),""))&amp;"| "&amp;IF(Recipe!Q40="","",IFERROR(VLOOKUP(Recipe!Q40,AlleLande[],4,FALSE),""))&amp;"| "&amp;IF(Recipe!S40="","",IFERROR(VLOOKUP(Recipe!S40,AlleLande[],4,FALSE),"")),"")</f>
        <v/>
      </c>
      <c r="JB9" s="79" t="str">
        <f>IF(AND(Recipe!C41&lt;&gt;'Drop down'!$P$7,Recipe!C41&lt;&gt;""),Recipe!C41&amp;"| "&amp;IF(Recipe!I41='Drop down'!$P$6,0,1)&amp;"| "&amp;IF(Recipe!K41="","",IFERROR(VLOOKUP(Recipe!K41,AlleLande[],4,FALSE),""))&amp;"| "&amp;IF(Recipe!M41="","",IFERROR(VLOOKUP(Recipe!M41,AlleLande[],4,FALSE),""))&amp;"| "&amp;IF(Recipe!O41="","",IFERROR(VLOOKUP(Recipe!O41,AlleLande[],4,FALSE),""))&amp;"| "&amp;IF(Recipe!Q41="","",IFERROR(VLOOKUP(Recipe!Q41,AlleLande[],4,FALSE),""))&amp;"| "&amp;IF(Recipe!S41="","",IFERROR(VLOOKUP(Recipe!S41,AlleLande[],4,FALSE),"")),"")</f>
        <v/>
      </c>
      <c r="JC9" s="79" t="str">
        <f>IF(AND(Recipe!C42&lt;&gt;'Drop down'!$P$7,Recipe!C42&lt;&gt;""),Recipe!C42&amp;"| "&amp;IF(Recipe!I42='Drop down'!$P$6,0,1)&amp;"| "&amp;IF(Recipe!K42="","",IFERROR(VLOOKUP(Recipe!K42,AlleLande[],4,FALSE),""))&amp;"| "&amp;IF(Recipe!M42="","",IFERROR(VLOOKUP(Recipe!M42,AlleLande[],4,FALSE),""))&amp;"| "&amp;IF(Recipe!O42="","",IFERROR(VLOOKUP(Recipe!O42,AlleLande[],4,FALSE),""))&amp;"| "&amp;IF(Recipe!Q42="","",IFERROR(VLOOKUP(Recipe!Q42,AlleLande[],4,FALSE),""))&amp;"| "&amp;IF(Recipe!S42="","",IFERROR(VLOOKUP(Recipe!S42,AlleLande[],4,FALSE),"")),"")</f>
        <v/>
      </c>
      <c r="JD9" s="79" t="str">
        <f>IF(AND(Recipe!C43&lt;&gt;'Drop down'!$P$7,Recipe!C43&lt;&gt;""),Recipe!C43&amp;"| "&amp;IF(Recipe!I43='Drop down'!$P$6,0,1)&amp;"| "&amp;IF(Recipe!K43="","",IFERROR(VLOOKUP(Recipe!K43,AlleLande[],4,FALSE),""))&amp;"| "&amp;IF(Recipe!M43="","",IFERROR(VLOOKUP(Recipe!M43,AlleLande[],4,FALSE),""))&amp;"| "&amp;IF(Recipe!O43="","",IFERROR(VLOOKUP(Recipe!O43,AlleLande[],4,FALSE),""))&amp;"| "&amp;IF(Recipe!Q43="","",IFERROR(VLOOKUP(Recipe!Q43,AlleLande[],4,FALSE),""))&amp;"| "&amp;IF(Recipe!S43="","",IFERROR(VLOOKUP(Recipe!S43,AlleLande[],4,FALSE),"")),"")</f>
        <v/>
      </c>
      <c r="JE9" s="79" t="str">
        <f>IF(AND(Recipe!C44&lt;&gt;'Drop down'!$P$7,Recipe!C44&lt;&gt;""),Recipe!C44&amp;"| "&amp;IF(Recipe!I44='Drop down'!$P$6,0,1)&amp;"| "&amp;IF(Recipe!K44="","",IFERROR(VLOOKUP(Recipe!K44,AlleLande[],4,FALSE),""))&amp;"| "&amp;IF(Recipe!M44="","",IFERROR(VLOOKUP(Recipe!M44,AlleLande[],4,FALSE),""))&amp;"| "&amp;IF(Recipe!O44="","",IFERROR(VLOOKUP(Recipe!O44,AlleLande[],4,FALSE),""))&amp;"| "&amp;IF(Recipe!Q44="","",IFERROR(VLOOKUP(Recipe!Q44,AlleLande[],4,FALSE),""))&amp;"| "&amp;IF(Recipe!S44="","",IFERROR(VLOOKUP(Recipe!S44,AlleLande[],4,FALSE),"")),"")</f>
        <v/>
      </c>
      <c r="JF9" s="79" t="str">
        <f>IF(AND(Recipe!C45&lt;&gt;'Drop down'!$P$7,Recipe!C45&lt;&gt;""),Recipe!C45&amp;"| "&amp;IF(Recipe!I45='Drop down'!$P$6,0,1)&amp;"| "&amp;IF(Recipe!K45="","",IFERROR(VLOOKUP(Recipe!K45,AlleLande[],4,FALSE),""))&amp;"| "&amp;IF(Recipe!M45="","",IFERROR(VLOOKUP(Recipe!M45,AlleLande[],4,FALSE),""))&amp;"| "&amp;IF(Recipe!O45="","",IFERROR(VLOOKUP(Recipe!O45,AlleLande[],4,FALSE),""))&amp;"| "&amp;IF(Recipe!Q45="","",IFERROR(VLOOKUP(Recipe!Q45,AlleLande[],4,FALSE),""))&amp;"| "&amp;IF(Recipe!S45="","",IFERROR(VLOOKUP(Recipe!S45,AlleLande[],4,FALSE),"")),"")</f>
        <v/>
      </c>
      <c r="JG9" s="79" t="str">
        <f>IF(AND(Recipe!C46&lt;&gt;'Drop down'!$P$7,Recipe!C46&lt;&gt;""),Recipe!C46&amp;"| "&amp;IF(Recipe!I46='Drop down'!$P$6,0,1)&amp;"| "&amp;IF(Recipe!K46="","",IFERROR(VLOOKUP(Recipe!K46,AlleLande[],4,FALSE),""))&amp;"| "&amp;IF(Recipe!M46="","",IFERROR(VLOOKUP(Recipe!M46,AlleLande[],4,FALSE),""))&amp;"| "&amp;IF(Recipe!O46="","",IFERROR(VLOOKUP(Recipe!O46,AlleLande[],4,FALSE),""))&amp;"| "&amp;IF(Recipe!Q46="","",IFERROR(VLOOKUP(Recipe!Q46,AlleLande[],4,FALSE),""))&amp;"| "&amp;IF(Recipe!S46="","",IFERROR(VLOOKUP(Recipe!S46,AlleLande[],4,FALSE),"")),"")</f>
        <v/>
      </c>
      <c r="JH9" s="79" t="str">
        <f>IF(AND(Recipe!C47&lt;&gt;'Drop down'!$P$7,Recipe!C47&lt;&gt;""),Recipe!C47&amp;"| "&amp;IF(Recipe!I47='Drop down'!$P$6,0,1)&amp;"| "&amp;IF(Recipe!K47="","",IFERROR(VLOOKUP(Recipe!K47,AlleLande[],4,FALSE),""))&amp;"| "&amp;IF(Recipe!M47="","",IFERROR(VLOOKUP(Recipe!M47,AlleLande[],4,FALSE),""))&amp;"| "&amp;IF(Recipe!O47="","",IFERROR(VLOOKUP(Recipe!O47,AlleLande[],4,FALSE),""))&amp;"| "&amp;IF(Recipe!Q47="","",IFERROR(VLOOKUP(Recipe!Q47,AlleLande[],4,FALSE),""))&amp;"| "&amp;IF(Recipe!S47="","",IFERROR(VLOOKUP(Recipe!S47,AlleLande[],4,FALSE),"")),"")</f>
        <v/>
      </c>
      <c r="JI9" s="79" t="str">
        <f>IF(AND(Recipe!C48&lt;&gt;'Drop down'!$P$7,Recipe!C48&lt;&gt;""),Recipe!C48&amp;"| "&amp;IF(Recipe!I48='Drop down'!$P$6,0,1)&amp;"| "&amp;IF(Recipe!K48="","",IFERROR(VLOOKUP(Recipe!K48,AlleLande[],4,FALSE),""))&amp;"| "&amp;IF(Recipe!M48="","",IFERROR(VLOOKUP(Recipe!M48,AlleLande[],4,FALSE),""))&amp;"| "&amp;IF(Recipe!O48="","",IFERROR(VLOOKUP(Recipe!O48,AlleLande[],4,FALSE),""))&amp;"| "&amp;IF(Recipe!Q48="","",IFERROR(VLOOKUP(Recipe!Q48,AlleLande[],4,FALSE),""))&amp;"| "&amp;IF(Recipe!S48="","",IFERROR(VLOOKUP(Recipe!S48,AlleLande[],4,FALSE),"")),"")</f>
        <v/>
      </c>
      <c r="JJ9" s="79" t="str">
        <f>IF(AND(Recipe!C49&lt;&gt;'Drop down'!$P$7,Recipe!C49&lt;&gt;""),Recipe!C49&amp;"| "&amp;IF(Recipe!I49='Drop down'!$P$6,0,1)&amp;"| "&amp;IF(Recipe!K49="","",IFERROR(VLOOKUP(Recipe!K49,AlleLande[],4,FALSE),""))&amp;"| "&amp;IF(Recipe!M49="","",IFERROR(VLOOKUP(Recipe!M49,AlleLande[],4,FALSE),""))&amp;"| "&amp;IF(Recipe!O49="","",IFERROR(VLOOKUP(Recipe!O49,AlleLande[],4,FALSE),""))&amp;"| "&amp;IF(Recipe!Q49="","",IFERROR(VLOOKUP(Recipe!Q49,AlleLande[],4,FALSE),""))&amp;"| "&amp;IF(Recipe!S49="","",IFERROR(VLOOKUP(Recipe!S49,AlleLande[],4,FALSE),"")),"")</f>
        <v/>
      </c>
      <c r="JK9" s="79" t="str">
        <f>IF(AND(Recipe!C50&lt;&gt;'Drop down'!$P$7,Recipe!C50&lt;&gt;""),Recipe!C50&amp;"| "&amp;IF(Recipe!I50='Drop down'!$P$6,0,1)&amp;"| "&amp;IF(Recipe!K50="","",IFERROR(VLOOKUP(Recipe!K50,AlleLande[],4,FALSE),""))&amp;"| "&amp;IF(Recipe!M50="","",IFERROR(VLOOKUP(Recipe!M50,AlleLande[],4,FALSE),""))&amp;"| "&amp;IF(Recipe!O50="","",IFERROR(VLOOKUP(Recipe!O50,AlleLande[],4,FALSE),""))&amp;"| "&amp;IF(Recipe!Q50="","",IFERROR(VLOOKUP(Recipe!Q50,AlleLande[],4,FALSE),""))&amp;"| "&amp;IF(Recipe!S50="","",IFERROR(VLOOKUP(Recipe!S50,AlleLande[],4,FALSE),"")),"")</f>
        <v/>
      </c>
      <c r="JL9" s="79" t="str">
        <f>IF(AND(Recipe!C51&lt;&gt;'Drop down'!$P$7,Recipe!C51&lt;&gt;""),Recipe!C51&amp;"| "&amp;IF(Recipe!I51='Drop down'!$P$6,0,1)&amp;"| "&amp;IF(Recipe!K51="","",IFERROR(VLOOKUP(Recipe!K51,AlleLande[],4,FALSE),""))&amp;"| "&amp;IF(Recipe!M51="","",IFERROR(VLOOKUP(Recipe!M51,AlleLande[],4,FALSE),""))&amp;"| "&amp;IF(Recipe!O51="","",IFERROR(VLOOKUP(Recipe!O51,AlleLande[],4,FALSE),""))&amp;"| "&amp;IF(Recipe!Q51="","",IFERROR(VLOOKUP(Recipe!Q51,AlleLande[],4,FALSE),""))&amp;"| "&amp;IF(Recipe!S51="","",IFERROR(VLOOKUP(Recipe!S51,AlleLande[],4,FALSE),"")),"")</f>
        <v/>
      </c>
      <c r="JM9" s="79" t="str">
        <f>IF(AND(Recipe!C52&lt;&gt;'Drop down'!$P$7,Recipe!C52&lt;&gt;""),Recipe!C52&amp;"| "&amp;IF(Recipe!I52='Drop down'!$P$6,0,1)&amp;"| "&amp;IF(Recipe!K52="","",IFERROR(VLOOKUP(Recipe!K52,AlleLande[],4,FALSE),""))&amp;"| "&amp;IF(Recipe!M52="","",IFERROR(VLOOKUP(Recipe!M52,AlleLande[],4,FALSE),""))&amp;"| "&amp;IF(Recipe!O52="","",IFERROR(VLOOKUP(Recipe!O52,AlleLande[],4,FALSE),""))&amp;"| "&amp;IF(Recipe!Q52="","",IFERROR(VLOOKUP(Recipe!Q52,AlleLande[],4,FALSE),""))&amp;"| "&amp;IF(Recipe!S52="","",IFERROR(VLOOKUP(Recipe!S52,AlleLande[],4,FALSE),"")),"")</f>
        <v/>
      </c>
      <c r="JN9" s="79" t="str">
        <f>IF(AND(Recipe!C53&lt;&gt;'Drop down'!$P$7,Recipe!C53&lt;&gt;""),Recipe!C53&amp;"| "&amp;IF(Recipe!I53='Drop down'!$P$6,0,1)&amp;"| "&amp;IF(Recipe!K53="","",IFERROR(VLOOKUP(Recipe!K53,AlleLande[],4,FALSE),""))&amp;"| "&amp;IF(Recipe!M53="","",IFERROR(VLOOKUP(Recipe!M53,AlleLande[],4,FALSE),""))&amp;"| "&amp;IF(Recipe!O53="","",IFERROR(VLOOKUP(Recipe!O53,AlleLande[],4,FALSE),""))&amp;"| "&amp;IF(Recipe!Q53="","",IFERROR(VLOOKUP(Recipe!Q53,AlleLande[],4,FALSE),""))&amp;"| "&amp;IF(Recipe!S53="","",IFERROR(VLOOKUP(Recipe!S53,AlleLande[],4,FALSE),"")),"")</f>
        <v/>
      </c>
      <c r="JO9" s="79" t="str">
        <f>IF(AND(Recipe!C54&lt;&gt;'Drop down'!$P$7,Recipe!C54&lt;&gt;""),Recipe!C54&amp;"| "&amp;IF(Recipe!I54='Drop down'!$P$6,0,1)&amp;"| "&amp;IF(Recipe!K54="","",IFERROR(VLOOKUP(Recipe!K54,AlleLande[],4,FALSE),""))&amp;"| "&amp;IF(Recipe!M54="","",IFERROR(VLOOKUP(Recipe!M54,AlleLande[],4,FALSE),""))&amp;"| "&amp;IF(Recipe!O54="","",IFERROR(VLOOKUP(Recipe!O54,AlleLande[],4,FALSE),""))&amp;"| "&amp;IF(Recipe!Q54="","",IFERROR(VLOOKUP(Recipe!Q54,AlleLande[],4,FALSE),""))&amp;"| "&amp;IF(Recipe!S54="","",IFERROR(VLOOKUP(Recipe!S54,AlleLande[],4,FALSE),"")),"")</f>
        <v/>
      </c>
      <c r="JP9" s="79" t="str">
        <f>IF(AND(Recipe!C55&lt;&gt;'Drop down'!$P$7,Recipe!C55&lt;&gt;""),Recipe!C55&amp;"| "&amp;IF(Recipe!I55='Drop down'!$P$6,0,1)&amp;"| "&amp;IF(Recipe!K55="","",IFERROR(VLOOKUP(Recipe!K55,AlleLande[],4,FALSE),""))&amp;"| "&amp;IF(Recipe!M55="","",IFERROR(VLOOKUP(Recipe!M55,AlleLande[],4,FALSE),""))&amp;"| "&amp;IF(Recipe!O55="","",IFERROR(VLOOKUP(Recipe!O55,AlleLande[],4,FALSE),""))&amp;"| "&amp;IF(Recipe!Q55="","",IFERROR(VLOOKUP(Recipe!Q55,AlleLande[],4,FALSE),""))&amp;"| "&amp;IF(Recipe!S55="","",IFERROR(VLOOKUP(Recipe!S55,AlleLande[],4,FALSE),"")),"")</f>
        <v/>
      </c>
      <c r="JQ9" s="79" t="str">
        <f>IF(AND(Recipe!C56&lt;&gt;'Drop down'!$P$7,Recipe!C56&lt;&gt;""),Recipe!C56&amp;"| "&amp;IF(Recipe!I56='Drop down'!$P$6,0,1)&amp;"| "&amp;IF(Recipe!K56="","",IFERROR(VLOOKUP(Recipe!K56,AlleLande[],4,FALSE),""))&amp;"| "&amp;IF(Recipe!M56="","",IFERROR(VLOOKUP(Recipe!M56,AlleLande[],4,FALSE),""))&amp;"| "&amp;IF(Recipe!O56="","",IFERROR(VLOOKUP(Recipe!O56,AlleLande[],4,FALSE),""))&amp;"| "&amp;IF(Recipe!Q56="","",IFERROR(VLOOKUP(Recipe!Q56,AlleLande[],4,FALSE),""))&amp;"| "&amp;IF(Recipe!S56="","",IFERROR(VLOOKUP(Recipe!S56,AlleLande[],4,FALSE),"")),"")</f>
        <v/>
      </c>
      <c r="JR9" s="79" t="str">
        <f>IF(AND(Recipe!C57&lt;&gt;'Drop down'!$P$7,Recipe!C57&lt;&gt;""),Recipe!C57&amp;"| "&amp;IF(Recipe!I57='Drop down'!$P$6,0,1)&amp;"| "&amp;IF(Recipe!K57="","",IFERROR(VLOOKUP(Recipe!K57,AlleLande[],4,FALSE),""))&amp;"| "&amp;IF(Recipe!M57="","",IFERROR(VLOOKUP(Recipe!M57,AlleLande[],4,FALSE),""))&amp;"| "&amp;IF(Recipe!O57="","",IFERROR(VLOOKUP(Recipe!O57,AlleLande[],4,FALSE),""))&amp;"| "&amp;IF(Recipe!Q57="","",IFERROR(VLOOKUP(Recipe!Q57,AlleLande[],4,FALSE),""))&amp;"| "&amp;IF(Recipe!S57="","",IFERROR(VLOOKUP(Recipe!S57,AlleLande[],4,FALSE),"")),"")</f>
        <v/>
      </c>
      <c r="JS9" s="79" t="str">
        <f>IF(AND(Recipe!C58&lt;&gt;'Drop down'!$P$7,Recipe!C58&lt;&gt;""),Recipe!C58&amp;"| "&amp;IF(Recipe!I58='Drop down'!$P$6,0,1)&amp;"| "&amp;IF(Recipe!K58="","",IFERROR(VLOOKUP(Recipe!K58,AlleLande[],4,FALSE),""))&amp;"| "&amp;IF(Recipe!M58="","",IFERROR(VLOOKUP(Recipe!M58,AlleLande[],4,FALSE),""))&amp;"| "&amp;IF(Recipe!O58="","",IFERROR(VLOOKUP(Recipe!O58,AlleLande[],4,FALSE),""))&amp;"| "&amp;IF(Recipe!Q58="","",IFERROR(VLOOKUP(Recipe!Q58,AlleLande[],4,FALSE),""))&amp;"| "&amp;IF(Recipe!S58="","",IFERROR(VLOOKUP(Recipe!S58,AlleLande[],4,FALSE),"")),"")</f>
        <v/>
      </c>
      <c r="JT9" s="79" t="str">
        <f>IF(AND(Recipe!C59&lt;&gt;'Drop down'!$P$7,Recipe!C59&lt;&gt;""),Recipe!C59&amp;"| "&amp;IF(Recipe!I59='Drop down'!$P$6,0,1)&amp;"| "&amp;IF(Recipe!K59="","",IFERROR(VLOOKUP(Recipe!K59,AlleLande[],4,FALSE),""))&amp;"| "&amp;IF(Recipe!M59="","",IFERROR(VLOOKUP(Recipe!M59,AlleLande[],4,FALSE),""))&amp;"| "&amp;IF(Recipe!O59="","",IFERROR(VLOOKUP(Recipe!O59,AlleLande[],4,FALSE),""))&amp;"| "&amp;IF(Recipe!Q59="","",IFERROR(VLOOKUP(Recipe!Q59,AlleLande[],4,FALSE),""))&amp;"| "&amp;IF(Recipe!S59="","",IFERROR(VLOOKUP(Recipe!S59,AlleLande[],4,FALSE),"")),"")</f>
        <v/>
      </c>
      <c r="JU9" s="79" t="str">
        <f>IF(AND(Recipe!C60&lt;&gt;'Drop down'!$P$7,Recipe!C60&lt;&gt;""),Recipe!C60&amp;"| "&amp;IF(Recipe!I60='Drop down'!$P$6,0,1)&amp;"| "&amp;IF(Recipe!K60="","",IFERROR(VLOOKUP(Recipe!K60,AlleLande[],4,FALSE),""))&amp;"| "&amp;IF(Recipe!M60="","",IFERROR(VLOOKUP(Recipe!M60,AlleLande[],4,FALSE),""))&amp;"| "&amp;IF(Recipe!O60="","",IFERROR(VLOOKUP(Recipe!O60,AlleLande[],4,FALSE),""))&amp;"| "&amp;IF(Recipe!Q60="","",IFERROR(VLOOKUP(Recipe!Q60,AlleLande[],4,FALSE),""))&amp;"| "&amp;IF(Recipe!S60="","",IFERROR(VLOOKUP(Recipe!S60,AlleLande[],4,FALSE),"")),"")</f>
        <v/>
      </c>
      <c r="JV9" s="79" t="str">
        <f>IF(AND(Recipe!C61&lt;&gt;'Drop down'!$P$7,Recipe!C61&lt;&gt;""),Recipe!C61&amp;"| "&amp;IF(Recipe!I61='Drop down'!$P$6,0,1)&amp;"| "&amp;IF(Recipe!K61="","",IFERROR(VLOOKUP(Recipe!K61,AlleLande[],4,FALSE),""))&amp;"| "&amp;IF(Recipe!M61="","",IFERROR(VLOOKUP(Recipe!M61,AlleLande[],4,FALSE),""))&amp;"| "&amp;IF(Recipe!O61="","",IFERROR(VLOOKUP(Recipe!O61,AlleLande[],4,FALSE),""))&amp;"| "&amp;IF(Recipe!Q61="","",IFERROR(VLOOKUP(Recipe!Q61,AlleLande[],4,FALSE),""))&amp;"| "&amp;IF(Recipe!S61="","",IFERROR(VLOOKUP(Recipe!S61,AlleLande[],4,FALSE),"")),"")</f>
        <v/>
      </c>
      <c r="JW9" s="79" t="str">
        <f>IF(AND(Recipe!C62&lt;&gt;'Drop down'!$P$7,Recipe!C62&lt;&gt;""),Recipe!C62&amp;"| "&amp;IF(Recipe!I62='Drop down'!$P$6,0,1)&amp;"| "&amp;IF(Recipe!K62="","",IFERROR(VLOOKUP(Recipe!K62,AlleLande[],4,FALSE),""))&amp;"| "&amp;IF(Recipe!M62="","",IFERROR(VLOOKUP(Recipe!M62,AlleLande[],4,FALSE),""))&amp;"| "&amp;IF(Recipe!O62="","",IFERROR(VLOOKUP(Recipe!O62,AlleLande[],4,FALSE),""))&amp;"| "&amp;IF(Recipe!Q62="","",IFERROR(VLOOKUP(Recipe!Q62,AlleLande[],4,FALSE),""))&amp;"| "&amp;IF(Recipe!S62="","",IFERROR(VLOOKUP(Recipe!S62,AlleLande[],4,FALSE),"")),"")</f>
        <v/>
      </c>
      <c r="JX9" s="79" t="str">
        <f>IF(AND(Recipe!C63&lt;&gt;'Drop down'!$P$7,Recipe!C63&lt;&gt;""),Recipe!C63&amp;"| "&amp;IF(Recipe!I63='Drop down'!$P$6,0,1)&amp;"| "&amp;IF(Recipe!K63="","",IFERROR(VLOOKUP(Recipe!K63,AlleLande[],4,FALSE),""))&amp;"| "&amp;IF(Recipe!M63="","",IFERROR(VLOOKUP(Recipe!M63,AlleLande[],4,FALSE),""))&amp;"| "&amp;IF(Recipe!O63="","",IFERROR(VLOOKUP(Recipe!O63,AlleLande[],4,FALSE),""))&amp;"| "&amp;IF(Recipe!Q63="","",IFERROR(VLOOKUP(Recipe!Q63,AlleLande[],4,FALSE),""))&amp;"| "&amp;IF(Recipe!S63="","",IFERROR(VLOOKUP(Recipe!S63,AlleLande[],4,FALSE),"")),"")</f>
        <v/>
      </c>
      <c r="JY9" s="79" t="str">
        <f>IF(AND(Recipe!C64&lt;&gt;'Drop down'!$P$7,Recipe!C64&lt;&gt;""),Recipe!C64&amp;"| "&amp;IF(Recipe!I64='Drop down'!$P$6,0,1)&amp;"| "&amp;IF(Recipe!K64="","",IFERROR(VLOOKUP(Recipe!K64,AlleLande[],4,FALSE),""))&amp;"| "&amp;IF(Recipe!M64="","",IFERROR(VLOOKUP(Recipe!M64,AlleLande[],4,FALSE),""))&amp;"| "&amp;IF(Recipe!O64="","",IFERROR(VLOOKUP(Recipe!O64,AlleLande[],4,FALSE),""))&amp;"| "&amp;IF(Recipe!Q64="","",IFERROR(VLOOKUP(Recipe!Q64,AlleLande[],4,FALSE),""))&amp;"| "&amp;IF(Recipe!S64="","",IFERROR(VLOOKUP(Recipe!S64,AlleLande[],4,FALSE),"")),"")</f>
        <v/>
      </c>
      <c r="JZ9" s="79" t="str">
        <f>IF(AND(Recipe!C65&lt;&gt;'Drop down'!$P$7,Recipe!C65&lt;&gt;""),Recipe!C65&amp;"| "&amp;IF(Recipe!I65='Drop down'!$P$6,0,1)&amp;"| "&amp;IF(Recipe!K65="","",IFERROR(VLOOKUP(Recipe!K65,AlleLande[],4,FALSE),""))&amp;"| "&amp;IF(Recipe!M65="","",IFERROR(VLOOKUP(Recipe!M65,AlleLande[],4,FALSE),""))&amp;"| "&amp;IF(Recipe!O65="","",IFERROR(VLOOKUP(Recipe!O65,AlleLande[],4,FALSE),""))&amp;"| "&amp;IF(Recipe!Q65="","",IFERROR(VLOOKUP(Recipe!Q65,AlleLande[],4,FALSE),""))&amp;"| "&amp;IF(Recipe!S65="","",IFERROR(VLOOKUP(Recipe!S65,AlleLande[],4,FALSE),"")),"")</f>
        <v/>
      </c>
      <c r="KA9" s="79" t="str">
        <f>IF(AND(Recipe!C66&lt;&gt;'Drop down'!$P$7,Recipe!C66&lt;&gt;""),Recipe!C66&amp;"| "&amp;IF(Recipe!I66='Drop down'!$P$6,0,1)&amp;"| "&amp;IF(Recipe!K66="","",IFERROR(VLOOKUP(Recipe!K66,AlleLande[],4,FALSE),""))&amp;"| "&amp;IF(Recipe!M66="","",IFERROR(VLOOKUP(Recipe!M66,AlleLande[],4,FALSE),""))&amp;"| "&amp;IF(Recipe!O66="","",IFERROR(VLOOKUP(Recipe!O66,AlleLande[],4,FALSE),""))&amp;"| "&amp;IF(Recipe!Q66="","",IFERROR(VLOOKUP(Recipe!Q66,AlleLande[],4,FALSE),""))&amp;"| "&amp;IF(Recipe!S66="","",IFERROR(VLOOKUP(Recipe!S66,AlleLande[],4,FALSE),"")),"")</f>
        <v/>
      </c>
      <c r="KB9" s="79" t="str">
        <f>IF(AND(Recipe!C67&lt;&gt;'Drop down'!$P$7,Recipe!C67&lt;&gt;""),Recipe!C67&amp;"| "&amp;IF(Recipe!I67='Drop down'!$P$6,0,1)&amp;"| "&amp;IF(Recipe!K67="","",IFERROR(VLOOKUP(Recipe!K67,AlleLande[],4,FALSE),""))&amp;"| "&amp;IF(Recipe!M67="","",IFERROR(VLOOKUP(Recipe!M67,AlleLande[],4,FALSE),""))&amp;"| "&amp;IF(Recipe!O67="","",IFERROR(VLOOKUP(Recipe!O67,AlleLande[],4,FALSE),""))&amp;"| "&amp;IF(Recipe!Q67="","",IFERROR(VLOOKUP(Recipe!Q67,AlleLande[],4,FALSE),""))&amp;"| "&amp;IF(Recipe!S67="","",IFERROR(VLOOKUP(Recipe!S67,AlleLande[],4,FALSE),"")),"")</f>
        <v/>
      </c>
      <c r="KC9" s="79" t="str">
        <f>IF(AND(Recipe!C68&lt;&gt;'Drop down'!$P$7,Recipe!C68&lt;&gt;""),Recipe!C68&amp;"| "&amp;IF(Recipe!I68='Drop down'!$P$6,0,1)&amp;"| "&amp;IF(Recipe!K68="","",IFERROR(VLOOKUP(Recipe!K68,AlleLande[],4,FALSE),""))&amp;"| "&amp;IF(Recipe!M68="","",IFERROR(VLOOKUP(Recipe!M68,AlleLande[],4,FALSE),""))&amp;"| "&amp;IF(Recipe!O68="","",IFERROR(VLOOKUP(Recipe!O68,AlleLande[],4,FALSE),""))&amp;"| "&amp;IF(Recipe!Q68="","",IFERROR(VLOOKUP(Recipe!Q68,AlleLande[],4,FALSE),""))&amp;"| "&amp;IF(Recipe!S68="","",IFERROR(VLOOKUP(Recipe!S68,AlleLande[],4,FALSE),"")),"")</f>
        <v/>
      </c>
      <c r="KD9" s="79" t="str">
        <f>IF(AND(Recipe!C69&lt;&gt;'Drop down'!$P$7,Recipe!C69&lt;&gt;""),Recipe!C69&amp;"| "&amp;IF(Recipe!I69='Drop down'!$P$6,0,1)&amp;"| "&amp;IF(Recipe!K69="","",IFERROR(VLOOKUP(Recipe!K69,AlleLande[],4,FALSE),""))&amp;"| "&amp;IF(Recipe!M69="","",IFERROR(VLOOKUP(Recipe!M69,AlleLande[],4,FALSE),""))&amp;"| "&amp;IF(Recipe!O69="","",IFERROR(VLOOKUP(Recipe!O69,AlleLande[],4,FALSE),""))&amp;"| "&amp;IF(Recipe!Q69="","",IFERROR(VLOOKUP(Recipe!Q69,AlleLande[],4,FALSE),""))&amp;"| "&amp;IF(Recipe!S69="","",IFERROR(VLOOKUP(Recipe!S69,AlleLande[],4,FALSE),"")),"")</f>
        <v/>
      </c>
      <c r="KE9" s="79" t="str">
        <f>IF(AND(Recipe!C70&lt;&gt;'Drop down'!$P$7,Recipe!C70&lt;&gt;""),Recipe!C70&amp;"| "&amp;IF(Recipe!I70='Drop down'!$P$6,0,1)&amp;"| "&amp;IF(Recipe!K70="","",IFERROR(VLOOKUP(Recipe!K70,AlleLande[],4,FALSE),""))&amp;"| "&amp;IF(Recipe!M70="","",IFERROR(VLOOKUP(Recipe!M70,AlleLande[],4,FALSE),""))&amp;"| "&amp;IF(Recipe!O70="","",IFERROR(VLOOKUP(Recipe!O70,AlleLande[],4,FALSE),""))&amp;"| "&amp;IF(Recipe!Q70="","",IFERROR(VLOOKUP(Recipe!Q70,AlleLande[],4,FALSE),""))&amp;"| "&amp;IF(Recipe!S70="","",IFERROR(VLOOKUP(Recipe!S70,AlleLande[],4,FALSE),"")),"")</f>
        <v/>
      </c>
      <c r="KF9" s="79" t="str">
        <f>IF(AND(Recipe!C71&lt;&gt;'Drop down'!$P$7,Recipe!C71&lt;&gt;""),Recipe!C71&amp;"| "&amp;IF(Recipe!I71='Drop down'!$P$6,0,1)&amp;"| "&amp;IF(Recipe!K71="","",IFERROR(VLOOKUP(Recipe!K71,AlleLande[],4,FALSE),""))&amp;"| "&amp;IF(Recipe!M71="","",IFERROR(VLOOKUP(Recipe!M71,AlleLande[],4,FALSE),""))&amp;"| "&amp;IF(Recipe!O71="","",IFERROR(VLOOKUP(Recipe!O71,AlleLande[],4,FALSE),""))&amp;"| "&amp;IF(Recipe!Q71="","",IFERROR(VLOOKUP(Recipe!Q71,AlleLande[],4,FALSE),""))&amp;"| "&amp;IF(Recipe!S71="","",IFERROR(VLOOKUP(Recipe!S71,AlleLande[],4,FALSE),"")),"")</f>
        <v/>
      </c>
      <c r="KG9" s="79" t="str">
        <f>IF(AND(Recipe!C72&lt;&gt;'Drop down'!$P$7,Recipe!C72&lt;&gt;""),Recipe!C72&amp;"| "&amp;IF(Recipe!I72='Drop down'!$P$6,0,1)&amp;"| "&amp;IF(Recipe!K72="","",IFERROR(VLOOKUP(Recipe!K72,AlleLande[],4,FALSE),""))&amp;"| "&amp;IF(Recipe!M72="","",IFERROR(VLOOKUP(Recipe!M72,AlleLande[],4,FALSE),""))&amp;"| "&amp;IF(Recipe!O72="","",IFERROR(VLOOKUP(Recipe!O72,AlleLande[],4,FALSE),""))&amp;"| "&amp;IF(Recipe!Q72="","",IFERROR(VLOOKUP(Recipe!Q72,AlleLande[],4,FALSE),""))&amp;"| "&amp;IF(Recipe!S72="","",IFERROR(VLOOKUP(Recipe!S72,AlleLande[],4,FALSE),"")),"")</f>
        <v/>
      </c>
      <c r="KH9" s="79" t="str">
        <f>IF(AND(Recipe!C73&lt;&gt;'Drop down'!$P$7,Recipe!C73&lt;&gt;""),Recipe!C73&amp;"| "&amp;IF(Recipe!I73='Drop down'!$P$6,0,1)&amp;"| "&amp;IF(Recipe!K73="","",IFERROR(VLOOKUP(Recipe!K73,AlleLande[],4,FALSE),""))&amp;"| "&amp;IF(Recipe!M73="","",IFERROR(VLOOKUP(Recipe!M73,AlleLande[],4,FALSE),""))&amp;"| "&amp;IF(Recipe!O73="","",IFERROR(VLOOKUP(Recipe!O73,AlleLande[],4,FALSE),""))&amp;"| "&amp;IF(Recipe!Q73="","",IFERROR(VLOOKUP(Recipe!Q73,AlleLande[],4,FALSE),""))&amp;"| "&amp;IF(Recipe!S73="","",IFERROR(VLOOKUP(Recipe!S73,AlleLande[],4,FALSE),"")),"")</f>
        <v/>
      </c>
      <c r="KI9" s="79" t="str">
        <f>IF(AND(Recipe!C74&lt;&gt;'Drop down'!$P$7,Recipe!C74&lt;&gt;""),Recipe!C74&amp;"| "&amp;IF(Recipe!I74='Drop down'!$P$6,0,1)&amp;"| "&amp;IF(Recipe!K74="","",IFERROR(VLOOKUP(Recipe!K74,AlleLande[],4,FALSE),""))&amp;"| "&amp;IF(Recipe!M74="","",IFERROR(VLOOKUP(Recipe!M74,AlleLande[],4,FALSE),""))&amp;"| "&amp;IF(Recipe!O74="","",IFERROR(VLOOKUP(Recipe!O74,AlleLande[],4,FALSE),""))&amp;"| "&amp;IF(Recipe!Q74="","",IFERROR(VLOOKUP(Recipe!Q74,AlleLande[],4,FALSE),""))&amp;"| "&amp;IF(Recipe!S74="","",IFERROR(VLOOKUP(Recipe!S74,AlleLande[],4,FALSE),"")),"")</f>
        <v/>
      </c>
      <c r="KJ9" s="79" t="str">
        <f>IF(AND(Recipe!C75&lt;&gt;'Drop down'!$P$7,Recipe!C75&lt;&gt;""),Recipe!C75&amp;"| "&amp;IF(Recipe!I75='Drop down'!$P$6,0,1)&amp;"| "&amp;IF(Recipe!K75="","",IFERROR(VLOOKUP(Recipe!K75,AlleLande[],4,FALSE),""))&amp;"| "&amp;IF(Recipe!M75="","",IFERROR(VLOOKUP(Recipe!M75,AlleLande[],4,FALSE),""))&amp;"| "&amp;IF(Recipe!O75="","",IFERROR(VLOOKUP(Recipe!O75,AlleLande[],4,FALSE),""))&amp;"| "&amp;IF(Recipe!Q75="","",IFERROR(VLOOKUP(Recipe!Q75,AlleLande[],4,FALSE),""))&amp;"| "&amp;IF(Recipe!S75="","",IFERROR(VLOOKUP(Recipe!S75,AlleLande[],4,FALSE),"")),"")</f>
        <v/>
      </c>
      <c r="KK9" s="79" t="str">
        <f>IF(AND(Recipe!C76&lt;&gt;'Drop down'!$P$7,Recipe!C76&lt;&gt;""),Recipe!C76&amp;"| "&amp;IF(Recipe!I76='Drop down'!$P$6,0,1)&amp;"| "&amp;IF(Recipe!K76="","",IFERROR(VLOOKUP(Recipe!K76,AlleLande[],4,FALSE),""))&amp;"| "&amp;IF(Recipe!M76="","",IFERROR(VLOOKUP(Recipe!M76,AlleLande[],4,FALSE),""))&amp;"| "&amp;IF(Recipe!O76="","",IFERROR(VLOOKUP(Recipe!O76,AlleLande[],4,FALSE),""))&amp;"| "&amp;IF(Recipe!Q76="","",IFERROR(VLOOKUP(Recipe!Q76,AlleLande[],4,FALSE),""))&amp;"| "&amp;IF(Recipe!S76="","",IFERROR(VLOOKUP(Recipe!S76,AlleLande[],4,FALSE),"")),"")</f>
        <v/>
      </c>
      <c r="KL9" s="79" t="str">
        <f>IF(AND(Recipe!C77&lt;&gt;'Drop down'!$P$7,Recipe!C77&lt;&gt;""),Recipe!C77&amp;"| "&amp;IF(Recipe!I77='Drop down'!$P$6,0,1)&amp;"| "&amp;IF(Recipe!K77="","",IFERROR(VLOOKUP(Recipe!K77,AlleLande[],4,FALSE),""))&amp;"| "&amp;IF(Recipe!M77="","",IFERROR(VLOOKUP(Recipe!M77,AlleLande[],4,FALSE),""))&amp;"| "&amp;IF(Recipe!O77="","",IFERROR(VLOOKUP(Recipe!O77,AlleLande[],4,FALSE),""))&amp;"| "&amp;IF(Recipe!Q77="","",IFERROR(VLOOKUP(Recipe!Q77,AlleLande[],4,FALSE),""))&amp;"| "&amp;IF(Recipe!S77="","",IFERROR(VLOOKUP(Recipe!S77,AlleLande[],4,FALSE),"")),"")</f>
        <v/>
      </c>
      <c r="KM9" s="79" t="str">
        <f>IF(AND(Recipe!C78&lt;&gt;'Drop down'!$P$7,Recipe!C78&lt;&gt;""),Recipe!C78&amp;"| "&amp;IF(Recipe!I78='Drop down'!$P$6,0,1)&amp;"| "&amp;IF(Recipe!K78="","",IFERROR(VLOOKUP(Recipe!K78,AlleLande[],4,FALSE),""))&amp;"| "&amp;IF(Recipe!M78="","",IFERROR(VLOOKUP(Recipe!M78,AlleLande[],4,FALSE),""))&amp;"| "&amp;IF(Recipe!O78="","",IFERROR(VLOOKUP(Recipe!O78,AlleLande[],4,FALSE),""))&amp;"| "&amp;IF(Recipe!Q78="","",IFERROR(VLOOKUP(Recipe!Q78,AlleLande[],4,FALSE),""))&amp;"| "&amp;IF(Recipe!S78="","",IFERROR(VLOOKUP(Recipe!S78,AlleLande[],4,FALSE),"")),"")</f>
        <v/>
      </c>
      <c r="KN9" s="79" t="str">
        <f>IF(AND(Recipe!C79&lt;&gt;'Drop down'!$P$7,Recipe!C79&lt;&gt;""),Recipe!C79&amp;"| "&amp;IF(Recipe!I79='Drop down'!$P$6,0,1)&amp;"| "&amp;IF(Recipe!K79="","",IFERROR(VLOOKUP(Recipe!K79,AlleLande[],4,FALSE),""))&amp;"| "&amp;IF(Recipe!M79="","",IFERROR(VLOOKUP(Recipe!M79,AlleLande[],4,FALSE),""))&amp;"| "&amp;IF(Recipe!O79="","",IFERROR(VLOOKUP(Recipe!O79,AlleLande[],4,FALSE),""))&amp;"| "&amp;IF(Recipe!Q79="","",IFERROR(VLOOKUP(Recipe!Q79,AlleLande[],4,FALSE),""))&amp;"| "&amp;IF(Recipe!S79="","",IFERROR(VLOOKUP(Recipe!S79,AlleLande[],4,FALSE),"")),"")</f>
        <v/>
      </c>
      <c r="KO9" s="79" t="str">
        <f>IF(AND(Recipe!C80&lt;&gt;'Drop down'!$P$7,Recipe!C80&lt;&gt;""),Recipe!C80&amp;"| "&amp;IF(Recipe!I80='Drop down'!$P$6,0,1)&amp;"| "&amp;IF(Recipe!K80="","",IFERROR(VLOOKUP(Recipe!K80,AlleLande[],4,FALSE),""))&amp;"| "&amp;IF(Recipe!M80="","",IFERROR(VLOOKUP(Recipe!M80,AlleLande[],4,FALSE),""))&amp;"| "&amp;IF(Recipe!O80="","",IFERROR(VLOOKUP(Recipe!O80,AlleLande[],4,FALSE),""))&amp;"| "&amp;IF(Recipe!Q80="","",IFERROR(VLOOKUP(Recipe!Q80,AlleLande[],4,FALSE),""))&amp;"| "&amp;IF(Recipe!S80="","",IFERROR(VLOOKUP(Recipe!S80,AlleLande[],4,FALSE),"")),"")</f>
        <v/>
      </c>
      <c r="KP9" s="79" t="str">
        <f>IF(AND(Recipe!C81&lt;&gt;'Drop down'!$P$7,Recipe!C81&lt;&gt;""),Recipe!C81&amp;"| "&amp;IF(Recipe!I81='Drop down'!$P$6,0,1)&amp;"| "&amp;IF(Recipe!K81="","",IFERROR(VLOOKUP(Recipe!K81,AlleLande[],4,FALSE),""))&amp;"| "&amp;IF(Recipe!M81="","",IFERROR(VLOOKUP(Recipe!M81,AlleLande[],4,FALSE),""))&amp;"| "&amp;IF(Recipe!O81="","",IFERROR(VLOOKUP(Recipe!O81,AlleLande[],4,FALSE),""))&amp;"| "&amp;IF(Recipe!Q81="","",IFERROR(VLOOKUP(Recipe!Q81,AlleLande[],4,FALSE),""))&amp;"| "&amp;IF(Recipe!S81="","",IFERROR(VLOOKUP(Recipe!S81,AlleLande[],4,FALSE),"")),"")</f>
        <v/>
      </c>
      <c r="KQ9" s="79" t="str">
        <f>IF(AND(Recipe!C82&lt;&gt;'Drop down'!$P$7,Recipe!C82&lt;&gt;""),Recipe!C82&amp;"| "&amp;IF(Recipe!I82='Drop down'!$P$6,0,1)&amp;"| "&amp;IF(Recipe!K82="","",IFERROR(VLOOKUP(Recipe!K82,AlleLande[],4,FALSE),""))&amp;"| "&amp;IF(Recipe!M82="","",IFERROR(VLOOKUP(Recipe!M82,AlleLande[],4,FALSE),""))&amp;"| "&amp;IF(Recipe!O82="","",IFERROR(VLOOKUP(Recipe!O82,AlleLande[],4,FALSE),""))&amp;"| "&amp;IF(Recipe!Q82="","",IFERROR(VLOOKUP(Recipe!Q82,AlleLande[],4,FALSE),""))&amp;"| "&amp;IF(Recipe!S82="","",IFERROR(VLOOKUP(Recipe!S82,AlleLande[],4,FALSE),"")),"")</f>
        <v/>
      </c>
      <c r="KR9" s="79" t="str">
        <f>IF(AND(Recipe!C83&lt;&gt;'Drop down'!$P$7,Recipe!C83&lt;&gt;""),Recipe!C83&amp;"| "&amp;IF(Recipe!I83='Drop down'!$P$6,0,1)&amp;"| "&amp;IF(Recipe!K83="","",IFERROR(VLOOKUP(Recipe!K83,AlleLande[],4,FALSE),""))&amp;"| "&amp;IF(Recipe!M83="","",IFERROR(VLOOKUP(Recipe!M83,AlleLande[],4,FALSE),""))&amp;"| "&amp;IF(Recipe!O83="","",IFERROR(VLOOKUP(Recipe!O83,AlleLande[],4,FALSE),""))&amp;"| "&amp;IF(Recipe!Q83="","",IFERROR(VLOOKUP(Recipe!Q83,AlleLande[],4,FALSE),""))&amp;"| "&amp;IF(Recipe!S83="","",IFERROR(VLOOKUP(Recipe!S83,AlleLande[],4,FALSE),"")),"")</f>
        <v/>
      </c>
      <c r="KS9" s="79" t="str">
        <f>IF(AND(Recipe!C84&lt;&gt;'Drop down'!$P$7,Recipe!C84&lt;&gt;""),Recipe!C84&amp;"| "&amp;IF(Recipe!I84='Drop down'!$P$6,0,1)&amp;"| "&amp;IF(Recipe!K84="","",IFERROR(VLOOKUP(Recipe!K84,AlleLande[],4,FALSE),""))&amp;"| "&amp;IF(Recipe!M84="","",IFERROR(VLOOKUP(Recipe!M84,AlleLande[],4,FALSE),""))&amp;"| "&amp;IF(Recipe!O84="","",IFERROR(VLOOKUP(Recipe!O84,AlleLande[],4,FALSE),""))&amp;"| "&amp;IF(Recipe!Q84="","",IFERROR(VLOOKUP(Recipe!Q84,AlleLande[],4,FALSE),""))&amp;"| "&amp;IF(Recipe!S84="","",IFERROR(VLOOKUP(Recipe!S84,AlleLande[],4,FALSE),"")),"")</f>
        <v/>
      </c>
      <c r="KT9" s="79" t="str">
        <f>IF(AND(Recipe!C85&lt;&gt;'Drop down'!$P$7,Recipe!C85&lt;&gt;""),Recipe!C85&amp;"| "&amp;IF(Recipe!I85='Drop down'!$P$6,0,1)&amp;"| "&amp;IF(Recipe!K85="","",IFERROR(VLOOKUP(Recipe!K85,AlleLande[],4,FALSE),""))&amp;"| "&amp;IF(Recipe!M85="","",IFERROR(VLOOKUP(Recipe!M85,AlleLande[],4,FALSE),""))&amp;"| "&amp;IF(Recipe!O85="","",IFERROR(VLOOKUP(Recipe!O85,AlleLande[],4,FALSE),""))&amp;"| "&amp;IF(Recipe!Q85="","",IFERROR(VLOOKUP(Recipe!Q85,AlleLande[],4,FALSE),""))&amp;"| "&amp;IF(Recipe!S85="","",IFERROR(VLOOKUP(Recipe!S85,AlleLande[],4,FALSE),"")),"")</f>
        <v/>
      </c>
      <c r="KU9" s="79" t="str">
        <f>IF(AND(Recipe!C86&lt;&gt;'Drop down'!$P$7,Recipe!C86&lt;&gt;""),Recipe!C86&amp;"| "&amp;IF(Recipe!I86='Drop down'!$P$6,0,1)&amp;"| "&amp;IF(Recipe!K86="","",IFERROR(VLOOKUP(Recipe!K86,AlleLande[],4,FALSE),""))&amp;"| "&amp;IF(Recipe!M86="","",IFERROR(VLOOKUP(Recipe!M86,AlleLande[],4,FALSE),""))&amp;"| "&amp;IF(Recipe!O86="","",IFERROR(VLOOKUP(Recipe!O86,AlleLande[],4,FALSE),""))&amp;"| "&amp;IF(Recipe!Q86="","",IFERROR(VLOOKUP(Recipe!Q86,AlleLande[],4,FALSE),""))&amp;"| "&amp;IF(Recipe!S86="","",IFERROR(VLOOKUP(Recipe!S86,AlleLande[],4,FALSE),"")),"")</f>
        <v/>
      </c>
      <c r="KV9" s="79" t="str">
        <f>IF(AND(Recipe!C87&lt;&gt;'Drop down'!$P$7,Recipe!C87&lt;&gt;""),Recipe!C87&amp;"| "&amp;IF(Recipe!I87='Drop down'!$P$6,0,1)&amp;"| "&amp;IF(Recipe!K87="","",IFERROR(VLOOKUP(Recipe!K87,AlleLande[],4,FALSE),""))&amp;"| "&amp;IF(Recipe!M87="","",IFERROR(VLOOKUP(Recipe!M87,AlleLande[],4,FALSE),""))&amp;"| "&amp;IF(Recipe!O87="","",IFERROR(VLOOKUP(Recipe!O87,AlleLande[],4,FALSE),""))&amp;"| "&amp;IF(Recipe!Q87="","",IFERROR(VLOOKUP(Recipe!Q87,AlleLande[],4,FALSE),""))&amp;"| "&amp;IF(Recipe!S87="","",IFERROR(VLOOKUP(Recipe!S87,AlleLande[],4,FALSE),"")),"")</f>
        <v/>
      </c>
      <c r="KW9" s="79" t="str">
        <f>IF(AND(Recipe!C88&lt;&gt;'Drop down'!$P$7,Recipe!C88&lt;&gt;""),Recipe!C88&amp;"| "&amp;IF(Recipe!I88='Drop down'!$P$6,0,1)&amp;"| "&amp;IF(Recipe!K88="","",IFERROR(VLOOKUP(Recipe!K88,AlleLande[],4,FALSE),""))&amp;"| "&amp;IF(Recipe!M88="","",IFERROR(VLOOKUP(Recipe!M88,AlleLande[],4,FALSE),""))&amp;"| "&amp;IF(Recipe!O88="","",IFERROR(VLOOKUP(Recipe!O88,AlleLande[],4,FALSE),""))&amp;"| "&amp;IF(Recipe!Q88="","",IFERROR(VLOOKUP(Recipe!Q88,AlleLande[],4,FALSE),""))&amp;"| "&amp;IF(Recipe!S88="","",IFERROR(VLOOKUP(Recipe!S88,AlleLande[],4,FALSE),"")),"")</f>
        <v/>
      </c>
      <c r="KX9" s="79" t="str">
        <f>IF(AND(Recipe!C89&lt;&gt;'Drop down'!$P$7,Recipe!C89&lt;&gt;""),Recipe!C89&amp;"| "&amp;IF(Recipe!I89='Drop down'!$P$6,0,1)&amp;"| "&amp;IF(Recipe!K89="","",IFERROR(VLOOKUP(Recipe!K89,AlleLande[],4,FALSE),""))&amp;"| "&amp;IF(Recipe!M89="","",IFERROR(VLOOKUP(Recipe!M89,AlleLande[],4,FALSE),""))&amp;"| "&amp;IF(Recipe!O89="","",IFERROR(VLOOKUP(Recipe!O89,AlleLande[],4,FALSE),""))&amp;"| "&amp;IF(Recipe!Q89="","",IFERROR(VLOOKUP(Recipe!Q89,AlleLande[],4,FALSE),""))&amp;"| "&amp;IF(Recipe!S89="","",IFERROR(VLOOKUP(Recipe!S89,AlleLande[],4,FALSE),"")),"")</f>
        <v/>
      </c>
      <c r="KY9" s="79" t="str">
        <f>IF(AND(Recipe!C90&lt;&gt;'Drop down'!$P$7,Recipe!C90&lt;&gt;""),Recipe!C90&amp;"| "&amp;IF(Recipe!I90='Drop down'!$P$6,0,1)&amp;"| "&amp;IF(Recipe!K90="","",IFERROR(VLOOKUP(Recipe!K90,AlleLande[],4,FALSE),""))&amp;"| "&amp;IF(Recipe!M90="","",IFERROR(VLOOKUP(Recipe!M90,AlleLande[],4,FALSE),""))&amp;"| "&amp;IF(Recipe!O90="","",IFERROR(VLOOKUP(Recipe!O90,AlleLande[],4,FALSE),""))&amp;"| "&amp;IF(Recipe!Q90="","",IFERROR(VLOOKUP(Recipe!Q90,AlleLande[],4,FALSE),""))&amp;"| "&amp;IF(Recipe!S90="","",IFERROR(VLOOKUP(Recipe!S90,AlleLande[],4,FALSE),"")),"")</f>
        <v/>
      </c>
      <c r="KZ9" s="79" t="str">
        <f>IF(AND(Recipe!C91&lt;&gt;'Drop down'!$P$7,Recipe!C91&lt;&gt;""),Recipe!C91&amp;"| "&amp;IF(Recipe!I91='Drop down'!$P$6,0,1)&amp;"| "&amp;IF(Recipe!K91="","",IFERROR(VLOOKUP(Recipe!K91,AlleLande[],4,FALSE),""))&amp;"| "&amp;IF(Recipe!M91="","",IFERROR(VLOOKUP(Recipe!M91,AlleLande[],4,FALSE),""))&amp;"| "&amp;IF(Recipe!O91="","",IFERROR(VLOOKUP(Recipe!O91,AlleLande[],4,FALSE),""))&amp;"| "&amp;IF(Recipe!Q91="","",IFERROR(VLOOKUP(Recipe!Q91,AlleLande[],4,FALSE),""))&amp;"| "&amp;IF(Recipe!S91="","",IFERROR(VLOOKUP(Recipe!S91,AlleLande[],4,FALSE),"")),"")</f>
        <v/>
      </c>
      <c r="LA9" s="79" t="str">
        <f>IF(AND(Recipe!C92&lt;&gt;'Drop down'!$P$7,Recipe!C92&lt;&gt;""),Recipe!C92&amp;"| "&amp;IF(Recipe!I92='Drop down'!$P$6,0,1)&amp;"| "&amp;IF(Recipe!K92="","",IFERROR(VLOOKUP(Recipe!K92,AlleLande[],4,FALSE),""))&amp;"| "&amp;IF(Recipe!M92="","",IFERROR(VLOOKUP(Recipe!M92,AlleLande[],4,FALSE),""))&amp;"| "&amp;IF(Recipe!O92="","",IFERROR(VLOOKUP(Recipe!O92,AlleLande[],4,FALSE),""))&amp;"| "&amp;IF(Recipe!Q92="","",IFERROR(VLOOKUP(Recipe!Q92,AlleLande[],4,FALSE),""))&amp;"| "&amp;IF(Recipe!S92="","",IFERROR(VLOOKUP(Recipe!S92,AlleLande[],4,FALSE),"")),"")</f>
        <v/>
      </c>
      <c r="LB9" s="79" t="str">
        <f>IF(AND(Recipe!C93&lt;&gt;'Drop down'!$P$7,Recipe!C93&lt;&gt;""),Recipe!C93&amp;"| "&amp;IF(Recipe!I93='Drop down'!$P$6,0,1)&amp;"| "&amp;IF(Recipe!K93="","",IFERROR(VLOOKUP(Recipe!K93,AlleLande[],4,FALSE),""))&amp;"| "&amp;IF(Recipe!M93="","",IFERROR(VLOOKUP(Recipe!M93,AlleLande[],4,FALSE),""))&amp;"| "&amp;IF(Recipe!O93="","",IFERROR(VLOOKUP(Recipe!O93,AlleLande[],4,FALSE),""))&amp;"| "&amp;IF(Recipe!Q93="","",IFERROR(VLOOKUP(Recipe!Q93,AlleLande[],4,FALSE),""))&amp;"| "&amp;IF(Recipe!S93="","",IFERROR(VLOOKUP(Recipe!S93,AlleLande[],4,FALSE),"")),"")</f>
        <v/>
      </c>
      <c r="LC9" s="79" t="str">
        <f>IF(AND(Recipe!C94&lt;&gt;'Drop down'!$P$7,Recipe!C94&lt;&gt;""),Recipe!C94&amp;"| "&amp;IF(Recipe!I94='Drop down'!$P$6,0,1)&amp;"| "&amp;IF(Recipe!K94="","",IFERROR(VLOOKUP(Recipe!K94,AlleLande[],4,FALSE),""))&amp;"| "&amp;IF(Recipe!M94="","",IFERROR(VLOOKUP(Recipe!M94,AlleLande[],4,FALSE),""))&amp;"| "&amp;IF(Recipe!O94="","",IFERROR(VLOOKUP(Recipe!O94,AlleLande[],4,FALSE),""))&amp;"| "&amp;IF(Recipe!Q94="","",IFERROR(VLOOKUP(Recipe!Q94,AlleLande[],4,FALSE),""))&amp;"| "&amp;IF(Recipe!S94="","",IFERROR(VLOOKUP(Recipe!S94,AlleLande[],4,FALSE),"")),"")</f>
        <v/>
      </c>
      <c r="LD9" s="79" t="str">
        <f>IF(AND(Recipe!C95&lt;&gt;'Drop down'!$P$7,Recipe!C95&lt;&gt;""),Recipe!C95&amp;"| "&amp;IF(Recipe!I95='Drop down'!$P$6,0,1)&amp;"| "&amp;IF(Recipe!K95="","",IFERROR(VLOOKUP(Recipe!K95,AlleLande[],4,FALSE),""))&amp;"| "&amp;IF(Recipe!M95="","",IFERROR(VLOOKUP(Recipe!M95,AlleLande[],4,FALSE),""))&amp;"| "&amp;IF(Recipe!O95="","",IFERROR(VLOOKUP(Recipe!O95,AlleLande[],4,FALSE),""))&amp;"| "&amp;IF(Recipe!Q95="","",IFERROR(VLOOKUP(Recipe!Q95,AlleLande[],4,FALSE),""))&amp;"| "&amp;IF(Recipe!S95="","",IFERROR(VLOOKUP(Recipe!S95,AlleLande[],4,FALSE),"")),"")</f>
        <v/>
      </c>
      <c r="LE9" s="79" t="str">
        <f>IF(AND(Recipe!C96&lt;&gt;'Drop down'!$P$7,Recipe!C96&lt;&gt;""),Recipe!C96&amp;"| "&amp;IF(Recipe!I96='Drop down'!$P$6,0,1)&amp;"| "&amp;IF(Recipe!K96="","",IFERROR(VLOOKUP(Recipe!K96,AlleLande[],4,FALSE),""))&amp;"| "&amp;IF(Recipe!M96="","",IFERROR(VLOOKUP(Recipe!M96,AlleLande[],4,FALSE),""))&amp;"| "&amp;IF(Recipe!O96="","",IFERROR(VLOOKUP(Recipe!O96,AlleLande[],4,FALSE),""))&amp;"| "&amp;IF(Recipe!Q96="","",IFERROR(VLOOKUP(Recipe!Q96,AlleLande[],4,FALSE),""))&amp;"| "&amp;IF(Recipe!S96="","",IFERROR(VLOOKUP(Recipe!S96,AlleLande[],4,FALSE),"")),"")</f>
        <v/>
      </c>
      <c r="LF9" s="79" t="str">
        <f>IF(AND(Recipe!C97&lt;&gt;'Drop down'!$P$7,Recipe!C97&lt;&gt;""),Recipe!C97&amp;"| "&amp;IF(Recipe!I97='Drop down'!$P$6,0,1)&amp;"| "&amp;IF(Recipe!K97="","",IFERROR(VLOOKUP(Recipe!K97,AlleLande[],4,FALSE),""))&amp;"| "&amp;IF(Recipe!M97="","",IFERROR(VLOOKUP(Recipe!M97,AlleLande[],4,FALSE),""))&amp;"| "&amp;IF(Recipe!O97="","",IFERROR(VLOOKUP(Recipe!O97,AlleLande[],4,FALSE),""))&amp;"| "&amp;IF(Recipe!Q97="","",IFERROR(VLOOKUP(Recipe!Q97,AlleLande[],4,FALSE),""))&amp;"| "&amp;IF(Recipe!S97="","",IFERROR(VLOOKUP(Recipe!S97,AlleLande[],4,FALSE),"")),"")</f>
        <v/>
      </c>
      <c r="LG9" s="79" t="str">
        <f>IF(AND(Recipe!C98&lt;&gt;'Drop down'!$P$7,Recipe!C98&lt;&gt;""),Recipe!C98&amp;"| "&amp;IF(Recipe!I98='Drop down'!$P$6,0,1)&amp;"| "&amp;IF(Recipe!K98="","",IFERROR(VLOOKUP(Recipe!K98,AlleLande[],4,FALSE),""))&amp;"| "&amp;IF(Recipe!M98="","",IFERROR(VLOOKUP(Recipe!M98,AlleLande[],4,FALSE),""))&amp;"| "&amp;IF(Recipe!O98="","",IFERROR(VLOOKUP(Recipe!O98,AlleLande[],4,FALSE),""))&amp;"| "&amp;IF(Recipe!Q98="","",IFERROR(VLOOKUP(Recipe!Q98,AlleLande[],4,FALSE),""))&amp;"| "&amp;IF(Recipe!S98="","",IFERROR(VLOOKUP(Recipe!S98,AlleLande[],4,FALSE),"")),"")</f>
        <v/>
      </c>
      <c r="LH9" s="79" t="str">
        <f>IF(AND(Recipe!C99&lt;&gt;'Drop down'!$P$7,Recipe!C99&lt;&gt;""),Recipe!C99&amp;"| "&amp;IF(Recipe!I99='Drop down'!$P$6,0,1)&amp;"| "&amp;IF(Recipe!K99="","",IFERROR(VLOOKUP(Recipe!K99,AlleLande[],4,FALSE),""))&amp;"| "&amp;IF(Recipe!M99="","",IFERROR(VLOOKUP(Recipe!M99,AlleLande[],4,FALSE),""))&amp;"| "&amp;IF(Recipe!O99="","",IFERROR(VLOOKUP(Recipe!O99,AlleLande[],4,FALSE),""))&amp;"| "&amp;IF(Recipe!Q99="","",IFERROR(VLOOKUP(Recipe!Q99,AlleLande[],4,FALSE),""))&amp;"| "&amp;IF(Recipe!S99="","",IFERROR(VLOOKUP(Recipe!S99,AlleLande[],4,FALSE),"")),"")</f>
        <v/>
      </c>
      <c r="LI9" s="79" t="str">
        <f>IF(AND(Recipe!C100&lt;&gt;'Drop down'!$P$7,Recipe!C100&lt;&gt;""),Recipe!C100&amp;"| "&amp;IF(Recipe!I100='Drop down'!$P$6,0,1)&amp;"| "&amp;IF(Recipe!K100="","",IFERROR(VLOOKUP(Recipe!K100,AlleLande[],4,FALSE),""))&amp;"| "&amp;IF(Recipe!M100="","",IFERROR(VLOOKUP(Recipe!M100,AlleLande[],4,FALSE),""))&amp;"| "&amp;IF(Recipe!O100="","",IFERROR(VLOOKUP(Recipe!O100,AlleLande[],4,FALSE),""))&amp;"| "&amp;IF(Recipe!Q100="","",IFERROR(VLOOKUP(Recipe!Q100,AlleLande[],4,FALSE),""))&amp;"| "&amp;IF(Recipe!S100="","",IFERROR(VLOOKUP(Recipe!S100,AlleLande[],4,FALSE),"")),"")</f>
        <v/>
      </c>
      <c r="LJ9" s="79" t="str">
        <f>IF(AND(Recipe!C101&lt;&gt;'Drop down'!$P$7,Recipe!C101&lt;&gt;""),Recipe!C101&amp;"| "&amp;IF(Recipe!I101='Drop down'!$P$6,0,1)&amp;"| "&amp;IF(Recipe!K101="","",IFERROR(VLOOKUP(Recipe!K101,AlleLande[],4,FALSE),""))&amp;"| "&amp;IF(Recipe!M101="","",IFERROR(VLOOKUP(Recipe!M101,AlleLande[],4,FALSE),""))&amp;"| "&amp;IF(Recipe!O101="","",IFERROR(VLOOKUP(Recipe!O101,AlleLande[],4,FALSE),""))&amp;"| "&amp;IF(Recipe!Q101="","",IFERROR(VLOOKUP(Recipe!Q101,AlleLande[],4,FALSE),""))&amp;"| "&amp;IF(Recipe!S101="","",IFERROR(VLOOKUP(Recipe!S101,AlleLande[],4,FALSE),"")),"")</f>
        <v/>
      </c>
      <c r="LK9" s="79" t="str">
        <f>IF(AND(Recipe!C102&lt;&gt;'Drop down'!$P$7,Recipe!C102&lt;&gt;""),Recipe!C102&amp;"| "&amp;IF(Recipe!I102='Drop down'!$P$6,0,1)&amp;"| "&amp;IF(Recipe!K102="","",IFERROR(VLOOKUP(Recipe!K102,AlleLande[],4,FALSE),""))&amp;"| "&amp;IF(Recipe!M102="","",IFERROR(VLOOKUP(Recipe!M102,AlleLande[],4,FALSE),""))&amp;"| "&amp;IF(Recipe!O102="","",IFERROR(VLOOKUP(Recipe!O102,AlleLande[],4,FALSE),""))&amp;"| "&amp;IF(Recipe!Q102="","",IFERROR(VLOOKUP(Recipe!Q102,AlleLande[],4,FALSE),""))&amp;"| "&amp;IF(Recipe!S102="","",IFERROR(VLOOKUP(Recipe!S102,AlleLande[],4,FALSE),"")),"")</f>
        <v/>
      </c>
      <c r="LL9" s="79" t="str">
        <f>IF(AND(Recipe!C103&lt;&gt;'Drop down'!$P$7,Recipe!C103&lt;&gt;""),Recipe!C103&amp;"| "&amp;IF(Recipe!I103='Drop down'!$P$6,0,1)&amp;"| "&amp;IF(Recipe!K103="","",IFERROR(VLOOKUP(Recipe!K103,AlleLande[],4,FALSE),""))&amp;"| "&amp;IF(Recipe!M103="","",IFERROR(VLOOKUP(Recipe!M103,AlleLande[],4,FALSE),""))&amp;"| "&amp;IF(Recipe!O103="","",IFERROR(VLOOKUP(Recipe!O103,AlleLande[],4,FALSE),""))&amp;"| "&amp;IF(Recipe!Q103="","",IFERROR(VLOOKUP(Recipe!Q103,AlleLande[],4,FALSE),""))&amp;"| "&amp;IF(Recipe!S103="","",IFERROR(VLOOKUP(Recipe!S103,AlleLande[],4,FALSE),"")),"")</f>
        <v/>
      </c>
      <c r="LM9" s="79" t="str">
        <f>IF(AND(Recipe!C104&lt;&gt;'Drop down'!$P$7,Recipe!C104&lt;&gt;""),Recipe!C104&amp;"| "&amp;IF(Recipe!I104='Drop down'!$P$6,0,1)&amp;"| "&amp;IF(Recipe!K104="","",IFERROR(VLOOKUP(Recipe!K104,AlleLande[],4,FALSE),""))&amp;"| "&amp;IF(Recipe!M104="","",IFERROR(VLOOKUP(Recipe!M104,AlleLande[],4,FALSE),""))&amp;"| "&amp;IF(Recipe!O104="","",IFERROR(VLOOKUP(Recipe!O104,AlleLande[],4,FALSE),""))&amp;"| "&amp;IF(Recipe!Q104="","",IFERROR(VLOOKUP(Recipe!Q104,AlleLande[],4,FALSE),""))&amp;"| "&amp;IF(Recipe!S104="","",IFERROR(VLOOKUP(Recipe!S104,AlleLande[],4,FALSE),"")),"")</f>
        <v/>
      </c>
      <c r="LN9" s="79" t="str">
        <f>IF(AND(Recipe!C105&lt;&gt;'Drop down'!$P$7,Recipe!C105&lt;&gt;""),Recipe!C105&amp;"| "&amp;IF(Recipe!I105='Drop down'!$P$6,0,1)&amp;"| "&amp;IF(Recipe!K105="","",IFERROR(VLOOKUP(Recipe!K105,AlleLande[],4,FALSE),""))&amp;"| "&amp;IF(Recipe!M105="","",IFERROR(VLOOKUP(Recipe!M105,AlleLande[],4,FALSE),""))&amp;"| "&amp;IF(Recipe!O105="","",IFERROR(VLOOKUP(Recipe!O105,AlleLande[],4,FALSE),""))&amp;"| "&amp;IF(Recipe!Q105="","",IFERROR(VLOOKUP(Recipe!Q105,AlleLande[],4,FALSE),""))&amp;"| "&amp;IF(Recipe!S105="","",IFERROR(VLOOKUP(Recipe!S105,AlleLande[],4,FALSE),"")),"")</f>
        <v/>
      </c>
      <c r="LO9" s="79" t="str">
        <f>IF(AND(Recipe!C106&lt;&gt;'Drop down'!$P$7,Recipe!C106&lt;&gt;""),Recipe!C106&amp;"| "&amp;IF(Recipe!I106='Drop down'!$P$6,0,1)&amp;"| "&amp;IF(Recipe!K106="","",IFERROR(VLOOKUP(Recipe!K106,AlleLande[],4,FALSE),""))&amp;"| "&amp;IF(Recipe!M106="","",IFERROR(VLOOKUP(Recipe!M106,AlleLande[],4,FALSE),""))&amp;"| "&amp;IF(Recipe!O106="","",IFERROR(VLOOKUP(Recipe!O106,AlleLande[],4,FALSE),""))&amp;"| "&amp;IF(Recipe!Q106="","",IFERROR(VLOOKUP(Recipe!Q106,AlleLande[],4,FALSE),""))&amp;"| "&amp;IF(Recipe!S106="","",IFERROR(VLOOKUP(Recipe!S106,AlleLande[],4,FALSE),"")),"")</f>
        <v/>
      </c>
      <c r="LP9" s="79" t="str">
        <f>IF(AND(Recipe!C107&lt;&gt;'Drop down'!$P$7,Recipe!C107&lt;&gt;""),Recipe!C107&amp;"| "&amp;IF(Recipe!I107='Drop down'!$P$6,0,1)&amp;"| "&amp;IF(Recipe!K107="","",IFERROR(VLOOKUP(Recipe!K107,AlleLande[],4,FALSE),""))&amp;"| "&amp;IF(Recipe!M107="","",IFERROR(VLOOKUP(Recipe!M107,AlleLande[],4,FALSE),""))&amp;"| "&amp;IF(Recipe!O107="","",IFERROR(VLOOKUP(Recipe!O107,AlleLande[],4,FALSE),""))&amp;"| "&amp;IF(Recipe!Q107="","",IFERROR(VLOOKUP(Recipe!Q107,AlleLande[],4,FALSE),""))&amp;"| "&amp;IF(Recipe!S107="","",IFERROR(VLOOKUP(Recipe!S107,AlleLande[],4,FALSE),"")),"")</f>
        <v/>
      </c>
      <c r="LQ9" s="79" t="str">
        <f>IF(AND(Recipe!C108&lt;&gt;'Drop down'!$P$7,Recipe!C108&lt;&gt;""),Recipe!C108&amp;"| "&amp;IF(Recipe!I108='Drop down'!$P$6,0,1)&amp;"| "&amp;IF(Recipe!K108="","",IFERROR(VLOOKUP(Recipe!K108,AlleLande[],4,FALSE),""))&amp;"| "&amp;IF(Recipe!M108="","",IFERROR(VLOOKUP(Recipe!M108,AlleLande[],4,FALSE),""))&amp;"| "&amp;IF(Recipe!O108="","",IFERROR(VLOOKUP(Recipe!O108,AlleLande[],4,FALSE),""))&amp;"| "&amp;IF(Recipe!Q108="","",IFERROR(VLOOKUP(Recipe!Q108,AlleLande[],4,FALSE),""))&amp;"| "&amp;IF(Recipe!S108="","",IFERROR(VLOOKUP(Recipe!S108,AlleLande[],4,FALSE),"")),"")</f>
        <v/>
      </c>
      <c r="LR9" s="79" t="str">
        <f>IF(AND(Recipe!C109&lt;&gt;'Drop down'!$P$7,Recipe!C109&lt;&gt;""),Recipe!C109&amp;"| "&amp;IF(Recipe!I109='Drop down'!$P$6,0,1)&amp;"| "&amp;IF(Recipe!K109="","",IFERROR(VLOOKUP(Recipe!K109,AlleLande[],4,FALSE),""))&amp;"| "&amp;IF(Recipe!M109="","",IFERROR(VLOOKUP(Recipe!M109,AlleLande[],4,FALSE),""))&amp;"| "&amp;IF(Recipe!O109="","",IFERROR(VLOOKUP(Recipe!O109,AlleLande[],4,FALSE),""))&amp;"| "&amp;IF(Recipe!Q109="","",IFERROR(VLOOKUP(Recipe!Q109,AlleLande[],4,FALSE),""))&amp;"| "&amp;IF(Recipe!S109="","",IFERROR(VLOOKUP(Recipe!S109,AlleLande[],4,FALSE),"")),"")</f>
        <v/>
      </c>
      <c r="LS9" s="79" t="str">
        <f>IF(AND(Recipe!C110&lt;&gt;'Drop down'!$P$7,Recipe!C110&lt;&gt;""),Recipe!C110&amp;"| "&amp;IF(Recipe!I110='Drop down'!$P$6,0,1)&amp;"| "&amp;IF(Recipe!K110="","",IFERROR(VLOOKUP(Recipe!K110,AlleLande[],4,FALSE),""))&amp;"| "&amp;IF(Recipe!M110="","",IFERROR(VLOOKUP(Recipe!M110,AlleLande[],4,FALSE),""))&amp;"| "&amp;IF(Recipe!O110="","",IFERROR(VLOOKUP(Recipe!O110,AlleLande[],4,FALSE),""))&amp;"| "&amp;IF(Recipe!Q110="","",IFERROR(VLOOKUP(Recipe!Q110,AlleLande[],4,FALSE),""))&amp;"| "&amp;IF(Recipe!S110="","",IFERROR(VLOOKUP(Recipe!S110,AlleLande[],4,FALSE),"")),"")</f>
        <v/>
      </c>
      <c r="LT9" s="79" t="str">
        <f>IF(AND(Recipe!C111&lt;&gt;'Drop down'!$P$7,Recipe!C111&lt;&gt;""),Recipe!C111&amp;"| "&amp;IF(Recipe!I111='Drop down'!$P$6,0,1)&amp;"| "&amp;IF(Recipe!K111="","",IFERROR(VLOOKUP(Recipe!K111,AlleLande[],4,FALSE),""))&amp;"| "&amp;IF(Recipe!M111="","",IFERROR(VLOOKUP(Recipe!M111,AlleLande[],4,FALSE),""))&amp;"| "&amp;IF(Recipe!O111="","",IFERROR(VLOOKUP(Recipe!O111,AlleLande[],4,FALSE),""))&amp;"| "&amp;IF(Recipe!Q111="","",IFERROR(VLOOKUP(Recipe!Q111,AlleLande[],4,FALSE),""))&amp;"| "&amp;IF(Recipe!S111="","",IFERROR(VLOOKUP(Recipe!S111,AlleLande[],4,FALSE),"")),"")</f>
        <v/>
      </c>
      <c r="LU9" s="79" t="str">
        <f>IF(AND(Recipe!C112&lt;&gt;'Drop down'!$P$7,Recipe!C112&lt;&gt;""),Recipe!C112&amp;"| "&amp;IF(Recipe!I112='Drop down'!$P$6,0,1)&amp;"| "&amp;IF(Recipe!K112="","",IFERROR(VLOOKUP(Recipe!K112,AlleLande[],4,FALSE),""))&amp;"| "&amp;IF(Recipe!M112="","",IFERROR(VLOOKUP(Recipe!M112,AlleLande[],4,FALSE),""))&amp;"| "&amp;IF(Recipe!O112="","",IFERROR(VLOOKUP(Recipe!O112,AlleLande[],4,FALSE),""))&amp;"| "&amp;IF(Recipe!Q112="","",IFERROR(VLOOKUP(Recipe!Q112,AlleLande[],4,FALSE),""))&amp;"| "&amp;IF(Recipe!S112="","",IFERROR(VLOOKUP(Recipe!S112,AlleLande[],4,FALSE),"")),"")</f>
        <v/>
      </c>
      <c r="LV9" s="79" t="str">
        <f>IF(AND(Recipe!C113&lt;&gt;'Drop down'!$P$7,Recipe!C113&lt;&gt;""),Recipe!C113&amp;"| "&amp;IF(Recipe!I113='Drop down'!$P$6,0,1)&amp;"| "&amp;IF(Recipe!K113="","",IFERROR(VLOOKUP(Recipe!K113,AlleLande[],4,FALSE),""))&amp;"| "&amp;IF(Recipe!M113="","",IFERROR(VLOOKUP(Recipe!M113,AlleLande[],4,FALSE),""))&amp;"| "&amp;IF(Recipe!O113="","",IFERROR(VLOOKUP(Recipe!O113,AlleLande[],4,FALSE),""))&amp;"| "&amp;IF(Recipe!Q113="","",IFERROR(VLOOKUP(Recipe!Q113,AlleLande[],4,FALSE),""))&amp;"| "&amp;IF(Recipe!S113="","",IFERROR(VLOOKUP(Recipe!S113,AlleLande[],4,FALSE),"")),"")</f>
        <v/>
      </c>
      <c r="LW9" s="79" t="str">
        <f>IF(AND(Recipe!C114&lt;&gt;'Drop down'!$P$7,Recipe!C114&lt;&gt;""),Recipe!C114&amp;"| "&amp;IF(Recipe!I114='Drop down'!$P$6,0,1)&amp;"| "&amp;IF(Recipe!K114="","",IFERROR(VLOOKUP(Recipe!K114,AlleLande[],4,FALSE),""))&amp;"| "&amp;IF(Recipe!M114="","",IFERROR(VLOOKUP(Recipe!M114,AlleLande[],4,FALSE),""))&amp;"| "&amp;IF(Recipe!O114="","",IFERROR(VLOOKUP(Recipe!O114,AlleLande[],4,FALSE),""))&amp;"| "&amp;IF(Recipe!Q114="","",IFERROR(VLOOKUP(Recipe!Q114,AlleLande[],4,FALSE),""))&amp;"| "&amp;IF(Recipe!S114="","",IFERROR(VLOOKUP(Recipe!S114,AlleLande[],4,FALSE),"")),"")</f>
        <v/>
      </c>
      <c r="LX9" s="79" t="str">
        <f>IF(AND(Recipe!C115&lt;&gt;'Drop down'!$P$7,Recipe!C115&lt;&gt;""),Recipe!C115&amp;"| "&amp;IF(Recipe!I115='Drop down'!$P$6,0,1)&amp;"| "&amp;IF(Recipe!K115="","",IFERROR(VLOOKUP(Recipe!K115,AlleLande[],4,FALSE),""))&amp;"| "&amp;IF(Recipe!M115="","",IFERROR(VLOOKUP(Recipe!M115,AlleLande[],4,FALSE),""))&amp;"| "&amp;IF(Recipe!O115="","",IFERROR(VLOOKUP(Recipe!O115,AlleLande[],4,FALSE),""))&amp;"| "&amp;IF(Recipe!Q115="","",IFERROR(VLOOKUP(Recipe!Q115,AlleLande[],4,FALSE),""))&amp;"| "&amp;IF(Recipe!S115="","",IFERROR(VLOOKUP(Recipe!S115,AlleLande[],4,FALSE),"")),"")</f>
        <v/>
      </c>
      <c r="LY9" s="79" t="str">
        <f>IF(AND(Recipe!C116&lt;&gt;'Drop down'!$P$7,Recipe!C116&lt;&gt;""),Recipe!C116&amp;"| "&amp;IF(Recipe!I116='Drop down'!$P$6,0,1)&amp;"| "&amp;IF(Recipe!K116="","",IFERROR(VLOOKUP(Recipe!K116,AlleLande[],4,FALSE),""))&amp;"| "&amp;IF(Recipe!M116="","",IFERROR(VLOOKUP(Recipe!M116,AlleLande[],4,FALSE),""))&amp;"| "&amp;IF(Recipe!O116="","",IFERROR(VLOOKUP(Recipe!O116,AlleLande[],4,FALSE),""))&amp;"| "&amp;IF(Recipe!Q116="","",IFERROR(VLOOKUP(Recipe!Q116,AlleLande[],4,FALSE),""))&amp;"| "&amp;IF(Recipe!S116="","",IFERROR(VLOOKUP(Recipe!S116,AlleLande[],4,FALSE),"")),"")</f>
        <v/>
      </c>
      <c r="LZ9" s="79" t="str">
        <f>IF(AND(Recipe!C117&lt;&gt;'Drop down'!$P$7,Recipe!C117&lt;&gt;""),Recipe!C117&amp;"| "&amp;IF(Recipe!I117='Drop down'!$P$6,0,1)&amp;"| "&amp;IF(Recipe!K117="","",IFERROR(VLOOKUP(Recipe!K117,AlleLande[],4,FALSE),""))&amp;"| "&amp;IF(Recipe!M117="","",IFERROR(VLOOKUP(Recipe!M117,AlleLande[],4,FALSE),""))&amp;"| "&amp;IF(Recipe!O117="","",IFERROR(VLOOKUP(Recipe!O117,AlleLande[],4,FALSE),""))&amp;"| "&amp;IF(Recipe!Q117="","",IFERROR(VLOOKUP(Recipe!Q117,AlleLande[],4,FALSE),""))&amp;"| "&amp;IF(Recipe!S117="","",IFERROR(VLOOKUP(Recipe!S117,AlleLande[],4,FALSE),"")),"")</f>
        <v/>
      </c>
      <c r="MA9" s="79" t="str">
        <f>IF(AND(Recipe!C118&lt;&gt;'Drop down'!$P$7,Recipe!C118&lt;&gt;""),Recipe!C118&amp;"| "&amp;IF(Recipe!I118='Drop down'!$P$6,0,1)&amp;"| "&amp;IF(Recipe!K118="","",IFERROR(VLOOKUP(Recipe!K118,AlleLande[],4,FALSE),""))&amp;"| "&amp;IF(Recipe!M118="","",IFERROR(VLOOKUP(Recipe!M118,AlleLande[],4,FALSE),""))&amp;"| "&amp;IF(Recipe!O118="","",IFERROR(VLOOKUP(Recipe!O118,AlleLande[],4,FALSE),""))&amp;"| "&amp;IF(Recipe!Q118="","",IFERROR(VLOOKUP(Recipe!Q118,AlleLande[],4,FALSE),""))&amp;"| "&amp;IF(Recipe!S118="","",IFERROR(VLOOKUP(Recipe!S118,AlleLande[],4,FALSE),"")),"")</f>
        <v/>
      </c>
      <c r="MB9" s="79" t="str">
        <f>IF(AND(Recipe!C119&lt;&gt;'Drop down'!$P$7,Recipe!C119&lt;&gt;""),Recipe!C119&amp;"| "&amp;IF(Recipe!I119='Drop down'!$P$6,0,1)&amp;"| "&amp;IF(Recipe!K119="","",IFERROR(VLOOKUP(Recipe!K119,AlleLande[],4,FALSE),""))&amp;"| "&amp;IF(Recipe!M119="","",IFERROR(VLOOKUP(Recipe!M119,AlleLande[],4,FALSE),""))&amp;"| "&amp;IF(Recipe!O119="","",IFERROR(VLOOKUP(Recipe!O119,AlleLande[],4,FALSE),""))&amp;"| "&amp;IF(Recipe!Q119="","",IFERROR(VLOOKUP(Recipe!Q119,AlleLande[],4,FALSE),""))&amp;"| "&amp;IF(Recipe!S119="","",IFERROR(VLOOKUP(Recipe!S119,AlleLande[],4,FALSE),"")),"")</f>
        <v/>
      </c>
      <c r="MC9" s="79" t="str">
        <f>IF(AND(Recipe!C120&lt;&gt;'Drop down'!$P$7,Recipe!C120&lt;&gt;""),Recipe!C120&amp;"| "&amp;IF(Recipe!I120='Drop down'!$P$6,0,1)&amp;"| "&amp;IF(Recipe!K120="","",IFERROR(VLOOKUP(Recipe!K120,AlleLande[],4,FALSE),""))&amp;"| "&amp;IF(Recipe!M120="","",IFERROR(VLOOKUP(Recipe!M120,AlleLande[],4,FALSE),""))&amp;"| "&amp;IF(Recipe!O120="","",IFERROR(VLOOKUP(Recipe!O120,AlleLande[],4,FALSE),""))&amp;"| "&amp;IF(Recipe!Q120="","",IFERROR(VLOOKUP(Recipe!Q120,AlleLande[],4,FALSE),""))&amp;"| "&amp;IF(Recipe!S120="","",IFERROR(VLOOKUP(Recipe!S120,AlleLande[],4,FALSE),"")),"")</f>
        <v/>
      </c>
      <c r="MD9" s="79" t="str">
        <f>IF(AND(Recipe!C121&lt;&gt;'Drop down'!$P$7,Recipe!C121&lt;&gt;""),Recipe!C121&amp;"| "&amp;IF(Recipe!I121='Drop down'!$P$6,0,1)&amp;"| "&amp;IF(Recipe!K121="","",IFERROR(VLOOKUP(Recipe!K121,AlleLande[],4,FALSE),""))&amp;"| "&amp;IF(Recipe!M121="","",IFERROR(VLOOKUP(Recipe!M121,AlleLande[],4,FALSE),""))&amp;"| "&amp;IF(Recipe!O121="","",IFERROR(VLOOKUP(Recipe!O121,AlleLande[],4,FALSE),""))&amp;"| "&amp;IF(Recipe!Q121="","",IFERROR(VLOOKUP(Recipe!Q121,AlleLande[],4,FALSE),""))&amp;"| "&amp;IF(Recipe!S121="","",IFERROR(VLOOKUP(Recipe!S121,AlleLande[],4,FALSE),"")),"")</f>
        <v/>
      </c>
      <c r="ME9" s="79" t="str">
        <f>IF(AND(Recipe!C122&lt;&gt;'Drop down'!$P$7,Recipe!C122&lt;&gt;""),Recipe!C122&amp;"| "&amp;IF(Recipe!I122='Drop down'!$P$6,0,1)&amp;"| "&amp;IF(Recipe!K122="","",IFERROR(VLOOKUP(Recipe!K122,AlleLande[],4,FALSE),""))&amp;"| "&amp;IF(Recipe!M122="","",IFERROR(VLOOKUP(Recipe!M122,AlleLande[],4,FALSE),""))&amp;"| "&amp;IF(Recipe!O122="","",IFERROR(VLOOKUP(Recipe!O122,AlleLande[],4,FALSE),""))&amp;"| "&amp;IF(Recipe!Q122="","",IFERROR(VLOOKUP(Recipe!Q122,AlleLande[],4,FALSE),""))&amp;"| "&amp;IF(Recipe!S122="","",IFERROR(VLOOKUP(Recipe!S122,AlleLande[],4,FALSE),"")),"")</f>
        <v/>
      </c>
      <c r="MF9" s="79" t="str">
        <f>IF(AND(Recipe!C123&lt;&gt;'Drop down'!$P$7,Recipe!C123&lt;&gt;""),Recipe!C123&amp;"| "&amp;IF(Recipe!I123='Drop down'!$P$6,0,1)&amp;"| "&amp;IF(Recipe!K123="","",IFERROR(VLOOKUP(Recipe!K123,AlleLande[],4,FALSE),""))&amp;"| "&amp;IF(Recipe!M123="","",IFERROR(VLOOKUP(Recipe!M123,AlleLande[],4,FALSE),""))&amp;"| "&amp;IF(Recipe!O123="","",IFERROR(VLOOKUP(Recipe!O123,AlleLande[],4,FALSE),""))&amp;"| "&amp;IF(Recipe!Q123="","",IFERROR(VLOOKUP(Recipe!Q123,AlleLande[],4,FALSE),""))&amp;"| "&amp;IF(Recipe!S123="","",IFERROR(VLOOKUP(Recipe!S123,AlleLande[],4,FALSE),"")),"")</f>
        <v/>
      </c>
      <c r="MG9" s="79" t="str">
        <f>IF(AND(Recipe!C124&lt;&gt;'Drop down'!$P$7,Recipe!C124&lt;&gt;""),Recipe!C124&amp;"| "&amp;IF(Recipe!I124='Drop down'!$P$6,0,1)&amp;"| "&amp;IF(Recipe!K124="","",IFERROR(VLOOKUP(Recipe!K124,AlleLande[],4,FALSE),""))&amp;"| "&amp;IF(Recipe!M124="","",IFERROR(VLOOKUP(Recipe!M124,AlleLande[],4,FALSE),""))&amp;"| "&amp;IF(Recipe!O124="","",IFERROR(VLOOKUP(Recipe!O124,AlleLande[],4,FALSE),""))&amp;"| "&amp;IF(Recipe!Q124="","",IFERROR(VLOOKUP(Recipe!Q124,AlleLande[],4,FALSE),""))&amp;"| "&amp;IF(Recipe!S124="","",IFERROR(VLOOKUP(Recipe!S124,AlleLande[],4,FALSE),"")),"")</f>
        <v/>
      </c>
      <c r="MH9" s="79" t="str">
        <f>IF(AND(Recipe!C125&lt;&gt;'Drop down'!$P$7,Recipe!C125&lt;&gt;""),Recipe!C125&amp;"| "&amp;IF(Recipe!I125='Drop down'!$P$6,0,1)&amp;"| "&amp;IF(Recipe!K125="","",IFERROR(VLOOKUP(Recipe!K125,AlleLande[],4,FALSE),""))&amp;"| "&amp;IF(Recipe!M125="","",IFERROR(VLOOKUP(Recipe!M125,AlleLande[],4,FALSE),""))&amp;"| "&amp;IF(Recipe!O125="","",IFERROR(VLOOKUP(Recipe!O125,AlleLande[],4,FALSE),""))&amp;"| "&amp;IF(Recipe!Q125="","",IFERROR(VLOOKUP(Recipe!Q125,AlleLande[],4,FALSE),""))&amp;"| "&amp;IF(Recipe!S125="","",IFERROR(VLOOKUP(Recipe!S125,AlleLande[],4,FALSE),"")),"")</f>
        <v/>
      </c>
      <c r="MI9" s="79" t="str">
        <f>IF(AND(Recipe!C126&lt;&gt;'Drop down'!$P$7,Recipe!C126&lt;&gt;""),Recipe!C126&amp;"| "&amp;IF(Recipe!I126='Drop down'!$P$6,0,1)&amp;"| "&amp;IF(Recipe!K126="","",IFERROR(VLOOKUP(Recipe!K126,AlleLande[],4,FALSE),""))&amp;"| "&amp;IF(Recipe!M126="","",IFERROR(VLOOKUP(Recipe!M126,AlleLande[],4,FALSE),""))&amp;"| "&amp;IF(Recipe!O126="","",IFERROR(VLOOKUP(Recipe!O126,AlleLande[],4,FALSE),""))&amp;"| "&amp;IF(Recipe!Q126="","",IFERROR(VLOOKUP(Recipe!Q126,AlleLande[],4,FALSE),""))&amp;"| "&amp;IF(Recipe!S126="","",IFERROR(VLOOKUP(Recipe!S126,AlleLande[],4,FALSE),"")),"")</f>
        <v/>
      </c>
      <c r="MJ9" s="79" t="str">
        <f>IF(AND(Recipe!C127&lt;&gt;'Drop down'!$P$7,Recipe!C127&lt;&gt;""),Recipe!C127&amp;"| "&amp;IF(Recipe!I127='Drop down'!$P$6,0,1)&amp;"| "&amp;IF(Recipe!K127="","",IFERROR(VLOOKUP(Recipe!K127,AlleLande[],4,FALSE),""))&amp;"| "&amp;IF(Recipe!M127="","",IFERROR(VLOOKUP(Recipe!M127,AlleLande[],4,FALSE),""))&amp;"| "&amp;IF(Recipe!O127="","",IFERROR(VLOOKUP(Recipe!O127,AlleLande[],4,FALSE),""))&amp;"| "&amp;IF(Recipe!Q127="","",IFERROR(VLOOKUP(Recipe!Q127,AlleLande[],4,FALSE),""))&amp;"| "&amp;IF(Recipe!S127="","",IFERROR(VLOOKUP(Recipe!S127,AlleLande[],4,FALSE),"")),"")</f>
        <v/>
      </c>
      <c r="MK9" s="79" t="str">
        <f>IF(AND(Recipe!C128&lt;&gt;'Drop down'!$P$7,Recipe!C128&lt;&gt;""),Recipe!C128&amp;"| "&amp;IF(Recipe!I128='Drop down'!$P$6,0,1)&amp;"| "&amp;IF(Recipe!K128="","",IFERROR(VLOOKUP(Recipe!K128,AlleLande[],4,FALSE),""))&amp;"| "&amp;IF(Recipe!M128="","",IFERROR(VLOOKUP(Recipe!M128,AlleLande[],4,FALSE),""))&amp;"| "&amp;IF(Recipe!O128="","",IFERROR(VLOOKUP(Recipe!O128,AlleLande[],4,FALSE),""))&amp;"| "&amp;IF(Recipe!Q128="","",IFERROR(VLOOKUP(Recipe!Q128,AlleLande[],4,FALSE),""))&amp;"| "&amp;IF(Recipe!S128="","",IFERROR(VLOOKUP(Recipe!S128,AlleLande[],4,FALSE),"")),"")</f>
        <v/>
      </c>
      <c r="ML9" s="79" t="str">
        <f>IF(AND(Recipe!C129&lt;&gt;'Drop down'!$P$7,Recipe!C129&lt;&gt;""),Recipe!C129&amp;"| "&amp;IF(Recipe!I129='Drop down'!$P$6,0,1)&amp;"| "&amp;IF(Recipe!K129="","",IFERROR(VLOOKUP(Recipe!K129,AlleLande[],4,FALSE),""))&amp;"| "&amp;IF(Recipe!M129="","",IFERROR(VLOOKUP(Recipe!M129,AlleLande[],4,FALSE),""))&amp;"| "&amp;IF(Recipe!O129="","",IFERROR(VLOOKUP(Recipe!O129,AlleLande[],4,FALSE),""))&amp;"| "&amp;IF(Recipe!Q129="","",IFERROR(VLOOKUP(Recipe!Q129,AlleLande[],4,FALSE),""))&amp;"| "&amp;IF(Recipe!S129="","",IFERROR(VLOOKUP(Recipe!S129,AlleLande[],4,FALSE),"")),"")</f>
        <v/>
      </c>
      <c r="MM9" s="79" t="str">
        <f>IF(AND(Recipe!C130&lt;&gt;'Drop down'!$P$7,Recipe!C130&lt;&gt;""),Recipe!C130&amp;"| "&amp;IF(Recipe!I130='Drop down'!$P$6,0,1)&amp;"| "&amp;IF(Recipe!K130="","",IFERROR(VLOOKUP(Recipe!K130,AlleLande[],4,FALSE),""))&amp;"| "&amp;IF(Recipe!M130="","",IFERROR(VLOOKUP(Recipe!M130,AlleLande[],4,FALSE),""))&amp;"| "&amp;IF(Recipe!O130="","",IFERROR(VLOOKUP(Recipe!O130,AlleLande[],4,FALSE),""))&amp;"| "&amp;IF(Recipe!Q130="","",IFERROR(VLOOKUP(Recipe!Q130,AlleLande[],4,FALSE),""))&amp;"| "&amp;IF(Recipe!S130="","",IFERROR(VLOOKUP(Recipe!S130,AlleLande[],4,FALSE),"")),"")</f>
        <v/>
      </c>
      <c r="MN9" s="79" t="str">
        <f>IF(AND(Recipe!C131&lt;&gt;'Drop down'!$P$7,Recipe!C131&lt;&gt;""),Recipe!C131&amp;"| "&amp;IF(Recipe!I131='Drop down'!$P$6,0,1)&amp;"| "&amp;IF(Recipe!K131="","",IFERROR(VLOOKUP(Recipe!K131,AlleLande[],4,FALSE),""))&amp;"| "&amp;IF(Recipe!M131="","",IFERROR(VLOOKUP(Recipe!M131,AlleLande[],4,FALSE),""))&amp;"| "&amp;IF(Recipe!O131="","",IFERROR(VLOOKUP(Recipe!O131,AlleLande[],4,FALSE),""))&amp;"| "&amp;IF(Recipe!Q131="","",IFERROR(VLOOKUP(Recipe!Q131,AlleLande[],4,FALSE),""))&amp;"| "&amp;IF(Recipe!S131="","",IFERROR(VLOOKUP(Recipe!S131,AlleLande[],4,FALSE),"")),"")</f>
        <v/>
      </c>
      <c r="MO9" s="79" t="str">
        <f>IF(AND(Recipe!C132&lt;&gt;'Drop down'!$P$7,Recipe!C132&lt;&gt;""),Recipe!C132&amp;"| "&amp;IF(Recipe!I132='Drop down'!$P$6,0,1)&amp;"| "&amp;IF(Recipe!K132="","",IFERROR(VLOOKUP(Recipe!K132,AlleLande[],4,FALSE),""))&amp;"| "&amp;IF(Recipe!M132="","",IFERROR(VLOOKUP(Recipe!M132,AlleLande[],4,FALSE),""))&amp;"| "&amp;IF(Recipe!O132="","",IFERROR(VLOOKUP(Recipe!O132,AlleLande[],4,FALSE),""))&amp;"| "&amp;IF(Recipe!Q132="","",IFERROR(VLOOKUP(Recipe!Q132,AlleLande[],4,FALSE),""))&amp;"| "&amp;IF(Recipe!S132="","",IFERROR(VLOOKUP(Recipe!S132,AlleLande[],4,FALSE),"")),"")</f>
        <v/>
      </c>
      <c r="MP9" s="79" t="str">
        <f>IF(AND(Recipe!C133&lt;&gt;'Drop down'!$P$7,Recipe!C133&lt;&gt;""),Recipe!C133&amp;"| "&amp;IF(Recipe!I133='Drop down'!$P$6,0,1)&amp;"| "&amp;IF(Recipe!K133="","",IFERROR(VLOOKUP(Recipe!K133,AlleLande[],4,FALSE),""))&amp;"| "&amp;IF(Recipe!M133="","",IFERROR(VLOOKUP(Recipe!M133,AlleLande[],4,FALSE),""))&amp;"| "&amp;IF(Recipe!O133="","",IFERROR(VLOOKUP(Recipe!O133,AlleLande[],4,FALSE),""))&amp;"| "&amp;IF(Recipe!Q133="","",IFERROR(VLOOKUP(Recipe!Q133,AlleLande[],4,FALSE),""))&amp;"| "&amp;IF(Recipe!S133="","",IFERROR(VLOOKUP(Recipe!S133,AlleLande[],4,FALSE),"")),"")</f>
        <v/>
      </c>
      <c r="MQ9" s="79" t="str">
        <f>IF(AND(Recipe!C134&lt;&gt;'Drop down'!$P$7,Recipe!C134&lt;&gt;""),Recipe!C134&amp;"| "&amp;IF(Recipe!I134='Drop down'!$P$6,0,1)&amp;"| "&amp;IF(Recipe!K134="","",IFERROR(VLOOKUP(Recipe!K134,AlleLande[],4,FALSE),""))&amp;"| "&amp;IF(Recipe!M134="","",IFERROR(VLOOKUP(Recipe!M134,AlleLande[],4,FALSE),""))&amp;"| "&amp;IF(Recipe!O134="","",IFERROR(VLOOKUP(Recipe!O134,AlleLande[],4,FALSE),""))&amp;"| "&amp;IF(Recipe!Q134="","",IFERROR(VLOOKUP(Recipe!Q134,AlleLande[],4,FALSE),""))&amp;"| "&amp;IF(Recipe!S134="","",IFERROR(VLOOKUP(Recipe!S134,AlleLande[],4,FALSE),"")),"")</f>
        <v/>
      </c>
      <c r="MR9" s="79" t="str">
        <f>IF(AND(Recipe!C135&lt;&gt;'Drop down'!$P$7,Recipe!C135&lt;&gt;""),Recipe!C135&amp;"| "&amp;IF(Recipe!I135='Drop down'!$P$6,0,1)&amp;"| "&amp;IF(Recipe!K135="","",IFERROR(VLOOKUP(Recipe!K135,AlleLande[],4,FALSE),""))&amp;"| "&amp;IF(Recipe!M135="","",IFERROR(VLOOKUP(Recipe!M135,AlleLande[],4,FALSE),""))&amp;"| "&amp;IF(Recipe!O135="","",IFERROR(VLOOKUP(Recipe!O135,AlleLande[],4,FALSE),""))&amp;"| "&amp;IF(Recipe!Q135="","",IFERROR(VLOOKUP(Recipe!Q135,AlleLande[],4,FALSE),""))&amp;"| "&amp;IF(Recipe!S135="","",IFERROR(VLOOKUP(Recipe!S135,AlleLande[],4,FALSE),"")),"")</f>
        <v/>
      </c>
      <c r="MS9" s="79" t="str">
        <f>IF(AND(Recipe!C136&lt;&gt;'Drop down'!$P$7,Recipe!C136&lt;&gt;""),Recipe!C136&amp;"| "&amp;IF(Recipe!I136='Drop down'!$P$6,0,1)&amp;"| "&amp;IF(Recipe!K136="","",IFERROR(VLOOKUP(Recipe!K136,AlleLande[],4,FALSE),""))&amp;"| "&amp;IF(Recipe!M136="","",IFERROR(VLOOKUP(Recipe!M136,AlleLande[],4,FALSE),""))&amp;"| "&amp;IF(Recipe!O136="","",IFERROR(VLOOKUP(Recipe!O136,AlleLande[],4,FALSE),""))&amp;"| "&amp;IF(Recipe!Q136="","",IFERROR(VLOOKUP(Recipe!Q136,AlleLande[],4,FALSE),""))&amp;"| "&amp;IF(Recipe!S136="","",IFERROR(VLOOKUP(Recipe!S136,AlleLande[],4,FALSE),"")),"")</f>
        <v/>
      </c>
      <c r="MT9" s="79" t="str">
        <f>IF(AND(Recipe!C137&lt;&gt;'Drop down'!$P$7,Recipe!C137&lt;&gt;""),Recipe!C137&amp;"| "&amp;IF(Recipe!I137='Drop down'!$P$6,0,1)&amp;"| "&amp;IF(Recipe!K137="","",IFERROR(VLOOKUP(Recipe!K137,AlleLande[],4,FALSE),""))&amp;"| "&amp;IF(Recipe!M137="","",IFERROR(VLOOKUP(Recipe!M137,AlleLande[],4,FALSE),""))&amp;"| "&amp;IF(Recipe!O137="","",IFERROR(VLOOKUP(Recipe!O137,AlleLande[],4,FALSE),""))&amp;"| "&amp;IF(Recipe!Q137="","",IFERROR(VLOOKUP(Recipe!Q137,AlleLande[],4,FALSE),""))&amp;"| "&amp;IF(Recipe!S137="","",IFERROR(VLOOKUP(Recipe!S137,AlleLande[],4,FALSE),"")),"")</f>
        <v/>
      </c>
      <c r="MU9" s="79" t="str">
        <f>IF(AND(Recipe!C138&lt;&gt;'Drop down'!$P$7,Recipe!C138&lt;&gt;""),Recipe!C138&amp;"| "&amp;IF(Recipe!I138='Drop down'!$P$6,0,1)&amp;"| "&amp;IF(Recipe!K138="","",IFERROR(VLOOKUP(Recipe!K138,AlleLande[],4,FALSE),""))&amp;"| "&amp;IF(Recipe!M138="","",IFERROR(VLOOKUP(Recipe!M138,AlleLande[],4,FALSE),""))&amp;"| "&amp;IF(Recipe!O138="","",IFERROR(VLOOKUP(Recipe!O138,AlleLande[],4,FALSE),""))&amp;"| "&amp;IF(Recipe!Q138="","",IFERROR(VLOOKUP(Recipe!Q138,AlleLande[],4,FALSE),""))&amp;"| "&amp;IF(Recipe!S138="","",IFERROR(VLOOKUP(Recipe!S138,AlleLande[],4,FALSE),"")),"")</f>
        <v/>
      </c>
      <c r="MV9" s="79" t="str">
        <f>IF(AND(Recipe!C139&lt;&gt;'Drop down'!$P$7,Recipe!C139&lt;&gt;""),Recipe!C139&amp;"| "&amp;IF(Recipe!I139='Drop down'!$P$6,0,1)&amp;"| "&amp;IF(Recipe!K139="","",IFERROR(VLOOKUP(Recipe!K139,AlleLande[],4,FALSE),""))&amp;"| "&amp;IF(Recipe!M139="","",IFERROR(VLOOKUP(Recipe!M139,AlleLande[],4,FALSE),""))&amp;"| "&amp;IF(Recipe!O139="","",IFERROR(VLOOKUP(Recipe!O139,AlleLande[],4,FALSE),""))&amp;"| "&amp;IF(Recipe!Q139="","",IFERROR(VLOOKUP(Recipe!Q139,AlleLande[],4,FALSE),""))&amp;"| "&amp;IF(Recipe!S139="","",IFERROR(VLOOKUP(Recipe!S139,AlleLande[],4,FALSE),"")),"")</f>
        <v/>
      </c>
      <c r="MW9" s="79" t="str">
        <f>IF(AND(Recipe!C140&lt;&gt;'Drop down'!$P$7,Recipe!C140&lt;&gt;""),Recipe!C140&amp;"| "&amp;IF(Recipe!I140='Drop down'!$P$6,0,1)&amp;"| "&amp;IF(Recipe!K140="","",IFERROR(VLOOKUP(Recipe!K140,AlleLande[],4,FALSE),""))&amp;"| "&amp;IF(Recipe!M140="","",IFERROR(VLOOKUP(Recipe!M140,AlleLande[],4,FALSE),""))&amp;"| "&amp;IF(Recipe!O140="","",IFERROR(VLOOKUP(Recipe!O140,AlleLande[],4,FALSE),""))&amp;"| "&amp;IF(Recipe!Q140="","",IFERROR(VLOOKUP(Recipe!Q140,AlleLande[],4,FALSE),""))&amp;"| "&amp;IF(Recipe!S140="","",IFERROR(VLOOKUP(Recipe!S140,AlleLande[],4,FALSE),"")),"")</f>
        <v/>
      </c>
      <c r="MX9" s="79" t="str">
        <f>IF(AND(Recipe!C141&lt;&gt;'Drop down'!$P$7,Recipe!C141&lt;&gt;""),Recipe!C141&amp;"| "&amp;IF(Recipe!I141='Drop down'!$P$6,0,1)&amp;"| "&amp;IF(Recipe!K141="","",IFERROR(VLOOKUP(Recipe!K141,AlleLande[],4,FALSE),""))&amp;"| "&amp;IF(Recipe!M141="","",IFERROR(VLOOKUP(Recipe!M141,AlleLande[],4,FALSE),""))&amp;"| "&amp;IF(Recipe!O141="","",IFERROR(VLOOKUP(Recipe!O141,AlleLande[],4,FALSE),""))&amp;"| "&amp;IF(Recipe!Q141="","",IFERROR(VLOOKUP(Recipe!Q141,AlleLande[],4,FALSE),""))&amp;"| "&amp;IF(Recipe!S141="","",IFERROR(VLOOKUP(Recipe!S141,AlleLande[],4,FALSE),"")),"")</f>
        <v/>
      </c>
      <c r="MY9" s="79" t="str">
        <f>IF(AND(Recipe!C142&lt;&gt;'Drop down'!$P$7,Recipe!C142&lt;&gt;""),Recipe!C142&amp;"| "&amp;IF(Recipe!I142='Drop down'!$P$6,0,1)&amp;"| "&amp;IF(Recipe!K142="","",IFERROR(VLOOKUP(Recipe!K142,AlleLande[],4,FALSE),""))&amp;"| "&amp;IF(Recipe!M142="","",IFERROR(VLOOKUP(Recipe!M142,AlleLande[],4,FALSE),""))&amp;"| "&amp;IF(Recipe!O142="","",IFERROR(VLOOKUP(Recipe!O142,AlleLande[],4,FALSE),""))&amp;"| "&amp;IF(Recipe!Q142="","",IFERROR(VLOOKUP(Recipe!Q142,AlleLande[],4,FALSE),""))&amp;"| "&amp;IF(Recipe!S142="","",IFERROR(VLOOKUP(Recipe!S142,AlleLande[],4,FALSE),"")),"")</f>
        <v/>
      </c>
      <c r="MZ9" s="79" t="str">
        <f>IF(AND(Recipe!C143&lt;&gt;'Drop down'!$P$7,Recipe!C143&lt;&gt;""),Recipe!C143&amp;"| "&amp;IF(Recipe!I143='Drop down'!$P$6,0,1)&amp;"| "&amp;IF(Recipe!K143="","",IFERROR(VLOOKUP(Recipe!K143,AlleLande[],4,FALSE),""))&amp;"| "&amp;IF(Recipe!M143="","",IFERROR(VLOOKUP(Recipe!M143,AlleLande[],4,FALSE),""))&amp;"| "&amp;IF(Recipe!O143="","",IFERROR(VLOOKUP(Recipe!O143,AlleLande[],4,FALSE),""))&amp;"| "&amp;IF(Recipe!Q143="","",IFERROR(VLOOKUP(Recipe!Q143,AlleLande[],4,FALSE),""))&amp;"| "&amp;IF(Recipe!S143="","",IFERROR(VLOOKUP(Recipe!S143,AlleLande[],4,FALSE),"")),"")</f>
        <v/>
      </c>
      <c r="NA9" s="79" t="str">
        <f>IF(AND(Recipe!C144&lt;&gt;'Drop down'!$P$7,Recipe!C144&lt;&gt;""),Recipe!C144&amp;"| "&amp;IF(Recipe!I144='Drop down'!$P$6,0,1)&amp;"| "&amp;IF(Recipe!K144="","",IFERROR(VLOOKUP(Recipe!K144,AlleLande[],4,FALSE),""))&amp;"| "&amp;IF(Recipe!M144="","",IFERROR(VLOOKUP(Recipe!M144,AlleLande[],4,FALSE),""))&amp;"| "&amp;IF(Recipe!O144="","",IFERROR(VLOOKUP(Recipe!O144,AlleLande[],4,FALSE),""))&amp;"| "&amp;IF(Recipe!Q144="","",IFERROR(VLOOKUP(Recipe!Q144,AlleLande[],4,FALSE),""))&amp;"| "&amp;IF(Recipe!S144="","",IFERROR(VLOOKUP(Recipe!S144,AlleLande[],4,FALSE),"")),"")</f>
        <v/>
      </c>
      <c r="NB9" s="79" t="str">
        <f>IF(AND(Recipe!C145&lt;&gt;'Drop down'!$P$7,Recipe!C145&lt;&gt;""),Recipe!C145&amp;"| "&amp;IF(Recipe!I145='Drop down'!$P$6,0,1)&amp;"| "&amp;IF(Recipe!K145="","",IFERROR(VLOOKUP(Recipe!K145,AlleLande[],4,FALSE),""))&amp;"| "&amp;IF(Recipe!M145="","",IFERROR(VLOOKUP(Recipe!M145,AlleLande[],4,FALSE),""))&amp;"| "&amp;IF(Recipe!O145="","",IFERROR(VLOOKUP(Recipe!O145,AlleLande[],4,FALSE),""))&amp;"| "&amp;IF(Recipe!Q145="","",IFERROR(VLOOKUP(Recipe!Q145,AlleLande[],4,FALSE),""))&amp;"| "&amp;IF(Recipe!S145="","",IFERROR(VLOOKUP(Recipe!S145,AlleLande[],4,FALSE),"")),"")</f>
        <v/>
      </c>
      <c r="NC9" s="79" t="str">
        <f>IF(AND(Recipe!C146&lt;&gt;'Drop down'!$P$7,Recipe!C146&lt;&gt;""),Recipe!C146&amp;"| "&amp;IF(Recipe!I146='Drop down'!$P$6,0,1)&amp;"| "&amp;IF(Recipe!K146="","",IFERROR(VLOOKUP(Recipe!K146,AlleLande[],4,FALSE),""))&amp;"| "&amp;IF(Recipe!M146="","",IFERROR(VLOOKUP(Recipe!M146,AlleLande[],4,FALSE),""))&amp;"| "&amp;IF(Recipe!O146="","",IFERROR(VLOOKUP(Recipe!O146,AlleLande[],4,FALSE),""))&amp;"| "&amp;IF(Recipe!Q146="","",IFERROR(VLOOKUP(Recipe!Q146,AlleLande[],4,FALSE),""))&amp;"| "&amp;IF(Recipe!S146="","",IFERROR(VLOOKUP(Recipe!S146,AlleLande[],4,FALSE),"")),"")</f>
        <v/>
      </c>
      <c r="ND9" s="79" t="str">
        <f>IF(AND(Recipe!C147&lt;&gt;'Drop down'!$P$7,Recipe!C147&lt;&gt;""),Recipe!C147&amp;"| "&amp;IF(Recipe!I147='Drop down'!$P$6,0,1)&amp;"| "&amp;IF(Recipe!K147="","",IFERROR(VLOOKUP(Recipe!K147,AlleLande[],4,FALSE),""))&amp;"| "&amp;IF(Recipe!M147="","",IFERROR(VLOOKUP(Recipe!M147,AlleLande[],4,FALSE),""))&amp;"| "&amp;IF(Recipe!O147="","",IFERROR(VLOOKUP(Recipe!O147,AlleLande[],4,FALSE),""))&amp;"| "&amp;IF(Recipe!Q147="","",IFERROR(VLOOKUP(Recipe!Q147,AlleLande[],4,FALSE),""))&amp;"| "&amp;IF(Recipe!S147="","",IFERROR(VLOOKUP(Recipe!S147,AlleLande[],4,FALSE),"")),"")</f>
        <v/>
      </c>
      <c r="NE9" s="79" t="str">
        <f>IF(AND(Recipe!C148&lt;&gt;'Drop down'!$P$7,Recipe!C148&lt;&gt;""),Recipe!C148&amp;"| "&amp;IF(Recipe!I148='Drop down'!$P$6,0,1)&amp;"| "&amp;IF(Recipe!K148="","",IFERROR(VLOOKUP(Recipe!K148,AlleLande[],4,FALSE),""))&amp;"| "&amp;IF(Recipe!M148="","",IFERROR(VLOOKUP(Recipe!M148,AlleLande[],4,FALSE),""))&amp;"| "&amp;IF(Recipe!O148="","",IFERROR(VLOOKUP(Recipe!O148,AlleLande[],4,FALSE),""))&amp;"| "&amp;IF(Recipe!Q148="","",IFERROR(VLOOKUP(Recipe!Q148,AlleLande[],4,FALSE),""))&amp;"| "&amp;IF(Recipe!S148="","",IFERROR(VLOOKUP(Recipe!S148,AlleLande[],4,FALSE),"")),"")</f>
        <v/>
      </c>
      <c r="NF9" s="79" t="str">
        <f>IF(AND(Recipe!C149&lt;&gt;'Drop down'!$P$7,Recipe!C149&lt;&gt;""),Recipe!C149&amp;"| "&amp;IF(Recipe!I149='Drop down'!$P$6,0,1)&amp;"| "&amp;IF(Recipe!K149="","",IFERROR(VLOOKUP(Recipe!K149,AlleLande[],4,FALSE),""))&amp;"| "&amp;IF(Recipe!M149="","",IFERROR(VLOOKUP(Recipe!M149,AlleLande[],4,FALSE),""))&amp;"| "&amp;IF(Recipe!O149="","",IFERROR(VLOOKUP(Recipe!O149,AlleLande[],4,FALSE),""))&amp;"| "&amp;IF(Recipe!Q149="","",IFERROR(VLOOKUP(Recipe!Q149,AlleLande[],4,FALSE),""))&amp;"| "&amp;IF(Recipe!S149="","",IFERROR(VLOOKUP(Recipe!S149,AlleLande[],4,FALSE),"")),"")</f>
        <v/>
      </c>
      <c r="NG9" s="79" t="str">
        <f>IF(AND(Recipe!C150&lt;&gt;'Drop down'!$P$7,Recipe!C150&lt;&gt;""),Recipe!C150&amp;"| "&amp;IF(Recipe!I150='Drop down'!$P$6,0,1)&amp;"| "&amp;IF(Recipe!K150="","",IFERROR(VLOOKUP(Recipe!K150,AlleLande[],4,FALSE),""))&amp;"| "&amp;IF(Recipe!M150="","",IFERROR(VLOOKUP(Recipe!M150,AlleLande[],4,FALSE),""))&amp;"| "&amp;IF(Recipe!O150="","",IFERROR(VLOOKUP(Recipe!O150,AlleLande[],4,FALSE),""))&amp;"| "&amp;IF(Recipe!Q150="","",IFERROR(VLOOKUP(Recipe!Q150,AlleLande[],4,FALSE),""))&amp;"| "&amp;IF(Recipe!S150="","",IFERROR(VLOOKUP(Recipe!S150,AlleLande[],4,FALSE),"")),"")</f>
        <v/>
      </c>
      <c r="NH9" s="79" t="str">
        <f>IF(AND(Recipe!C151&lt;&gt;'Drop down'!$P$7,Recipe!C151&lt;&gt;""),Recipe!C151&amp;"| "&amp;IF(Recipe!I151='Drop down'!$P$6,0,1)&amp;"| "&amp;IF(Recipe!K151="","",IFERROR(VLOOKUP(Recipe!K151,AlleLande[],4,FALSE),""))&amp;"| "&amp;IF(Recipe!M151="","",IFERROR(VLOOKUP(Recipe!M151,AlleLande[],4,FALSE),""))&amp;"| "&amp;IF(Recipe!O151="","",IFERROR(VLOOKUP(Recipe!O151,AlleLande[],4,FALSE),""))&amp;"| "&amp;IF(Recipe!Q151="","",IFERROR(VLOOKUP(Recipe!Q151,AlleLande[],4,FALSE),""))&amp;"| "&amp;IF(Recipe!S151="","",IFERROR(VLOOKUP(Recipe!S151,AlleLande[],4,FALSE),"")),"")</f>
        <v/>
      </c>
      <c r="NI9" s="79" t="str">
        <f>IF(AND(Recipe!C152&lt;&gt;'Drop down'!$P$7,Recipe!C152&lt;&gt;""),Recipe!C152&amp;"| "&amp;IF(Recipe!I152='Drop down'!$P$6,0,1)&amp;"| "&amp;IF(Recipe!K152="","",IFERROR(VLOOKUP(Recipe!K152,AlleLande[],4,FALSE),""))&amp;"| "&amp;IF(Recipe!M152="","",IFERROR(VLOOKUP(Recipe!M152,AlleLande[],4,FALSE),""))&amp;"| "&amp;IF(Recipe!O152="","",IFERROR(VLOOKUP(Recipe!O152,AlleLande[],4,FALSE),""))&amp;"| "&amp;IF(Recipe!Q152="","",IFERROR(VLOOKUP(Recipe!Q152,AlleLande[],4,FALSE),""))&amp;"| "&amp;IF(Recipe!S152="","",IFERROR(VLOOKUP(Recipe!S152,AlleLande[],4,FALSE),"")),"")</f>
        <v/>
      </c>
      <c r="NJ9" s="79" t="str">
        <f>IF(AND(Recipe!C153&lt;&gt;'Drop down'!$P$7,Recipe!C153&lt;&gt;""),Recipe!C153&amp;"| "&amp;IF(Recipe!I153='Drop down'!$P$6,0,1)&amp;"| "&amp;IF(Recipe!K153="","",IFERROR(VLOOKUP(Recipe!K153,AlleLande[],4,FALSE),""))&amp;"| "&amp;IF(Recipe!M153="","",IFERROR(VLOOKUP(Recipe!M153,AlleLande[],4,FALSE),""))&amp;"| "&amp;IF(Recipe!O153="","",IFERROR(VLOOKUP(Recipe!O153,AlleLande[],4,FALSE),""))&amp;"| "&amp;IF(Recipe!Q153="","",IFERROR(VLOOKUP(Recipe!Q153,AlleLande[],4,FALSE),""))&amp;"| "&amp;IF(Recipe!S153="","",IFERROR(VLOOKUP(Recipe!S153,AlleLande[],4,FALSE),"")),"")</f>
        <v/>
      </c>
      <c r="NK9" s="79" t="str">
        <f>IF(AND(Recipe!C154&lt;&gt;'Drop down'!$P$7,Recipe!C154&lt;&gt;""),Recipe!C154&amp;"| "&amp;IF(Recipe!I154='Drop down'!$P$6,0,1)&amp;"| "&amp;IF(Recipe!K154="","",IFERROR(VLOOKUP(Recipe!K154,AlleLande[],4,FALSE),""))&amp;"| "&amp;IF(Recipe!M154="","",IFERROR(VLOOKUP(Recipe!M154,AlleLande[],4,FALSE),""))&amp;"| "&amp;IF(Recipe!O154="","",IFERROR(VLOOKUP(Recipe!O154,AlleLande[],4,FALSE),""))&amp;"| "&amp;IF(Recipe!Q154="","",IFERROR(VLOOKUP(Recipe!Q154,AlleLande[],4,FALSE),""))&amp;"| "&amp;IF(Recipe!S154="","",IFERROR(VLOOKUP(Recipe!S154,AlleLande[],4,FALSE),"")),"")</f>
        <v/>
      </c>
      <c r="NL9" s="79" t="str">
        <f>IF(AND(Recipe!C155&lt;&gt;'Drop down'!$P$7,Recipe!C155&lt;&gt;""),Recipe!C155&amp;"| "&amp;IF(Recipe!I155='Drop down'!$P$6,0,1)&amp;"| "&amp;IF(Recipe!K155="","",IFERROR(VLOOKUP(Recipe!K155,AlleLande[],4,FALSE),""))&amp;"| "&amp;IF(Recipe!M155="","",IFERROR(VLOOKUP(Recipe!M155,AlleLande[],4,FALSE),""))&amp;"| "&amp;IF(Recipe!O155="","",IFERROR(VLOOKUP(Recipe!O155,AlleLande[],4,FALSE),""))&amp;"| "&amp;IF(Recipe!Q155="","",IFERROR(VLOOKUP(Recipe!Q155,AlleLande[],4,FALSE),""))&amp;"| "&amp;IF(Recipe!S155="","",IFERROR(VLOOKUP(Recipe!S155,AlleLande[],4,FALSE),"")),"")</f>
        <v/>
      </c>
      <c r="NM9" s="79" t="str">
        <f>IF(AND(Recipe!C156&lt;&gt;'Drop down'!$P$7,Recipe!C156&lt;&gt;""),Recipe!C156&amp;"| "&amp;IF(Recipe!I156='Drop down'!$P$6,0,1)&amp;"| "&amp;IF(Recipe!K156="","",IFERROR(VLOOKUP(Recipe!K156,AlleLande[],4,FALSE),""))&amp;"| "&amp;IF(Recipe!M156="","",IFERROR(VLOOKUP(Recipe!M156,AlleLande[],4,FALSE),""))&amp;"| "&amp;IF(Recipe!O156="","",IFERROR(VLOOKUP(Recipe!O156,AlleLande[],4,FALSE),""))&amp;"| "&amp;IF(Recipe!Q156="","",IFERROR(VLOOKUP(Recipe!Q156,AlleLande[],4,FALSE),""))&amp;"| "&amp;IF(Recipe!S156="","",IFERROR(VLOOKUP(Recipe!S156,AlleLande[],4,FALSE),"")),"")</f>
        <v/>
      </c>
      <c r="NN9" s="79" t="str">
        <f>IF(AND(Recipe!C157&lt;&gt;'Drop down'!$P$7,Recipe!C157&lt;&gt;""),Recipe!C157&amp;"| "&amp;IF(Recipe!I157='Drop down'!$P$6,0,1)&amp;"| "&amp;IF(Recipe!K157="","",IFERROR(VLOOKUP(Recipe!K157,AlleLande[],4,FALSE),""))&amp;"| "&amp;IF(Recipe!M157="","",IFERROR(VLOOKUP(Recipe!M157,AlleLande[],4,FALSE),""))&amp;"| "&amp;IF(Recipe!O157="","",IFERROR(VLOOKUP(Recipe!O157,AlleLande[],4,FALSE),""))&amp;"| "&amp;IF(Recipe!Q157="","",IFERROR(VLOOKUP(Recipe!Q157,AlleLande[],4,FALSE),""))&amp;"| "&amp;IF(Recipe!S157="","",IFERROR(VLOOKUP(Recipe!S157,AlleLande[],4,FALSE),"")),"")</f>
        <v/>
      </c>
      <c r="NO9" s="79" t="str">
        <f>IF(AND(Recipe!C158&lt;&gt;'Drop down'!$P$7,Recipe!C158&lt;&gt;""),Recipe!C158&amp;"| "&amp;IF(Recipe!I158='Drop down'!$P$6,0,1)&amp;"| "&amp;IF(Recipe!K158="","",IFERROR(VLOOKUP(Recipe!K158,AlleLande[],4,FALSE),""))&amp;"| "&amp;IF(Recipe!M158="","",IFERROR(VLOOKUP(Recipe!M158,AlleLande[],4,FALSE),""))&amp;"| "&amp;IF(Recipe!O158="","",IFERROR(VLOOKUP(Recipe!O158,AlleLande[],4,FALSE),""))&amp;"| "&amp;IF(Recipe!Q158="","",IFERROR(VLOOKUP(Recipe!Q158,AlleLande[],4,FALSE),""))&amp;"| "&amp;IF(Recipe!S158="","",IFERROR(VLOOKUP(Recipe!S158,AlleLande[],4,FALSE),"")),"")</f>
        <v/>
      </c>
      <c r="NP9" s="79" t="str">
        <f>IF(AND(Recipe!C159&lt;&gt;'Drop down'!$P$7,Recipe!C159&lt;&gt;""),Recipe!C159&amp;"| "&amp;IF(Recipe!I159='Drop down'!$P$6,0,1)&amp;"| "&amp;IF(Recipe!K159="","",IFERROR(VLOOKUP(Recipe!K159,AlleLande[],4,FALSE),""))&amp;"| "&amp;IF(Recipe!M159="","",IFERROR(VLOOKUP(Recipe!M159,AlleLande[],4,FALSE),""))&amp;"| "&amp;IF(Recipe!O159="","",IFERROR(VLOOKUP(Recipe!O159,AlleLande[],4,FALSE),""))&amp;"| "&amp;IF(Recipe!Q159="","",IFERROR(VLOOKUP(Recipe!Q159,AlleLande[],4,FALSE),""))&amp;"| "&amp;IF(Recipe!S159="","",IFERROR(VLOOKUP(Recipe!S159,AlleLande[],4,FALSE),"")),"")</f>
        <v/>
      </c>
      <c r="NQ9" s="79" t="str">
        <f>IF(AND(Recipe!C160&lt;&gt;'Drop down'!$P$7,Recipe!C160&lt;&gt;""),Recipe!C160&amp;"| "&amp;IF(Recipe!I160='Drop down'!$P$6,0,1)&amp;"| "&amp;IF(Recipe!K160="","",IFERROR(VLOOKUP(Recipe!K160,AlleLande[],4,FALSE),""))&amp;"| "&amp;IF(Recipe!M160="","",IFERROR(VLOOKUP(Recipe!M160,AlleLande[],4,FALSE),""))&amp;"| "&amp;IF(Recipe!O160="","",IFERROR(VLOOKUP(Recipe!O160,AlleLande[],4,FALSE),""))&amp;"| "&amp;IF(Recipe!Q160="","",IFERROR(VLOOKUP(Recipe!Q160,AlleLande[],4,FALSE),""))&amp;"| "&amp;IF(Recipe!S160="","",IFERROR(VLOOKUP(Recipe!S160,AlleLande[],4,FALSE),"")),"")</f>
        <v/>
      </c>
      <c r="NR9" s="79" t="str">
        <f>IF(AND(Recipe!C161&lt;&gt;'Drop down'!$P$7,Recipe!C161&lt;&gt;""),Recipe!C161&amp;"| "&amp;IF(Recipe!I161='Drop down'!$P$6,0,1)&amp;"| "&amp;IF(Recipe!K161="","",IFERROR(VLOOKUP(Recipe!K161,AlleLande[],4,FALSE),""))&amp;"| "&amp;IF(Recipe!M161="","",IFERROR(VLOOKUP(Recipe!M161,AlleLande[],4,FALSE),""))&amp;"| "&amp;IF(Recipe!O161="","",IFERROR(VLOOKUP(Recipe!O161,AlleLande[],4,FALSE),""))&amp;"| "&amp;IF(Recipe!Q161="","",IFERROR(VLOOKUP(Recipe!Q161,AlleLande[],4,FALSE),""))&amp;"| "&amp;IF(Recipe!S161="","",IFERROR(VLOOKUP(Recipe!S161,AlleLande[],4,FALSE),"")),"")</f>
        <v/>
      </c>
      <c r="NS9" s="79" t="str">
        <f>IF(AND(Recipe!C162&lt;&gt;'Drop down'!$P$7,Recipe!C162&lt;&gt;""),Recipe!C162&amp;"| "&amp;IF(Recipe!I162='Drop down'!$P$6,0,1)&amp;"| "&amp;IF(Recipe!K162="","",IFERROR(VLOOKUP(Recipe!K162,AlleLande[],4,FALSE),""))&amp;"| "&amp;IF(Recipe!M162="","",IFERROR(VLOOKUP(Recipe!M162,AlleLande[],4,FALSE),""))&amp;"| "&amp;IF(Recipe!O162="","",IFERROR(VLOOKUP(Recipe!O162,AlleLande[],4,FALSE),""))&amp;"| "&amp;IF(Recipe!Q162="","",IFERROR(VLOOKUP(Recipe!Q162,AlleLande[],4,FALSE),""))&amp;"| "&amp;IF(Recipe!S162="","",IFERROR(VLOOKUP(Recipe!S162,AlleLande[],4,FALSE),"")),"")</f>
        <v/>
      </c>
      <c r="NT9" s="79" t="str">
        <f>IF(AND(Recipe!C163&lt;&gt;'Drop down'!$P$7,Recipe!C163&lt;&gt;""),Recipe!C163&amp;"| "&amp;IF(Recipe!I163='Drop down'!$P$6,0,1)&amp;"| "&amp;IF(Recipe!K163="","",IFERROR(VLOOKUP(Recipe!K163,AlleLande[],4,FALSE),""))&amp;"| "&amp;IF(Recipe!M163="","",IFERROR(VLOOKUP(Recipe!M163,AlleLande[],4,FALSE),""))&amp;"| "&amp;IF(Recipe!O163="","",IFERROR(VLOOKUP(Recipe!O163,AlleLande[],4,FALSE),""))&amp;"| "&amp;IF(Recipe!Q163="","",IFERROR(VLOOKUP(Recipe!Q163,AlleLande[],4,FALSE),""))&amp;"| "&amp;IF(Recipe!S163="","",IFERROR(VLOOKUP(Recipe!S163,AlleLande[],4,FALSE),"")),"")</f>
        <v/>
      </c>
      <c r="NU9" s="79" t="str">
        <f>IF(AND(Recipe!C164&lt;&gt;'Drop down'!$P$7,Recipe!C164&lt;&gt;""),Recipe!C164&amp;"| "&amp;IF(Recipe!I164='Drop down'!$P$6,0,1)&amp;"| "&amp;IF(Recipe!K164="","",IFERROR(VLOOKUP(Recipe!K164,AlleLande[],4,FALSE),""))&amp;"| "&amp;IF(Recipe!M164="","",IFERROR(VLOOKUP(Recipe!M164,AlleLande[],4,FALSE),""))&amp;"| "&amp;IF(Recipe!O164="","",IFERROR(VLOOKUP(Recipe!O164,AlleLande[],4,FALSE),""))&amp;"| "&amp;IF(Recipe!Q164="","",IFERROR(VLOOKUP(Recipe!Q164,AlleLande[],4,FALSE),""))&amp;"| "&amp;IF(Recipe!S164="","",IFERROR(VLOOKUP(Recipe!S164,AlleLande[],4,FALSE),"")),"")</f>
        <v/>
      </c>
      <c r="NV9" s="79" t="str">
        <f>IF(AND(Recipe!C165&lt;&gt;'Drop down'!$P$7,Recipe!C165&lt;&gt;""),Recipe!C165&amp;"| "&amp;IF(Recipe!I165='Drop down'!$P$6,0,1)&amp;"| "&amp;IF(Recipe!K165="","",IFERROR(VLOOKUP(Recipe!K165,AlleLande[],4,FALSE),""))&amp;"| "&amp;IF(Recipe!M165="","",IFERROR(VLOOKUP(Recipe!M165,AlleLande[],4,FALSE),""))&amp;"| "&amp;IF(Recipe!O165="","",IFERROR(VLOOKUP(Recipe!O165,AlleLande[],4,FALSE),""))&amp;"| "&amp;IF(Recipe!Q165="","",IFERROR(VLOOKUP(Recipe!Q165,AlleLande[],4,FALSE),""))&amp;"| "&amp;IF(Recipe!S165="","",IFERROR(VLOOKUP(Recipe!S165,AlleLande[],4,FALSE),"")),"")</f>
        <v/>
      </c>
      <c r="NW9" s="79" t="str">
        <f>IF(AND(Recipe!C166&lt;&gt;'Drop down'!$P$7,Recipe!C166&lt;&gt;""),Recipe!C166&amp;"| "&amp;IF(Recipe!I166='Drop down'!$P$6,0,1)&amp;"| "&amp;IF(Recipe!K166="","",IFERROR(VLOOKUP(Recipe!K166,AlleLande[],4,FALSE),""))&amp;"| "&amp;IF(Recipe!M166="","",IFERROR(VLOOKUP(Recipe!M166,AlleLande[],4,FALSE),""))&amp;"| "&amp;IF(Recipe!O166="","",IFERROR(VLOOKUP(Recipe!O166,AlleLande[],4,FALSE),""))&amp;"| "&amp;IF(Recipe!Q166="","",IFERROR(VLOOKUP(Recipe!Q166,AlleLande[],4,FALSE),""))&amp;"| "&amp;IF(Recipe!S166="","",IFERROR(VLOOKUP(Recipe!S166,AlleLande[],4,FALSE),"")),"")</f>
        <v/>
      </c>
      <c r="NX9" s="79" t="str">
        <f>IF(AND(Recipe!C167&lt;&gt;'Drop down'!$P$7,Recipe!C167&lt;&gt;""),Recipe!C167&amp;"| "&amp;IF(Recipe!I167='Drop down'!$P$6,0,1)&amp;"| "&amp;IF(Recipe!K167="","",IFERROR(VLOOKUP(Recipe!K167,AlleLande[],4,FALSE),""))&amp;"| "&amp;IF(Recipe!M167="","",IFERROR(VLOOKUP(Recipe!M167,AlleLande[],4,FALSE),""))&amp;"| "&amp;IF(Recipe!O167="","",IFERROR(VLOOKUP(Recipe!O167,AlleLande[],4,FALSE),""))&amp;"| "&amp;IF(Recipe!Q167="","",IFERROR(VLOOKUP(Recipe!Q167,AlleLande[],4,FALSE),""))&amp;"| "&amp;IF(Recipe!S167="","",IFERROR(VLOOKUP(Recipe!S167,AlleLande[],4,FALSE),"")),"")</f>
        <v/>
      </c>
      <c r="NY9" s="79" t="str">
        <f>IF(AND(Recipe!C168&lt;&gt;'Drop down'!$P$7,Recipe!C168&lt;&gt;""),Recipe!C168&amp;"| "&amp;IF(Recipe!I168='Drop down'!$P$6,0,1)&amp;"| "&amp;IF(Recipe!K168="","",IFERROR(VLOOKUP(Recipe!K168,AlleLande[],4,FALSE),""))&amp;"| "&amp;IF(Recipe!M168="","",IFERROR(VLOOKUP(Recipe!M168,AlleLande[],4,FALSE),""))&amp;"| "&amp;IF(Recipe!O168="","",IFERROR(VLOOKUP(Recipe!O168,AlleLande[],4,FALSE),""))&amp;"| "&amp;IF(Recipe!Q168="","",IFERROR(VLOOKUP(Recipe!Q168,AlleLande[],4,FALSE),""))&amp;"| "&amp;IF(Recipe!S168="","",IFERROR(VLOOKUP(Recipe!S168,AlleLande[],4,FALSE),"")),"")</f>
        <v/>
      </c>
      <c r="NZ9" s="79" t="str">
        <f>IF(AND(Recipe!C169&lt;&gt;'Drop down'!$P$7,Recipe!C169&lt;&gt;""),Recipe!C169&amp;"| "&amp;IF(Recipe!I169='Drop down'!$P$6,0,1)&amp;"| "&amp;IF(Recipe!K169="","",IFERROR(VLOOKUP(Recipe!K169,AlleLande[],4,FALSE),""))&amp;"| "&amp;IF(Recipe!M169="","",IFERROR(VLOOKUP(Recipe!M169,AlleLande[],4,FALSE),""))&amp;"| "&amp;IF(Recipe!O169="","",IFERROR(VLOOKUP(Recipe!O169,AlleLande[],4,FALSE),""))&amp;"| "&amp;IF(Recipe!Q169="","",IFERROR(VLOOKUP(Recipe!Q169,AlleLande[],4,FALSE),""))&amp;"| "&amp;IF(Recipe!S169="","",IFERROR(VLOOKUP(Recipe!S169,AlleLande[],4,FALSE),"")),"")</f>
        <v/>
      </c>
      <c r="OA9" s="79" t="str">
        <f>IF(AND(Recipe!C170&lt;&gt;'Drop down'!$P$7,Recipe!C170&lt;&gt;""),Recipe!C170&amp;"| "&amp;IF(Recipe!I170='Drop down'!$P$6,0,1)&amp;"| "&amp;IF(Recipe!K170="","",IFERROR(VLOOKUP(Recipe!K170,AlleLande[],4,FALSE),""))&amp;"| "&amp;IF(Recipe!M170="","",IFERROR(VLOOKUP(Recipe!M170,AlleLande[],4,FALSE),""))&amp;"| "&amp;IF(Recipe!O170="","",IFERROR(VLOOKUP(Recipe!O170,AlleLande[],4,FALSE),""))&amp;"| "&amp;IF(Recipe!Q170="","",IFERROR(VLOOKUP(Recipe!Q170,AlleLande[],4,FALSE),""))&amp;"| "&amp;IF(Recipe!S170="","",IFERROR(VLOOKUP(Recipe!S170,AlleLande[],4,FALSE),"")),"")</f>
        <v/>
      </c>
      <c r="OB9" s="79" t="str">
        <f>IF(AND(Recipe!C171&lt;&gt;'Drop down'!$P$7,Recipe!C171&lt;&gt;""),Recipe!C171&amp;"| "&amp;IF(Recipe!I171='Drop down'!$P$6,0,1)&amp;"| "&amp;IF(Recipe!K171="","",IFERROR(VLOOKUP(Recipe!K171,AlleLande[],4,FALSE),""))&amp;"| "&amp;IF(Recipe!M171="","",IFERROR(VLOOKUP(Recipe!M171,AlleLande[],4,FALSE),""))&amp;"| "&amp;IF(Recipe!O171="","",IFERROR(VLOOKUP(Recipe!O171,AlleLande[],4,FALSE),""))&amp;"| "&amp;IF(Recipe!Q171="","",IFERROR(VLOOKUP(Recipe!Q171,AlleLande[],4,FALSE),""))&amp;"| "&amp;IF(Recipe!S171="","",IFERROR(VLOOKUP(Recipe!S171,AlleLande[],4,FALSE),"")),"")</f>
        <v/>
      </c>
      <c r="OC9" s="79" t="str">
        <f>IF(AND(Recipe!C172&lt;&gt;'Drop down'!$P$7,Recipe!C172&lt;&gt;""),Recipe!C172&amp;"| "&amp;IF(Recipe!I172='Drop down'!$P$6,0,1)&amp;"| "&amp;IF(Recipe!K172="","",IFERROR(VLOOKUP(Recipe!K172,AlleLande[],4,FALSE),""))&amp;"| "&amp;IF(Recipe!M172="","",IFERROR(VLOOKUP(Recipe!M172,AlleLande[],4,FALSE),""))&amp;"| "&amp;IF(Recipe!O172="","",IFERROR(VLOOKUP(Recipe!O172,AlleLande[],4,FALSE),""))&amp;"| "&amp;IF(Recipe!Q172="","",IFERROR(VLOOKUP(Recipe!Q172,AlleLande[],4,FALSE),""))&amp;"| "&amp;IF(Recipe!S172="","",IFERROR(VLOOKUP(Recipe!S172,AlleLande[],4,FALSE),"")),"")</f>
        <v/>
      </c>
      <c r="OD9" s="79" t="str">
        <f>IF(AND(Recipe!C173&lt;&gt;'Drop down'!$P$7,Recipe!C173&lt;&gt;""),Recipe!C173&amp;"| "&amp;IF(Recipe!I173='Drop down'!$P$6,0,1)&amp;"| "&amp;IF(Recipe!K173="","",IFERROR(VLOOKUP(Recipe!K173,AlleLande[],4,FALSE),""))&amp;"| "&amp;IF(Recipe!M173="","",IFERROR(VLOOKUP(Recipe!M173,AlleLande[],4,FALSE),""))&amp;"| "&amp;IF(Recipe!O173="","",IFERROR(VLOOKUP(Recipe!O173,AlleLande[],4,FALSE),""))&amp;"| "&amp;IF(Recipe!Q173="","",IFERROR(VLOOKUP(Recipe!Q173,AlleLande[],4,FALSE),""))&amp;"| "&amp;IF(Recipe!S173="","",IFERROR(VLOOKUP(Recipe!S173,AlleLande[],4,FALSE),"")),"")</f>
        <v/>
      </c>
      <c r="OE9" s="79" t="str">
        <f>IF(AND(Recipe!C174&lt;&gt;'Drop down'!$P$7,Recipe!C174&lt;&gt;""),Recipe!C174&amp;"| "&amp;IF(Recipe!I174='Drop down'!$P$6,0,1)&amp;"| "&amp;IF(Recipe!K174="","",IFERROR(VLOOKUP(Recipe!K174,AlleLande[],4,FALSE),""))&amp;"| "&amp;IF(Recipe!M174="","",IFERROR(VLOOKUP(Recipe!M174,AlleLande[],4,FALSE),""))&amp;"| "&amp;IF(Recipe!O174="","",IFERROR(VLOOKUP(Recipe!O174,AlleLande[],4,FALSE),""))&amp;"| "&amp;IF(Recipe!Q174="","",IFERROR(VLOOKUP(Recipe!Q174,AlleLande[],4,FALSE),""))&amp;"| "&amp;IF(Recipe!S174="","",IFERROR(VLOOKUP(Recipe!S174,AlleLande[],4,FALSE),"")),"")</f>
        <v/>
      </c>
      <c r="OF9" s="79" t="str">
        <f>IF(AND(Recipe!C175&lt;&gt;'Drop down'!$P$7,Recipe!C175&lt;&gt;""),Recipe!C175&amp;"| "&amp;IF(Recipe!I175='Drop down'!$P$6,0,1)&amp;"| "&amp;IF(Recipe!K175="","",IFERROR(VLOOKUP(Recipe!K175,AlleLande[],4,FALSE),""))&amp;"| "&amp;IF(Recipe!M175="","",IFERROR(VLOOKUP(Recipe!M175,AlleLande[],4,FALSE),""))&amp;"| "&amp;IF(Recipe!O175="","",IFERROR(VLOOKUP(Recipe!O175,AlleLande[],4,FALSE),""))&amp;"| "&amp;IF(Recipe!Q175="","",IFERROR(VLOOKUP(Recipe!Q175,AlleLande[],4,FALSE),""))&amp;"| "&amp;IF(Recipe!S175="","",IFERROR(VLOOKUP(Recipe!S175,AlleLande[],4,FALSE),"")),"")</f>
        <v/>
      </c>
      <c r="OG9" s="79" t="str">
        <f>IF(AND(Recipe!C176&lt;&gt;'Drop down'!$P$7,Recipe!C176&lt;&gt;""),Recipe!C176&amp;"| "&amp;IF(Recipe!I176='Drop down'!$P$6,0,1)&amp;"| "&amp;IF(Recipe!K176="","",IFERROR(VLOOKUP(Recipe!K176,AlleLande[],4,FALSE),""))&amp;"| "&amp;IF(Recipe!M176="","",IFERROR(VLOOKUP(Recipe!M176,AlleLande[],4,FALSE),""))&amp;"| "&amp;IF(Recipe!O176="","",IFERROR(VLOOKUP(Recipe!O176,AlleLande[],4,FALSE),""))&amp;"| "&amp;IF(Recipe!Q176="","",IFERROR(VLOOKUP(Recipe!Q176,AlleLande[],4,FALSE),""))&amp;"| "&amp;IF(Recipe!S176="","",IFERROR(VLOOKUP(Recipe!S176,AlleLande[],4,FALSE),"")),"")</f>
        <v/>
      </c>
      <c r="OH9" s="79" t="str">
        <f>IF(AND(Recipe!C177&lt;&gt;'Drop down'!$P$7,Recipe!C177&lt;&gt;""),Recipe!C177&amp;"| "&amp;IF(Recipe!I177='Drop down'!$P$6,0,1)&amp;"| "&amp;IF(Recipe!K177="","",IFERROR(VLOOKUP(Recipe!K177,AlleLande[],4,FALSE),""))&amp;"| "&amp;IF(Recipe!M177="","",IFERROR(VLOOKUP(Recipe!M177,AlleLande[],4,FALSE),""))&amp;"| "&amp;IF(Recipe!O177="","",IFERROR(VLOOKUP(Recipe!O177,AlleLande[],4,FALSE),""))&amp;"| "&amp;IF(Recipe!Q177="","",IFERROR(VLOOKUP(Recipe!Q177,AlleLande[],4,FALSE),""))&amp;"| "&amp;IF(Recipe!S177="","",IFERROR(VLOOKUP(Recipe!S177,AlleLande[],4,FALSE),"")),"")</f>
        <v/>
      </c>
      <c r="OI9" s="79" t="str">
        <f>IF(AND(Recipe!C178&lt;&gt;'Drop down'!$P$7,Recipe!C178&lt;&gt;""),Recipe!C178&amp;"| "&amp;IF(Recipe!I178='Drop down'!$P$6,0,1)&amp;"| "&amp;IF(Recipe!K178="","",IFERROR(VLOOKUP(Recipe!K178,AlleLande[],4,FALSE),""))&amp;"| "&amp;IF(Recipe!M178="","",IFERROR(VLOOKUP(Recipe!M178,AlleLande[],4,FALSE),""))&amp;"| "&amp;IF(Recipe!O178="","",IFERROR(VLOOKUP(Recipe!O178,AlleLande[],4,FALSE),""))&amp;"| "&amp;IF(Recipe!Q178="","",IFERROR(VLOOKUP(Recipe!Q178,AlleLande[],4,FALSE),""))&amp;"| "&amp;IF(Recipe!S178="","",IFERROR(VLOOKUP(Recipe!S178,AlleLande[],4,FALSE),"")),"")</f>
        <v/>
      </c>
      <c r="OJ9" s="79" t="str">
        <f>IF(AND(Recipe!C179&lt;&gt;'Drop down'!$P$7,Recipe!C179&lt;&gt;""),Recipe!C179&amp;"| "&amp;IF(Recipe!I179='Drop down'!$P$6,0,1)&amp;"| "&amp;IF(Recipe!K179="","",IFERROR(VLOOKUP(Recipe!K179,AlleLande[],4,FALSE),""))&amp;"| "&amp;IF(Recipe!M179="","",IFERROR(VLOOKUP(Recipe!M179,AlleLande[],4,FALSE),""))&amp;"| "&amp;IF(Recipe!O179="","",IFERROR(VLOOKUP(Recipe!O179,AlleLande[],4,FALSE),""))&amp;"| "&amp;IF(Recipe!Q179="","",IFERROR(VLOOKUP(Recipe!Q179,AlleLande[],4,FALSE),""))&amp;"| "&amp;IF(Recipe!S179="","",IFERROR(VLOOKUP(Recipe!S179,AlleLande[],4,FALSE),"")),"")</f>
        <v/>
      </c>
      <c r="OK9" s="79" t="str">
        <f>IF(AND(Recipe!C180&lt;&gt;'Drop down'!$P$7,Recipe!C180&lt;&gt;""),Recipe!C180&amp;"| "&amp;IF(Recipe!I180='Drop down'!$P$6,0,1)&amp;"| "&amp;IF(Recipe!K180="","",IFERROR(VLOOKUP(Recipe!K180,AlleLande[],4,FALSE),""))&amp;"| "&amp;IF(Recipe!M180="","",IFERROR(VLOOKUP(Recipe!M180,AlleLande[],4,FALSE),""))&amp;"| "&amp;IF(Recipe!O180="","",IFERROR(VLOOKUP(Recipe!O180,AlleLande[],4,FALSE),""))&amp;"| "&amp;IF(Recipe!Q180="","",IFERROR(VLOOKUP(Recipe!Q180,AlleLande[],4,FALSE),""))&amp;"| "&amp;IF(Recipe!S180="","",IFERROR(VLOOKUP(Recipe!S180,AlleLande[],4,FALSE),"")),"")</f>
        <v/>
      </c>
      <c r="OL9" s="79" t="str">
        <f>IF(AND(Recipe!C181&lt;&gt;'Drop down'!$P$7,Recipe!C181&lt;&gt;""),Recipe!C181&amp;"| "&amp;IF(Recipe!I181='Drop down'!$P$6,0,1)&amp;"| "&amp;IF(Recipe!K181="","",IFERROR(VLOOKUP(Recipe!K181,AlleLande[],4,FALSE),""))&amp;"| "&amp;IF(Recipe!M181="","",IFERROR(VLOOKUP(Recipe!M181,AlleLande[],4,FALSE),""))&amp;"| "&amp;IF(Recipe!O181="","",IFERROR(VLOOKUP(Recipe!O181,AlleLande[],4,FALSE),""))&amp;"| "&amp;IF(Recipe!Q181="","",IFERROR(VLOOKUP(Recipe!Q181,AlleLande[],4,FALSE),""))&amp;"| "&amp;IF(Recipe!S181="","",IFERROR(VLOOKUP(Recipe!S181,AlleLande[],4,FALSE),"")),"")</f>
        <v/>
      </c>
      <c r="OM9" s="79" t="str">
        <f>IF(AND(Recipe!C182&lt;&gt;'Drop down'!$P$7,Recipe!C182&lt;&gt;""),Recipe!C182&amp;"| "&amp;IF(Recipe!I182='Drop down'!$P$6,0,1)&amp;"| "&amp;IF(Recipe!K182="","",IFERROR(VLOOKUP(Recipe!K182,AlleLande[],4,FALSE),""))&amp;"| "&amp;IF(Recipe!M182="","",IFERROR(VLOOKUP(Recipe!M182,AlleLande[],4,FALSE),""))&amp;"| "&amp;IF(Recipe!O182="","",IFERROR(VLOOKUP(Recipe!O182,AlleLande[],4,FALSE),""))&amp;"| "&amp;IF(Recipe!Q182="","",IFERROR(VLOOKUP(Recipe!Q182,AlleLande[],4,FALSE),""))&amp;"| "&amp;IF(Recipe!S182="","",IFERROR(VLOOKUP(Recipe!S182,AlleLande[],4,FALSE),"")),"")</f>
        <v/>
      </c>
      <c r="ON9" s="79" t="str">
        <f>IF(AND(Recipe!C183&lt;&gt;'Drop down'!$P$7,Recipe!C183&lt;&gt;""),Recipe!C183&amp;"| "&amp;IF(Recipe!I183='Drop down'!$P$6,0,1)&amp;"| "&amp;IF(Recipe!K183="","",IFERROR(VLOOKUP(Recipe!K183,AlleLande[],4,FALSE),""))&amp;"| "&amp;IF(Recipe!M183="","",IFERROR(VLOOKUP(Recipe!M183,AlleLande[],4,FALSE),""))&amp;"| "&amp;IF(Recipe!O183="","",IFERROR(VLOOKUP(Recipe!O183,AlleLande[],4,FALSE),""))&amp;"| "&amp;IF(Recipe!Q183="","",IFERROR(VLOOKUP(Recipe!Q183,AlleLande[],4,FALSE),""))&amp;"| "&amp;IF(Recipe!S183="","",IFERROR(VLOOKUP(Recipe!S183,AlleLande[],4,FALSE),"")),"")</f>
        <v/>
      </c>
      <c r="OO9" s="79" t="str">
        <f>IF(AND(Recipe!C184&lt;&gt;'Drop down'!$P$7,Recipe!C184&lt;&gt;""),Recipe!C184&amp;"| "&amp;IF(Recipe!I184='Drop down'!$P$6,0,1)&amp;"| "&amp;IF(Recipe!K184="","",IFERROR(VLOOKUP(Recipe!K184,AlleLande[],4,FALSE),""))&amp;"| "&amp;IF(Recipe!M184="","",IFERROR(VLOOKUP(Recipe!M184,AlleLande[],4,FALSE),""))&amp;"| "&amp;IF(Recipe!O184="","",IFERROR(VLOOKUP(Recipe!O184,AlleLande[],4,FALSE),""))&amp;"| "&amp;IF(Recipe!Q184="","",IFERROR(VLOOKUP(Recipe!Q184,AlleLande[],4,FALSE),""))&amp;"| "&amp;IF(Recipe!S184="","",IFERROR(VLOOKUP(Recipe!S184,AlleLande[],4,FALSE),"")),"")</f>
        <v/>
      </c>
      <c r="OP9" s="79" t="str">
        <f>IF(AND(Recipe!C185&lt;&gt;'Drop down'!$P$7,Recipe!C185&lt;&gt;""),Recipe!C185&amp;"| "&amp;IF(Recipe!I185='Drop down'!$P$6,0,1)&amp;"| "&amp;IF(Recipe!K185="","",IFERROR(VLOOKUP(Recipe!K185,AlleLande[],4,FALSE),""))&amp;"| "&amp;IF(Recipe!M185="","",IFERROR(VLOOKUP(Recipe!M185,AlleLande[],4,FALSE),""))&amp;"| "&amp;IF(Recipe!O185="","",IFERROR(VLOOKUP(Recipe!O185,AlleLande[],4,FALSE),""))&amp;"| "&amp;IF(Recipe!Q185="","",IFERROR(VLOOKUP(Recipe!Q185,AlleLande[],4,FALSE),""))&amp;"| "&amp;IF(Recipe!S185="","",IFERROR(VLOOKUP(Recipe!S185,AlleLande[],4,FALSE),"")),"")</f>
        <v/>
      </c>
      <c r="OQ9" s="79" t="str">
        <f>IF(AND(Recipe!C186&lt;&gt;'Drop down'!$P$7,Recipe!C186&lt;&gt;""),Recipe!C186&amp;"| "&amp;IF(Recipe!I186='Drop down'!$P$6,0,1)&amp;"| "&amp;IF(Recipe!K186="","",IFERROR(VLOOKUP(Recipe!K186,AlleLande[],4,FALSE),""))&amp;"| "&amp;IF(Recipe!M186="","",IFERROR(VLOOKUP(Recipe!M186,AlleLande[],4,FALSE),""))&amp;"| "&amp;IF(Recipe!O186="","",IFERROR(VLOOKUP(Recipe!O186,AlleLande[],4,FALSE),""))&amp;"| "&amp;IF(Recipe!Q186="","",IFERROR(VLOOKUP(Recipe!Q186,AlleLande[],4,FALSE),""))&amp;"| "&amp;IF(Recipe!S186="","",IFERROR(VLOOKUP(Recipe!S186,AlleLande[],4,FALSE),"")),"")</f>
        <v/>
      </c>
      <c r="OR9" s="79" t="str">
        <f>IF(AND(Recipe!C187&lt;&gt;'Drop down'!$P$7,Recipe!C187&lt;&gt;""),Recipe!C187&amp;"| "&amp;IF(Recipe!I187='Drop down'!$P$6,0,1)&amp;"| "&amp;IF(Recipe!K187="","",IFERROR(VLOOKUP(Recipe!K187,AlleLande[],4,FALSE),""))&amp;"| "&amp;IF(Recipe!M187="","",IFERROR(VLOOKUP(Recipe!M187,AlleLande[],4,FALSE),""))&amp;"| "&amp;IF(Recipe!O187="","",IFERROR(VLOOKUP(Recipe!O187,AlleLande[],4,FALSE),""))&amp;"| "&amp;IF(Recipe!Q187="","",IFERROR(VLOOKUP(Recipe!Q187,AlleLande[],4,FALSE),""))&amp;"| "&amp;IF(Recipe!S187="","",IFERROR(VLOOKUP(Recipe!S187,AlleLande[],4,FALSE),"")),"")</f>
        <v/>
      </c>
      <c r="OS9" s="79" t="str">
        <f>IF(AND(Recipe!C188&lt;&gt;'Drop down'!$P$7,Recipe!C188&lt;&gt;""),Recipe!C188&amp;"| "&amp;IF(Recipe!I188='Drop down'!$P$6,0,1)&amp;"| "&amp;IF(Recipe!K188="","",IFERROR(VLOOKUP(Recipe!K188,AlleLande[],4,FALSE),""))&amp;"| "&amp;IF(Recipe!M188="","",IFERROR(VLOOKUP(Recipe!M188,AlleLande[],4,FALSE),""))&amp;"| "&amp;IF(Recipe!O188="","",IFERROR(VLOOKUP(Recipe!O188,AlleLande[],4,FALSE),""))&amp;"| "&amp;IF(Recipe!Q188="","",IFERROR(VLOOKUP(Recipe!Q188,AlleLande[],4,FALSE),""))&amp;"| "&amp;IF(Recipe!S188="","",IFERROR(VLOOKUP(Recipe!S188,AlleLande[],4,FALSE),"")),"")</f>
        <v/>
      </c>
      <c r="OT9" s="79" t="str">
        <f>IF(AND(Recipe!C189&lt;&gt;'Drop down'!$P$7,Recipe!C189&lt;&gt;""),Recipe!C189&amp;"| "&amp;IF(Recipe!I189='Drop down'!$P$6,0,1)&amp;"| "&amp;IF(Recipe!K189="","",IFERROR(VLOOKUP(Recipe!K189,AlleLande[],4,FALSE),""))&amp;"| "&amp;IF(Recipe!M189="","",IFERROR(VLOOKUP(Recipe!M189,AlleLande[],4,FALSE),""))&amp;"| "&amp;IF(Recipe!O189="","",IFERROR(VLOOKUP(Recipe!O189,AlleLande[],4,FALSE),""))&amp;"| "&amp;IF(Recipe!Q189="","",IFERROR(VLOOKUP(Recipe!Q189,AlleLande[],4,FALSE),""))&amp;"| "&amp;IF(Recipe!S189="","",IFERROR(VLOOKUP(Recipe!S189,AlleLande[],4,FALSE),"")),"")</f>
        <v/>
      </c>
      <c r="OU9" s="79" t="str">
        <f>IF(AND(Recipe!C190&lt;&gt;'Drop down'!$P$7,Recipe!C190&lt;&gt;""),Recipe!C190&amp;"| "&amp;IF(Recipe!I190='Drop down'!$P$6,0,1)&amp;"| "&amp;IF(Recipe!K190="","",IFERROR(VLOOKUP(Recipe!K190,AlleLande[],4,FALSE),""))&amp;"| "&amp;IF(Recipe!M190="","",IFERROR(VLOOKUP(Recipe!M190,AlleLande[],4,FALSE),""))&amp;"| "&amp;IF(Recipe!O190="","",IFERROR(VLOOKUP(Recipe!O190,AlleLande[],4,FALSE),""))&amp;"| "&amp;IF(Recipe!Q190="","",IFERROR(VLOOKUP(Recipe!Q190,AlleLande[],4,FALSE),""))&amp;"| "&amp;IF(Recipe!S190="","",IFERROR(VLOOKUP(Recipe!S190,AlleLande[],4,FALSE),"")),"")</f>
        <v/>
      </c>
      <c r="OV9" s="79" t="str">
        <f>IF(AND(Recipe!C191&lt;&gt;'Drop down'!$P$7,Recipe!C191&lt;&gt;""),Recipe!C191&amp;"| "&amp;IF(Recipe!I191='Drop down'!$P$6,0,1)&amp;"| "&amp;IF(Recipe!K191="","",IFERROR(VLOOKUP(Recipe!K191,AlleLande[],4,FALSE),""))&amp;"| "&amp;IF(Recipe!M191="","",IFERROR(VLOOKUP(Recipe!M191,AlleLande[],4,FALSE),""))&amp;"| "&amp;IF(Recipe!O191="","",IFERROR(VLOOKUP(Recipe!O191,AlleLande[],4,FALSE),""))&amp;"| "&amp;IF(Recipe!Q191="","",IFERROR(VLOOKUP(Recipe!Q191,AlleLande[],4,FALSE),""))&amp;"| "&amp;IF(Recipe!S191="","",IFERROR(VLOOKUP(Recipe!S191,AlleLande[],4,FALSE),"")),"")</f>
        <v/>
      </c>
      <c r="OW9" s="79" t="str">
        <f>IF(AND(Recipe!C192&lt;&gt;'Drop down'!$P$7,Recipe!C192&lt;&gt;""),Recipe!C192&amp;"| "&amp;IF(Recipe!I192='Drop down'!$P$6,0,1)&amp;"| "&amp;IF(Recipe!K192="","",IFERROR(VLOOKUP(Recipe!K192,AlleLande[],4,FALSE),""))&amp;"| "&amp;IF(Recipe!M192="","",IFERROR(VLOOKUP(Recipe!M192,AlleLande[],4,FALSE),""))&amp;"| "&amp;IF(Recipe!O192="","",IFERROR(VLOOKUP(Recipe!O192,AlleLande[],4,FALSE),""))&amp;"| "&amp;IF(Recipe!Q192="","",IFERROR(VLOOKUP(Recipe!Q192,AlleLande[],4,FALSE),""))&amp;"| "&amp;IF(Recipe!S192="","",IFERROR(VLOOKUP(Recipe!S192,AlleLande[],4,FALSE),"")),"")</f>
        <v/>
      </c>
      <c r="OX9" s="79" t="str">
        <f>IF(AND(Recipe!C193&lt;&gt;'Drop down'!$P$7,Recipe!C193&lt;&gt;""),Recipe!C193&amp;"| "&amp;IF(Recipe!I193='Drop down'!$P$6,0,1)&amp;"| "&amp;IF(Recipe!K193="","",IFERROR(VLOOKUP(Recipe!K193,AlleLande[],4,FALSE),""))&amp;"| "&amp;IF(Recipe!M193="","",IFERROR(VLOOKUP(Recipe!M193,AlleLande[],4,FALSE),""))&amp;"| "&amp;IF(Recipe!O193="","",IFERROR(VLOOKUP(Recipe!O193,AlleLande[],4,FALSE),""))&amp;"| "&amp;IF(Recipe!Q193="","",IFERROR(VLOOKUP(Recipe!Q193,AlleLande[],4,FALSE),""))&amp;"| "&amp;IF(Recipe!S193="","",IFERROR(VLOOKUP(Recipe!S193,AlleLande[],4,FALSE),"")),"")</f>
        <v/>
      </c>
      <c r="OY9" s="79" t="str">
        <f>IF(AND(Recipe!C194&lt;&gt;'Drop down'!$P$7,Recipe!C194&lt;&gt;""),Recipe!C194&amp;"| "&amp;IF(Recipe!I194='Drop down'!$P$6,0,1)&amp;"| "&amp;IF(Recipe!K194="","",IFERROR(VLOOKUP(Recipe!K194,AlleLande[],4,FALSE),""))&amp;"| "&amp;IF(Recipe!M194="","",IFERROR(VLOOKUP(Recipe!M194,AlleLande[],4,FALSE),""))&amp;"| "&amp;IF(Recipe!O194="","",IFERROR(VLOOKUP(Recipe!O194,AlleLande[],4,FALSE),""))&amp;"| "&amp;IF(Recipe!Q194="","",IFERROR(VLOOKUP(Recipe!Q194,AlleLande[],4,FALSE),""))&amp;"| "&amp;IF(Recipe!S194="","",IFERROR(VLOOKUP(Recipe!S194,AlleLande[],4,FALSE),"")),"")</f>
        <v/>
      </c>
      <c r="OZ9" s="79" t="str">
        <f>IF(AND(Recipe!C195&lt;&gt;'Drop down'!$P$7,Recipe!C195&lt;&gt;""),Recipe!C195&amp;"| "&amp;IF(Recipe!I195='Drop down'!$P$6,0,1)&amp;"| "&amp;IF(Recipe!K195="","",IFERROR(VLOOKUP(Recipe!K195,AlleLande[],4,FALSE),""))&amp;"| "&amp;IF(Recipe!M195="","",IFERROR(VLOOKUP(Recipe!M195,AlleLande[],4,FALSE),""))&amp;"| "&amp;IF(Recipe!O195="","",IFERROR(VLOOKUP(Recipe!O195,AlleLande[],4,FALSE),""))&amp;"| "&amp;IF(Recipe!Q195="","",IFERROR(VLOOKUP(Recipe!Q195,AlleLande[],4,FALSE),""))&amp;"| "&amp;IF(Recipe!S195="","",IFERROR(VLOOKUP(Recipe!S195,AlleLande[],4,FALSE),"")),"")</f>
        <v/>
      </c>
      <c r="PA9" s="79" t="str">
        <f>IF(AND(Recipe!C196&lt;&gt;'Drop down'!$P$7,Recipe!C196&lt;&gt;""),Recipe!C196&amp;"| "&amp;IF(Recipe!I196='Drop down'!$P$6,0,1)&amp;"| "&amp;IF(Recipe!K196="","",IFERROR(VLOOKUP(Recipe!K196,AlleLande[],4,FALSE),""))&amp;"| "&amp;IF(Recipe!M196="","",IFERROR(VLOOKUP(Recipe!M196,AlleLande[],4,FALSE),""))&amp;"| "&amp;IF(Recipe!O196="","",IFERROR(VLOOKUP(Recipe!O196,AlleLande[],4,FALSE),""))&amp;"| "&amp;IF(Recipe!Q196="","",IFERROR(VLOOKUP(Recipe!Q196,AlleLande[],4,FALSE),""))&amp;"| "&amp;IF(Recipe!S196="","",IFERROR(VLOOKUP(Recipe!S196,AlleLande[],4,FALSE),"")),"")</f>
        <v/>
      </c>
      <c r="PB9" s="79" t="str">
        <f>IF(AND(Recipe!C197&lt;&gt;'Drop down'!$P$7,Recipe!C197&lt;&gt;""),Recipe!C197&amp;"| "&amp;IF(Recipe!I197='Drop down'!$P$6,0,1)&amp;"| "&amp;IF(Recipe!K197="","",IFERROR(VLOOKUP(Recipe!K197,AlleLande[],4,FALSE),""))&amp;"| "&amp;IF(Recipe!M197="","",IFERROR(VLOOKUP(Recipe!M197,AlleLande[],4,FALSE),""))&amp;"| "&amp;IF(Recipe!O197="","",IFERROR(VLOOKUP(Recipe!O197,AlleLande[],4,FALSE),""))&amp;"| "&amp;IF(Recipe!Q197="","",IFERROR(VLOOKUP(Recipe!Q197,AlleLande[],4,FALSE),""))&amp;"| "&amp;IF(Recipe!S197="","",IFERROR(VLOOKUP(Recipe!S197,AlleLande[],4,FALSE),"")),"")</f>
        <v/>
      </c>
      <c r="PC9" s="79" t="str">
        <f>IF(AND(Recipe!C198&lt;&gt;'Drop down'!$P$7,Recipe!C198&lt;&gt;""),Recipe!C198&amp;"| "&amp;IF(Recipe!I198='Drop down'!$P$6,0,1)&amp;"| "&amp;IF(Recipe!K198="","",IFERROR(VLOOKUP(Recipe!K198,AlleLande[],4,FALSE),""))&amp;"| "&amp;IF(Recipe!M198="","",IFERROR(VLOOKUP(Recipe!M198,AlleLande[],4,FALSE),""))&amp;"| "&amp;IF(Recipe!O198="","",IFERROR(VLOOKUP(Recipe!O198,AlleLande[],4,FALSE),""))&amp;"| "&amp;IF(Recipe!Q198="","",IFERROR(VLOOKUP(Recipe!Q198,AlleLande[],4,FALSE),""))&amp;"| "&amp;IF(Recipe!S198="","",IFERROR(VLOOKUP(Recipe!S198,AlleLande[],4,FALSE),"")),"")</f>
        <v/>
      </c>
      <c r="PD9" s="79" t="str">
        <f>IF(AND(Recipe!C199&lt;&gt;'Drop down'!$P$7,Recipe!C199&lt;&gt;""),Recipe!C199&amp;"| "&amp;IF(Recipe!I199='Drop down'!$P$6,0,1)&amp;"| "&amp;IF(Recipe!K199="","",IFERROR(VLOOKUP(Recipe!K199,AlleLande[],4,FALSE),""))&amp;"| "&amp;IF(Recipe!M199="","",IFERROR(VLOOKUP(Recipe!M199,AlleLande[],4,FALSE),""))&amp;"| "&amp;IF(Recipe!O199="","",IFERROR(VLOOKUP(Recipe!O199,AlleLande[],4,FALSE),""))&amp;"| "&amp;IF(Recipe!Q199="","",IFERROR(VLOOKUP(Recipe!Q199,AlleLande[],4,FALSE),""))&amp;"| "&amp;IF(Recipe!S199="","",IFERROR(VLOOKUP(Recipe!S199,AlleLande[],4,FALSE),"")),"")</f>
        <v/>
      </c>
      <c r="PE9" s="79" t="str">
        <f>IF(AND(Recipe!C200&lt;&gt;'Drop down'!$P$7,Recipe!C200&lt;&gt;""),Recipe!C200&amp;"| "&amp;IF(Recipe!I200='Drop down'!$P$6,0,1)&amp;"| "&amp;IF(Recipe!K200="","",IFERROR(VLOOKUP(Recipe!K200,AlleLande[],4,FALSE),""))&amp;"| "&amp;IF(Recipe!M200="","",IFERROR(VLOOKUP(Recipe!M200,AlleLande[],4,FALSE),""))&amp;"| "&amp;IF(Recipe!O200="","",IFERROR(VLOOKUP(Recipe!O200,AlleLande[],4,FALSE),""))&amp;"| "&amp;IF(Recipe!Q200="","",IFERROR(VLOOKUP(Recipe!Q200,AlleLande[],4,FALSE),""))&amp;"| "&amp;IF(Recipe!S200="","",IFERROR(VLOOKUP(Recipe!S200,AlleLande[],4,FALSE),"")),"")</f>
        <v/>
      </c>
      <c r="PF9" s="79" t="str">
        <f>IF(AND(Recipe!C201&lt;&gt;'Drop down'!$P$7,Recipe!C201&lt;&gt;""),Recipe!C201&amp;"| "&amp;IF(Recipe!I201='Drop down'!$P$6,0,1)&amp;"| "&amp;IF(Recipe!K201="","",IFERROR(VLOOKUP(Recipe!K201,AlleLande[],4,FALSE),""))&amp;"| "&amp;IF(Recipe!M201="","",IFERROR(VLOOKUP(Recipe!M201,AlleLande[],4,FALSE),""))&amp;"| "&amp;IF(Recipe!O201="","",IFERROR(VLOOKUP(Recipe!O201,AlleLande[],4,FALSE),""))&amp;"| "&amp;IF(Recipe!Q201="","",IFERROR(VLOOKUP(Recipe!Q201,AlleLande[],4,FALSE),""))&amp;"| "&amp;IF(Recipe!S201="","",IFERROR(VLOOKUP(Recipe!S201,AlleLande[],4,FALSE),"")),"")</f>
        <v/>
      </c>
      <c r="PG9" s="79" t="str">
        <f>IF(AND(Recipe!C202&lt;&gt;'Drop down'!$P$7,Recipe!C202&lt;&gt;""),Recipe!C202&amp;"| "&amp;IF(Recipe!I202='Drop down'!$P$6,0,1)&amp;"| "&amp;IF(Recipe!K202="","",IFERROR(VLOOKUP(Recipe!K202,AlleLande[],4,FALSE),""))&amp;"| "&amp;IF(Recipe!M202="","",IFERROR(VLOOKUP(Recipe!M202,AlleLande[],4,FALSE),""))&amp;"| "&amp;IF(Recipe!O202="","",IFERROR(VLOOKUP(Recipe!O202,AlleLande[],4,FALSE),""))&amp;"| "&amp;IF(Recipe!Q202="","",IFERROR(VLOOKUP(Recipe!Q202,AlleLande[],4,FALSE),""))&amp;"| "&amp;IF(Recipe!S202="","",IFERROR(VLOOKUP(Recipe!S202,AlleLande[],4,FALSE),"")),"")</f>
        <v/>
      </c>
      <c r="PH9" s="79" t="str">
        <f>IF(AND(Recipe!C203&lt;&gt;'Drop down'!$P$7,Recipe!C203&lt;&gt;""),Recipe!C203&amp;"| "&amp;IF(Recipe!I203='Drop down'!$P$6,0,1)&amp;"| "&amp;IF(Recipe!K203="","",IFERROR(VLOOKUP(Recipe!K203,AlleLande[],4,FALSE),""))&amp;"| "&amp;IF(Recipe!M203="","",IFERROR(VLOOKUP(Recipe!M203,AlleLande[],4,FALSE),""))&amp;"| "&amp;IF(Recipe!O203="","",IFERROR(VLOOKUP(Recipe!O203,AlleLande[],4,FALSE),""))&amp;"| "&amp;IF(Recipe!Q203="","",IFERROR(VLOOKUP(Recipe!Q203,AlleLande[],4,FALSE),""))&amp;"| "&amp;IF(Recipe!S203="","",IFERROR(VLOOKUP(Recipe!S203,AlleLande[],4,FALSE),"")),"")</f>
        <v/>
      </c>
      <c r="PI9" s="79" t="str">
        <f>IF(AND(Recipe!C204&lt;&gt;'Drop down'!$P$7,Recipe!C204&lt;&gt;""),Recipe!C204&amp;"| "&amp;IF(Recipe!I204='Drop down'!$P$6,0,1)&amp;"| "&amp;IF(Recipe!K204="","",IFERROR(VLOOKUP(Recipe!K204,AlleLande[],4,FALSE),""))&amp;"| "&amp;IF(Recipe!M204="","",IFERROR(VLOOKUP(Recipe!M204,AlleLande[],4,FALSE),""))&amp;"| "&amp;IF(Recipe!O204="","",IFERROR(VLOOKUP(Recipe!O204,AlleLande[],4,FALSE),""))&amp;"| "&amp;IF(Recipe!Q204="","",IFERROR(VLOOKUP(Recipe!Q204,AlleLande[],4,FALSE),""))&amp;"| "&amp;IF(Recipe!S204="","",IFERROR(VLOOKUP(Recipe!S204,AlleLande[],4,FALSE),"")),"")</f>
        <v/>
      </c>
      <c r="PJ9" s="79" t="str">
        <f>IF(AND(Recipe!C205&lt;&gt;'Drop down'!$P$7,Recipe!C205&lt;&gt;""),Recipe!C205&amp;"| "&amp;IF(Recipe!I205='Drop down'!$P$6,0,1)&amp;"| "&amp;IF(Recipe!K205="","",IFERROR(VLOOKUP(Recipe!K205,AlleLande[],4,FALSE),""))&amp;"| "&amp;IF(Recipe!M205="","",IFERROR(VLOOKUP(Recipe!M205,AlleLande[],4,FALSE),""))&amp;"| "&amp;IF(Recipe!O205="","",IFERROR(VLOOKUP(Recipe!O205,AlleLande[],4,FALSE),""))&amp;"| "&amp;IF(Recipe!Q205="","",IFERROR(VLOOKUP(Recipe!Q205,AlleLande[],4,FALSE),""))&amp;"| "&amp;IF(Recipe!S205="","",IFERROR(VLOOKUP(Recipe!S205,AlleLande[],4,FALSE),"")),"")</f>
        <v/>
      </c>
      <c r="PK9" s="79" t="str">
        <f>IF(AND(Recipe!C206&lt;&gt;'Drop down'!$P$7,Recipe!C206&lt;&gt;""),Recipe!C206&amp;"| "&amp;IF(Recipe!I206='Drop down'!$P$6,0,1)&amp;"| "&amp;IF(Recipe!K206="","",IFERROR(VLOOKUP(Recipe!K206,AlleLande[],4,FALSE),""))&amp;"| "&amp;IF(Recipe!M206="","",IFERROR(VLOOKUP(Recipe!M206,AlleLande[],4,FALSE),""))&amp;"| "&amp;IF(Recipe!O206="","",IFERROR(VLOOKUP(Recipe!O206,AlleLande[],4,FALSE),""))&amp;"| "&amp;IF(Recipe!Q206="","",IFERROR(VLOOKUP(Recipe!Q206,AlleLande[],4,FALSE),""))&amp;"| "&amp;IF(Recipe!S206="","",IFERROR(VLOOKUP(Recipe!S206,AlleLande[],4,FALSE),"")),"")</f>
        <v/>
      </c>
      <c r="PL9" s="79" t="str">
        <f>IF(AND(Recipe!C207&lt;&gt;'Drop down'!$P$7,Recipe!C207&lt;&gt;""),Recipe!C207&amp;"| "&amp;IF(Recipe!I207='Drop down'!$P$6,0,1)&amp;"| "&amp;IF(Recipe!K207="","",IFERROR(VLOOKUP(Recipe!K207,AlleLande[],4,FALSE),""))&amp;"| "&amp;IF(Recipe!M207="","",IFERROR(VLOOKUP(Recipe!M207,AlleLande[],4,FALSE),""))&amp;"| "&amp;IF(Recipe!O207="","",IFERROR(VLOOKUP(Recipe!O207,AlleLande[],4,FALSE),""))&amp;"| "&amp;IF(Recipe!Q207="","",IFERROR(VLOOKUP(Recipe!Q207,AlleLande[],4,FALSE),""))&amp;"| "&amp;IF(Recipe!S207="","",IFERROR(VLOOKUP(Recipe!S207,AlleLande[],4,FALSE),"")),"")</f>
        <v/>
      </c>
      <c r="PM9" s="79" t="str">
        <f>IF(AND(Recipe!C208&lt;&gt;'Drop down'!$P$7,Recipe!C208&lt;&gt;""),Recipe!C208&amp;"| "&amp;IF(Recipe!I208='Drop down'!$P$6,0,1)&amp;"| "&amp;IF(Recipe!K208="","",IFERROR(VLOOKUP(Recipe!K208,AlleLande[],4,FALSE),""))&amp;"| "&amp;IF(Recipe!M208="","",IFERROR(VLOOKUP(Recipe!M208,AlleLande[],4,FALSE),""))&amp;"| "&amp;IF(Recipe!O208="","",IFERROR(VLOOKUP(Recipe!O208,AlleLande[],4,FALSE),""))&amp;"| "&amp;IF(Recipe!Q208="","",IFERROR(VLOOKUP(Recipe!Q208,AlleLande[],4,FALSE),""))&amp;"| "&amp;IF(Recipe!S208="","",IFERROR(VLOOKUP(Recipe!S208,AlleLande[],4,FALSE),"")),"")</f>
        <v/>
      </c>
      <c r="PN9" s="79" t="str">
        <f>IF(AND(Recipe!C209&lt;&gt;'Drop down'!$P$7,Recipe!C209&lt;&gt;""),Recipe!C209&amp;"| "&amp;IF(Recipe!I209='Drop down'!$P$6,0,1)&amp;"| "&amp;IF(Recipe!K209="","",IFERROR(VLOOKUP(Recipe!K209,AlleLande[],4,FALSE),""))&amp;"| "&amp;IF(Recipe!M209="","",IFERROR(VLOOKUP(Recipe!M209,AlleLande[],4,FALSE),""))&amp;"| "&amp;IF(Recipe!O209="","",IFERROR(VLOOKUP(Recipe!O209,AlleLande[],4,FALSE),""))&amp;"| "&amp;IF(Recipe!Q209="","",IFERROR(VLOOKUP(Recipe!Q209,AlleLande[],4,FALSE),""))&amp;"| "&amp;IF(Recipe!S209="","",IFERROR(VLOOKUP(Recipe!S209,AlleLande[],4,FALSE),"")),"")</f>
        <v/>
      </c>
      <c r="PO9" s="79" t="str">
        <f>IF(AND(Recipe!C210&lt;&gt;'Drop down'!$P$7,Recipe!C210&lt;&gt;""),Recipe!C210&amp;"| "&amp;IF(Recipe!I210='Drop down'!$P$6,0,1)&amp;"| "&amp;IF(Recipe!K210="","",IFERROR(VLOOKUP(Recipe!K210,AlleLande[],4,FALSE),""))&amp;"| "&amp;IF(Recipe!M210="","",IFERROR(VLOOKUP(Recipe!M210,AlleLande[],4,FALSE),""))&amp;"| "&amp;IF(Recipe!O210="","",IFERROR(VLOOKUP(Recipe!O210,AlleLande[],4,FALSE),""))&amp;"| "&amp;IF(Recipe!Q210="","",IFERROR(VLOOKUP(Recipe!Q210,AlleLande[],4,FALSE),""))&amp;"| "&amp;IF(Recipe!S210="","",IFERROR(VLOOKUP(Recipe!S210,AlleLande[],4,FALSE),"")),"")</f>
        <v/>
      </c>
      <c r="PP9" s="79" t="str">
        <f>IF(AND(Recipe!C211&lt;&gt;'Drop down'!$P$7,Recipe!C211&lt;&gt;""),Recipe!C211&amp;"| "&amp;IF(Recipe!I211='Drop down'!$P$6,0,1)&amp;"| "&amp;IF(Recipe!K211="","",IFERROR(VLOOKUP(Recipe!K211,AlleLande[],4,FALSE),""))&amp;"| "&amp;IF(Recipe!M211="","",IFERROR(VLOOKUP(Recipe!M211,AlleLande[],4,FALSE),""))&amp;"| "&amp;IF(Recipe!O211="","",IFERROR(VLOOKUP(Recipe!O211,AlleLande[],4,FALSE),""))&amp;"| "&amp;IF(Recipe!Q211="","",IFERROR(VLOOKUP(Recipe!Q211,AlleLande[],4,FALSE),""))&amp;"| "&amp;IF(Recipe!S211="","",IFERROR(VLOOKUP(Recipe!S211,AlleLande[],4,FALSE),"")),"")</f>
        <v/>
      </c>
      <c r="PQ9" s="79" t="str">
        <f>IF(AND(Recipe!C212&lt;&gt;'Drop down'!$P$7,Recipe!C212&lt;&gt;""),Recipe!C212&amp;"| "&amp;IF(Recipe!I212='Drop down'!$P$6,0,1)&amp;"| "&amp;IF(Recipe!K212="","",IFERROR(VLOOKUP(Recipe!K212,AlleLande[],4,FALSE),""))&amp;"| "&amp;IF(Recipe!M212="","",IFERROR(VLOOKUP(Recipe!M212,AlleLande[],4,FALSE),""))&amp;"| "&amp;IF(Recipe!O212="","",IFERROR(VLOOKUP(Recipe!O212,AlleLande[],4,FALSE),""))&amp;"| "&amp;IF(Recipe!Q212="","",IFERROR(VLOOKUP(Recipe!Q212,AlleLande[],4,FALSE),""))&amp;"| "&amp;IF(Recipe!S212="","",IFERROR(VLOOKUP(Recipe!S212,AlleLande[],4,FALSE),"")),"")</f>
        <v/>
      </c>
      <c r="PR9" s="79" t="str">
        <f>IF(AND(Recipe!C213&lt;&gt;'Drop down'!$P$7,Recipe!C213&lt;&gt;""),Recipe!C213&amp;"| "&amp;IF(Recipe!I213='Drop down'!$P$6,0,1)&amp;"| "&amp;IF(Recipe!K213="","",IFERROR(VLOOKUP(Recipe!K213,AlleLande[],4,FALSE),""))&amp;"| "&amp;IF(Recipe!M213="","",IFERROR(VLOOKUP(Recipe!M213,AlleLande[],4,FALSE),""))&amp;"| "&amp;IF(Recipe!O213="","",IFERROR(VLOOKUP(Recipe!O213,AlleLande[],4,FALSE),""))&amp;"| "&amp;IF(Recipe!Q213="","",IFERROR(VLOOKUP(Recipe!Q213,AlleLande[],4,FALSE),""))&amp;"| "&amp;IF(Recipe!S213="","",IFERROR(VLOOKUP(Recipe!S213,AlleLande[],4,FALSE),"")),"")</f>
        <v/>
      </c>
      <c r="PS9" s="79" t="str">
        <f>IF(AND(Recipe!C214&lt;&gt;'Drop down'!$P$7,Recipe!C214&lt;&gt;""),Recipe!C214&amp;"| "&amp;IF(Recipe!I214='Drop down'!$P$6,0,1)&amp;"| "&amp;IF(Recipe!K214="","",IFERROR(VLOOKUP(Recipe!K214,AlleLande[],4,FALSE),""))&amp;"| "&amp;IF(Recipe!M214="","",IFERROR(VLOOKUP(Recipe!M214,AlleLande[],4,FALSE),""))&amp;"| "&amp;IF(Recipe!O214="","",IFERROR(VLOOKUP(Recipe!O214,AlleLande[],4,FALSE),""))&amp;"| "&amp;IF(Recipe!Q214="","",IFERROR(VLOOKUP(Recipe!Q214,AlleLande[],4,FALSE),""))&amp;"| "&amp;IF(Recipe!S214="","",IFERROR(VLOOKUP(Recipe!S214,AlleLande[],4,FALSE),"")),"")</f>
        <v/>
      </c>
      <c r="PT9" s="79" t="str">
        <f>IF(AND(Recipe!C215&lt;&gt;'Drop down'!$P$7,Recipe!C215&lt;&gt;""),Recipe!C215&amp;"| "&amp;IF(Recipe!I215='Drop down'!$P$6,0,1)&amp;"| "&amp;IF(Recipe!K215="","",IFERROR(VLOOKUP(Recipe!K215,AlleLande[],4,FALSE),""))&amp;"| "&amp;IF(Recipe!M215="","",IFERROR(VLOOKUP(Recipe!M215,AlleLande[],4,FALSE),""))&amp;"| "&amp;IF(Recipe!O215="","",IFERROR(VLOOKUP(Recipe!O215,AlleLande[],4,FALSE),""))&amp;"| "&amp;IF(Recipe!Q215="","",IFERROR(VLOOKUP(Recipe!Q215,AlleLande[],4,FALSE),""))&amp;"| "&amp;IF(Recipe!S215="","",IFERROR(VLOOKUP(Recipe!S215,AlleLande[],4,FALSE),"")),"")</f>
        <v/>
      </c>
      <c r="PU9" s="79" t="str">
        <f>IF(AND(Recipe!C216&lt;&gt;'Drop down'!$P$7,Recipe!C216&lt;&gt;""),Recipe!C216&amp;"| "&amp;IF(Recipe!I216='Drop down'!$P$6,0,1)&amp;"| "&amp;IF(Recipe!K216="","",IFERROR(VLOOKUP(Recipe!K216,AlleLande[],4,FALSE),""))&amp;"| "&amp;IF(Recipe!M216="","",IFERROR(VLOOKUP(Recipe!M216,AlleLande[],4,FALSE),""))&amp;"| "&amp;IF(Recipe!O216="","",IFERROR(VLOOKUP(Recipe!O216,AlleLande[],4,FALSE),""))&amp;"| "&amp;IF(Recipe!Q216="","",IFERROR(VLOOKUP(Recipe!Q216,AlleLande[],4,FALSE),""))&amp;"| "&amp;IF(Recipe!S216="","",IFERROR(VLOOKUP(Recipe!S216,AlleLande[],4,FALSE),"")),"")</f>
        <v/>
      </c>
      <c r="PV9" s="79" t="str">
        <f>IF(AND(Recipe!C217&lt;&gt;'Drop down'!$P$7,Recipe!C217&lt;&gt;""),Recipe!C217&amp;"| "&amp;IF(Recipe!I217='Drop down'!$P$6,0,1)&amp;"| "&amp;IF(Recipe!K217="","",IFERROR(VLOOKUP(Recipe!K217,AlleLande[],4,FALSE),""))&amp;"| "&amp;IF(Recipe!M217="","",IFERROR(VLOOKUP(Recipe!M217,AlleLande[],4,FALSE),""))&amp;"| "&amp;IF(Recipe!O217="","",IFERROR(VLOOKUP(Recipe!O217,AlleLande[],4,FALSE),""))&amp;"| "&amp;IF(Recipe!Q217="","",IFERROR(VLOOKUP(Recipe!Q217,AlleLande[],4,FALSE),""))&amp;"| "&amp;IF(Recipe!S217="","",IFERROR(VLOOKUP(Recipe!S217,AlleLande[],4,FALSE),"")),"")</f>
        <v/>
      </c>
      <c r="PW9" s="79" t="str">
        <f>IF(AND(Recipe!C218&lt;&gt;'Drop down'!$P$7,Recipe!C218&lt;&gt;""),Recipe!C218&amp;"| "&amp;IF(Recipe!I218='Drop down'!$P$6,0,1)&amp;"| "&amp;IF(Recipe!K218="","",IFERROR(VLOOKUP(Recipe!K218,AlleLande[],4,FALSE),""))&amp;"| "&amp;IF(Recipe!M218="","",IFERROR(VLOOKUP(Recipe!M218,AlleLande[],4,FALSE),""))&amp;"| "&amp;IF(Recipe!O218="","",IFERROR(VLOOKUP(Recipe!O218,AlleLande[],4,FALSE),""))&amp;"| "&amp;IF(Recipe!Q218="","",IFERROR(VLOOKUP(Recipe!Q218,AlleLande[],4,FALSE),""))&amp;"| "&amp;IF(Recipe!S218="","",IFERROR(VLOOKUP(Recipe!S218,AlleLande[],4,FALSE),"")),"")</f>
        <v/>
      </c>
      <c r="PX9" s="79" t="str">
        <f>IF(AND(Recipe!C219&lt;&gt;'Drop down'!$P$7,Recipe!C219&lt;&gt;""),Recipe!C219&amp;"| "&amp;IF(Recipe!I219='Drop down'!$P$6,0,1)&amp;"| "&amp;IF(Recipe!K219="","",IFERROR(VLOOKUP(Recipe!K219,AlleLande[],4,FALSE),""))&amp;"| "&amp;IF(Recipe!M219="","",IFERROR(VLOOKUP(Recipe!M219,AlleLande[],4,FALSE),""))&amp;"| "&amp;IF(Recipe!O219="","",IFERROR(VLOOKUP(Recipe!O219,AlleLande[],4,FALSE),""))&amp;"| "&amp;IF(Recipe!Q219="","",IFERROR(VLOOKUP(Recipe!Q219,AlleLande[],4,FALSE),""))&amp;"| "&amp;IF(Recipe!S219="","",IFERROR(VLOOKUP(Recipe!S219,AlleLande[],4,FALSE),"")),"")</f>
        <v/>
      </c>
      <c r="PY9" s="79" t="str">
        <f>IF(AND(Recipe!C220&lt;&gt;'Drop down'!$P$7,Recipe!C220&lt;&gt;""),Recipe!C220&amp;"| "&amp;IF(Recipe!I220='Drop down'!$P$6,0,1)&amp;"| "&amp;IF(Recipe!K220="","",IFERROR(VLOOKUP(Recipe!K220,AlleLande[],4,FALSE),""))&amp;"| "&amp;IF(Recipe!M220="","",IFERROR(VLOOKUP(Recipe!M220,AlleLande[],4,FALSE),""))&amp;"| "&amp;IF(Recipe!O220="","",IFERROR(VLOOKUP(Recipe!O220,AlleLande[],4,FALSE),""))&amp;"| "&amp;IF(Recipe!Q220="","",IFERROR(VLOOKUP(Recipe!Q220,AlleLande[],4,FALSE),""))&amp;"| "&amp;IF(Recipe!S220="","",IFERROR(VLOOKUP(Recipe!S220,AlleLande[],4,FALSE),"")),"")</f>
        <v/>
      </c>
      <c r="PZ9" s="79" t="str">
        <f>IF(AND(Recipe!C221&lt;&gt;'Drop down'!$P$7,Recipe!C221&lt;&gt;""),Recipe!C221&amp;"| "&amp;IF(Recipe!I221='Drop down'!$P$6,0,1)&amp;"| "&amp;IF(Recipe!K221="","",IFERROR(VLOOKUP(Recipe!K221,AlleLande[],4,FALSE),""))&amp;"| "&amp;IF(Recipe!M221="","",IFERROR(VLOOKUP(Recipe!M221,AlleLande[],4,FALSE),""))&amp;"| "&amp;IF(Recipe!O221="","",IFERROR(VLOOKUP(Recipe!O221,AlleLande[],4,FALSE),""))&amp;"| "&amp;IF(Recipe!Q221="","",IFERROR(VLOOKUP(Recipe!Q221,AlleLande[],4,FALSE),""))&amp;"| "&amp;IF(Recipe!S221="","",IFERROR(VLOOKUP(Recipe!S221,AlleLande[],4,FALSE),"")),"")</f>
        <v/>
      </c>
      <c r="QA9" s="79" t="str">
        <f>IF(AND(Recipe!C222&lt;&gt;'Drop down'!$P$7,Recipe!C222&lt;&gt;""),Recipe!C222&amp;"| "&amp;IF(Recipe!I222='Drop down'!$P$6,0,1)&amp;"| "&amp;IF(Recipe!K222="","",IFERROR(VLOOKUP(Recipe!K222,AlleLande[],4,FALSE),""))&amp;"| "&amp;IF(Recipe!M222="","",IFERROR(VLOOKUP(Recipe!M222,AlleLande[],4,FALSE),""))&amp;"| "&amp;IF(Recipe!O222="","",IFERROR(VLOOKUP(Recipe!O222,AlleLande[],4,FALSE),""))&amp;"| "&amp;IF(Recipe!Q222="","",IFERROR(VLOOKUP(Recipe!Q222,AlleLande[],4,FALSE),""))&amp;"| "&amp;IF(Recipe!S222="","",IFERROR(VLOOKUP(Recipe!S222,AlleLande[],4,FALSE),"")),"")</f>
        <v/>
      </c>
      <c r="QB9" s="79" t="str">
        <f>IF(AND(Recipe!C223&lt;&gt;'Drop down'!$P$7,Recipe!C223&lt;&gt;""),Recipe!C223&amp;"| "&amp;IF(Recipe!I223='Drop down'!$P$6,0,1)&amp;"| "&amp;IF(Recipe!K223="","",IFERROR(VLOOKUP(Recipe!K223,AlleLande[],4,FALSE),""))&amp;"| "&amp;IF(Recipe!M223="","",IFERROR(VLOOKUP(Recipe!M223,AlleLande[],4,FALSE),""))&amp;"| "&amp;IF(Recipe!O223="","",IFERROR(VLOOKUP(Recipe!O223,AlleLande[],4,FALSE),""))&amp;"| "&amp;IF(Recipe!Q223="","",IFERROR(VLOOKUP(Recipe!Q223,AlleLande[],4,FALSE),""))&amp;"| "&amp;IF(Recipe!S223="","",IFERROR(VLOOKUP(Recipe!S223,AlleLande[],4,FALSE),"")),"")</f>
        <v/>
      </c>
      <c r="QC9" s="79" t="str">
        <f>IF(AND(Recipe!C224&lt;&gt;'Drop down'!$P$7,Recipe!C224&lt;&gt;""),Recipe!C224&amp;"| "&amp;IF(Recipe!I224='Drop down'!$P$6,0,1)&amp;"| "&amp;IF(Recipe!K224="","",IFERROR(VLOOKUP(Recipe!K224,AlleLande[],4,FALSE),""))&amp;"| "&amp;IF(Recipe!M224="","",IFERROR(VLOOKUP(Recipe!M224,AlleLande[],4,FALSE),""))&amp;"| "&amp;IF(Recipe!O224="","",IFERROR(VLOOKUP(Recipe!O224,AlleLande[],4,FALSE),""))&amp;"| "&amp;IF(Recipe!Q224="","",IFERROR(VLOOKUP(Recipe!Q224,AlleLande[],4,FALSE),""))&amp;"| "&amp;IF(Recipe!S224="","",IFERROR(VLOOKUP(Recipe!S224,AlleLande[],4,FALSE),"")),"")</f>
        <v/>
      </c>
      <c r="QD9" s="79" t="str">
        <f>IF(AND(Recipe!C225&lt;&gt;'Drop down'!$P$7,Recipe!C225&lt;&gt;""),Recipe!C225&amp;"| "&amp;IF(Recipe!I225='Drop down'!$P$6,0,1)&amp;"| "&amp;IF(Recipe!K225="","",IFERROR(VLOOKUP(Recipe!K225,AlleLande[],4,FALSE),""))&amp;"| "&amp;IF(Recipe!M225="","",IFERROR(VLOOKUP(Recipe!M225,AlleLande[],4,FALSE),""))&amp;"| "&amp;IF(Recipe!O225="","",IFERROR(VLOOKUP(Recipe!O225,AlleLande[],4,FALSE),""))&amp;"| "&amp;IF(Recipe!Q225="","",IFERROR(VLOOKUP(Recipe!Q225,AlleLande[],4,FALSE),""))&amp;"| "&amp;IF(Recipe!S225="","",IFERROR(VLOOKUP(Recipe!S225,AlleLande[],4,FALSE),"")),"")</f>
        <v/>
      </c>
      <c r="QE9" s="79" t="str">
        <f>IF(AND(Recipe!C226&lt;&gt;'Drop down'!$P$7,Recipe!C226&lt;&gt;""),Recipe!C226&amp;"| "&amp;IF(Recipe!I226='Drop down'!$P$6,0,1)&amp;"| "&amp;IF(Recipe!K226="","",IFERROR(VLOOKUP(Recipe!K226,AlleLande[],4,FALSE),""))&amp;"| "&amp;IF(Recipe!M226="","",IFERROR(VLOOKUP(Recipe!M226,AlleLande[],4,FALSE),""))&amp;"| "&amp;IF(Recipe!O226="","",IFERROR(VLOOKUP(Recipe!O226,AlleLande[],4,FALSE),""))&amp;"| "&amp;IF(Recipe!Q226="","",IFERROR(VLOOKUP(Recipe!Q226,AlleLande[],4,FALSE),""))&amp;"| "&amp;IF(Recipe!S226="","",IFERROR(VLOOKUP(Recipe!S226,AlleLande[],4,FALSE),"")),"")</f>
        <v/>
      </c>
      <c r="QF9" s="79" t="str">
        <f>IF(AND(Recipe!C227&lt;&gt;'Drop down'!$P$7,Recipe!C227&lt;&gt;""),Recipe!C227&amp;"| "&amp;IF(Recipe!I227='Drop down'!$P$6,0,1)&amp;"| "&amp;IF(Recipe!K227="","",IFERROR(VLOOKUP(Recipe!K227,AlleLande[],4,FALSE),""))&amp;"| "&amp;IF(Recipe!M227="","",IFERROR(VLOOKUP(Recipe!M227,AlleLande[],4,FALSE),""))&amp;"| "&amp;IF(Recipe!O227="","",IFERROR(VLOOKUP(Recipe!O227,AlleLande[],4,FALSE),""))&amp;"| "&amp;IF(Recipe!Q227="","",IFERROR(VLOOKUP(Recipe!Q227,AlleLande[],4,FALSE),""))&amp;"| "&amp;IF(Recipe!S227="","",IFERROR(VLOOKUP(Recipe!S227,AlleLande[],4,FALSE),"")),"")</f>
        <v/>
      </c>
      <c r="QG9" s="79" t="str">
        <f>IF(AND(Recipe!C228&lt;&gt;'Drop down'!$P$7,Recipe!C228&lt;&gt;""),Recipe!C228&amp;"| "&amp;IF(Recipe!I228='Drop down'!$P$6,0,1)&amp;"| "&amp;IF(Recipe!K228="","",IFERROR(VLOOKUP(Recipe!K228,AlleLande[],4,FALSE),""))&amp;"| "&amp;IF(Recipe!M228="","",IFERROR(VLOOKUP(Recipe!M228,AlleLande[],4,FALSE),""))&amp;"| "&amp;IF(Recipe!O228="","",IFERROR(VLOOKUP(Recipe!O228,AlleLande[],4,FALSE),""))&amp;"| "&amp;IF(Recipe!Q228="","",IFERROR(VLOOKUP(Recipe!Q228,AlleLande[],4,FALSE),""))&amp;"| "&amp;IF(Recipe!S228="","",IFERROR(VLOOKUP(Recipe!S228,AlleLande[],4,FALSE),"")),"")</f>
        <v/>
      </c>
      <c r="QH9" s="79" t="str">
        <f>IF(AND(Recipe!C229&lt;&gt;'Drop down'!$P$7,Recipe!C229&lt;&gt;""),Recipe!C229&amp;"| "&amp;IF(Recipe!I229='Drop down'!$P$6,0,1)&amp;"| "&amp;IF(Recipe!K229="","",IFERROR(VLOOKUP(Recipe!K229,AlleLande[],4,FALSE),""))&amp;"| "&amp;IF(Recipe!M229="","",IFERROR(VLOOKUP(Recipe!M229,AlleLande[],4,FALSE),""))&amp;"| "&amp;IF(Recipe!O229="","",IFERROR(VLOOKUP(Recipe!O229,AlleLande[],4,FALSE),""))&amp;"| "&amp;IF(Recipe!Q229="","",IFERROR(VLOOKUP(Recipe!Q229,AlleLande[],4,FALSE),""))&amp;"| "&amp;IF(Recipe!S229="","",IFERROR(VLOOKUP(Recipe!S229,AlleLande[],4,FALSE),"")),"")</f>
        <v/>
      </c>
      <c r="QI9" s="79" t="str">
        <f>IF(AND(Recipe!C230&lt;&gt;'Drop down'!$P$7,Recipe!C230&lt;&gt;""),Recipe!C230&amp;"| "&amp;IF(Recipe!I230='Drop down'!$P$6,0,1)&amp;"| "&amp;IF(Recipe!K230="","",IFERROR(VLOOKUP(Recipe!K230,AlleLande[],4,FALSE),""))&amp;"| "&amp;IF(Recipe!M230="","",IFERROR(VLOOKUP(Recipe!M230,AlleLande[],4,FALSE),""))&amp;"| "&amp;IF(Recipe!O230="","",IFERROR(VLOOKUP(Recipe!O230,AlleLande[],4,FALSE),""))&amp;"| "&amp;IF(Recipe!Q230="","",IFERROR(VLOOKUP(Recipe!Q230,AlleLande[],4,FALSE),""))&amp;"| "&amp;IF(Recipe!S230="","",IFERROR(VLOOKUP(Recipe!S230,AlleLande[],4,FALSE),"")),"")</f>
        <v/>
      </c>
      <c r="QJ9" s="79" t="str">
        <f>IF(AND(Recipe!C231&lt;&gt;'Drop down'!$P$7,Recipe!C231&lt;&gt;""),Recipe!C231&amp;"| "&amp;IF(Recipe!I231='Drop down'!$P$6,0,1)&amp;"| "&amp;IF(Recipe!K231="","",IFERROR(VLOOKUP(Recipe!K231,AlleLande[],4,FALSE),""))&amp;"| "&amp;IF(Recipe!M231="","",IFERROR(VLOOKUP(Recipe!M231,AlleLande[],4,FALSE),""))&amp;"| "&amp;IF(Recipe!O231="","",IFERROR(VLOOKUP(Recipe!O231,AlleLande[],4,FALSE),""))&amp;"| "&amp;IF(Recipe!Q231="","",IFERROR(VLOOKUP(Recipe!Q231,AlleLande[],4,FALSE),""))&amp;"| "&amp;IF(Recipe!S231="","",IFERROR(VLOOKUP(Recipe!S231,AlleLande[],4,FALSE),"")),"")</f>
        <v/>
      </c>
      <c r="QK9" s="79" t="str">
        <f>IF(AND(Recipe!C232&lt;&gt;'Drop down'!$P$7,Recipe!C232&lt;&gt;""),Recipe!C232&amp;"| "&amp;IF(Recipe!I232='Drop down'!$P$6,0,1)&amp;"| "&amp;IF(Recipe!K232="","",IFERROR(VLOOKUP(Recipe!K232,AlleLande[],4,FALSE),""))&amp;"| "&amp;IF(Recipe!M232="","",IFERROR(VLOOKUP(Recipe!M232,AlleLande[],4,FALSE),""))&amp;"| "&amp;IF(Recipe!O232="","",IFERROR(VLOOKUP(Recipe!O232,AlleLande[],4,FALSE),""))&amp;"| "&amp;IF(Recipe!Q232="","",IFERROR(VLOOKUP(Recipe!Q232,AlleLande[],4,FALSE),""))&amp;"| "&amp;IF(Recipe!S232="","",IFERROR(VLOOKUP(Recipe!S232,AlleLande[],4,FALSE),"")),"")</f>
        <v/>
      </c>
      <c r="QL9" s="79" t="str">
        <f>IF('Drop down'!$P$4="Dansk",IF(Additives!D5='Drop down'!$R$3,"",VLOOKUP(Additives!D5,'Drop down'!$A$242:$B$391,2,FALSE)),IF(Additives!D5='Drop down'!$S$3,"",Additives!D5))</f>
        <v/>
      </c>
      <c r="QM9" s="79" t="str">
        <f>IF(QL9="","",VLOOKUP(QL9,'Drop down'!B242:C391,2,FALSE))</f>
        <v/>
      </c>
      <c r="QN9" s="79" t="str">
        <f>IF(Additives!D11='Drop down'!$P$6,"",IF(Additives!D11='Drop down'!$P$11,0,1))</f>
        <v/>
      </c>
      <c r="QO9" s="79" t="str">
        <f>IF(OR(Additives!D13="",Additives!D13='Drop down'!$P$7),"",Additives!D13)</f>
        <v/>
      </c>
      <c r="QP9" s="79" t="str">
        <f>IF('Drop down'!$P$4="Dansk",IF(Additives!D20='Drop down'!$R$3,"",VLOOKUP(Additives!D20,'Drop down'!$A$21:$B$24,2,FALSE)),IF(Additives!D20='Drop down'!$S$3,"",Additives!D20))</f>
        <v/>
      </c>
      <c r="QQ9" s="79" t="str">
        <f>IF('Drop down'!$P$4="Dansk",IF(Additives!D21='Drop down'!$R$3,"",VLOOKUP(Additives!D21,'Drop down'!$A$21:$B$24,2,FALSE)),IF(Additives!D21='Drop down'!$S$3,"",Additives!D21))</f>
        <v/>
      </c>
      <c r="QR9" s="79" t="str">
        <f>IF('Drop down'!$P$4="Dansk",IF(Additives!D22='Drop down'!$R$3,"",VLOOKUP(Additives!D22,'Drop down'!$A$21:$B$24,2,FALSE)),IF(Additives!D22='Drop down'!$S$3,"",Additives!D22))</f>
        <v/>
      </c>
      <c r="QS9" s="79" t="str">
        <f>IF('Drop down'!$P$4="Dansk",IF(Additives!D23='Drop down'!$R$3,"",VLOOKUP(Additives!D23,'Drop down'!$A$21:$B$24,2,FALSE)),IF(Additives!D23='Drop down'!$S$3,"",Additives!D23))</f>
        <v/>
      </c>
      <c r="QT9" s="79" t="str">
        <f>IF('Drop down'!$P$4="Dansk",IF(Additives!D24='Drop down'!$R$3,"",VLOOKUP(Additives!D24,'Drop down'!$A$21:$B$24,2,FALSE)),IF(Additives!D24='Drop down'!$S$3,"",Additives!D24))</f>
        <v/>
      </c>
      <c r="QU9" s="79" t="str">
        <f>IF('Drop down'!$P$4="Dansk",IF(Additives!D25='Drop down'!$R$3,"",VLOOKUP(Additives!D25,'Drop down'!$A$21:$B$24,2,FALSE)),IF(Additives!D25='Drop down'!$S$3,"",Additives!D25))</f>
        <v/>
      </c>
      <c r="QV9" s="79" t="str">
        <f>IF('Drop down'!$P$4="Dansk",IF(Additives!D26='Drop down'!$R$3,"",VLOOKUP(Additives!D26,'Drop down'!$A$21:$B$24,2,FALSE)),IF(Additives!D26='Drop down'!$S$3,"",Additives!D26))</f>
        <v/>
      </c>
      <c r="QW9" s="79" t="str">
        <f>IF('Drop down'!$P$4="Dansk",IF(Additives!D27='Drop down'!$R$3,"",VLOOKUP(Additives!D27,'Drop down'!$A$21:$B$24,2,FALSE)),IF(Additives!D27='Drop down'!$S$3,"",Additives!D27))</f>
        <v/>
      </c>
      <c r="QX9" s="79" t="str">
        <f>IF('Drop down'!$P$4="Dansk",IF(Additives!D28='Drop down'!$R$3,"",VLOOKUP(Additives!D28,'Drop down'!$A$21:$B$24,2,FALSE)),IF(Additives!D28='Drop down'!$S$3,"",Additives!D28))</f>
        <v/>
      </c>
      <c r="QY9" s="79" t="str">
        <f>IF('Drop down'!$P$4="Dansk",IF(Additives!D29='Drop down'!$R$3,"",VLOOKUP(Additives!D29,'Drop down'!$A$21:$B$24,2,FALSE)),IF(Additives!D29='Drop down'!$S$3,"",Additives!D29))</f>
        <v/>
      </c>
      <c r="QZ9" s="79" t="str">
        <f>IF('Drop down'!$P$4="Dansk",IF(Additives!D30='Drop down'!$R$3,"",VLOOKUP(Additives!D30,'Drop down'!$A$21:$B$24,2,FALSE)),IF(Additives!D30='Drop down'!$S$3,"",Additives!D30))</f>
        <v/>
      </c>
      <c r="RA9" s="79" t="str">
        <f>IF('Drop down'!$P$4="Dansk",IF(Additives!D31='Drop down'!$R$3,"",VLOOKUP(Additives!D31,'Drop down'!$A$21:$B$24,2,FALSE)),IF(Additives!D31='Drop down'!$S$3,"",Additives!D31))</f>
        <v/>
      </c>
      <c r="RB9" s="79" t="str">
        <f>IF('Drop down'!$P$4="Dansk",IF(Additives!D32='Drop down'!$R$3,"",VLOOKUP(Additives!D32,'Drop down'!$A$21:$B$24,2,FALSE)),IF(Additives!D32='Drop down'!$S$3,"",Additives!D32))</f>
        <v/>
      </c>
      <c r="RC9" s="79" t="str">
        <f>IF('Drop down'!$P$4="Dansk",IF(Additives!D33='Drop down'!$R$3,"",VLOOKUP(Additives!D33,'Drop down'!$A$21:$B$24,2,FALSE)),IF(Additives!D33='Drop down'!$S$3,"",Additives!D33))</f>
        <v/>
      </c>
      <c r="RD9" s="79" t="str">
        <f>IF('Drop down'!$P$4="Dansk",IF(Additives!D34='Drop down'!$R$3,"",VLOOKUP(Additives!D34,'Drop down'!$A$21:$B$24,2,FALSE)),IF(Additives!D34='Drop down'!$S$3,"",Additives!D34))</f>
        <v/>
      </c>
      <c r="RE9" s="79" t="str">
        <f>IF('Drop down'!$P$4="Dansk",IF(Additives!D35='Drop down'!$R$3,"",VLOOKUP(Additives!D35,'Drop down'!$A$21:$B$24,2,FALSE)),IF(Additives!D35='Drop down'!$S$3,"",Additives!D35))</f>
        <v/>
      </c>
      <c r="RF9" s="79" t="str">
        <f>IF('Drop down'!$P$4="Dansk",IF(Additives!D36='Drop down'!$R$3,"",VLOOKUP(Additives!D36,'Drop down'!$A$21:$B$24,2,FALSE)),IF(Additives!D36='Drop down'!$S$3,"",Additives!D36))</f>
        <v/>
      </c>
      <c r="RG9" s="79" t="str">
        <f>IF('Drop down'!$P$4="Dansk",IF(Additives!D37='Drop down'!$R$3,"",VLOOKUP(Additives!D37,'Drop down'!$A$21:$B$24,2,FALSE)),IF(Additives!D37='Drop down'!$S$3,"",Additives!D37))</f>
        <v/>
      </c>
      <c r="RH9" s="79" t="str">
        <f>IF('Drop down'!$P$4="Dansk",IF(Additives!D38='Drop down'!$R$3,"",VLOOKUP(Additives!D38,'Drop down'!$A$21:$B$24,2,FALSE)),IF(Additives!D38='Drop down'!$S$3,"",Additives!D38))</f>
        <v/>
      </c>
      <c r="RI9" s="79" t="str">
        <f>IF('Drop down'!$P$4="Dansk",IF(Additives!D39='Drop down'!$R$3,"",VLOOKUP(Additives!D39,'Drop down'!$A$21:$B$24,2,FALSE)),IF(Additives!D39='Drop down'!$S$3,"",Additives!D39))</f>
        <v/>
      </c>
      <c r="RJ9" s="79" t="str">
        <f>IF('Drop down'!$P$4="Dansk",IF(Additives!D40='Drop down'!$R$3,"",VLOOKUP(Additives!D40,'Drop down'!$A$21:$B$24,2,FALSE)),IF(Additives!D40='Drop down'!$S$3,"",Additives!D40))</f>
        <v/>
      </c>
      <c r="RK9" s="79" t="str">
        <f>IF('Drop down'!$P$4="Dansk",IF(Additives!D41='Drop down'!$R$3,"",VLOOKUP(Additives!D41,'Drop down'!$A$21:$B$24,2,FALSE)),IF(Additives!D41='Drop down'!$S$3,"",Additives!D41))</f>
        <v/>
      </c>
      <c r="RL9" s="79" t="str">
        <f>IF('Drop down'!$P$4="Dansk",IF(Additives!D42='Drop down'!$R$3,"",VLOOKUP(Additives!D42,'Drop down'!$A$21:$B$24,2,FALSE)),IF(Additives!D42='Drop down'!$S$3,"",Additives!D42))</f>
        <v/>
      </c>
      <c r="RM9" s="79" t="str">
        <f>IF('Drop down'!$P$4="Dansk",IF(Additives!D43='Drop down'!$R$3,"",VLOOKUP(Additives!D43,'Drop down'!$A$21:$B$24,2,FALSE)),IF(Additives!D43='Drop down'!$S$3,"",Additives!D43))</f>
        <v/>
      </c>
      <c r="RN9" s="79" t="str">
        <f>IF('Drop down'!$P$4="Dansk",IF(Additives!D44='Drop down'!$R$3,"",VLOOKUP(Additives!D44,'Drop down'!$A$21:$B$24,2,FALSE)),IF(Additives!D44='Drop down'!$S$3,"",Additives!D44))</f>
        <v/>
      </c>
      <c r="RO9" s="79" t="str">
        <f>IF('Drop down'!$P$4="Dansk",IF(Additives!D45='Drop down'!$R$3,"",VLOOKUP(Additives!D45,'Drop down'!$A$21:$B$24,2,FALSE)),IF(Additives!D45='Drop down'!$S$3,"",Additives!D45))</f>
        <v/>
      </c>
      <c r="RP9" s="79" t="str">
        <f>IF('Drop down'!$P$4="Dansk",IF(Additives!D46='Drop down'!$R$3,"",VLOOKUP(Additives!D46,'Drop down'!$A$21:$B$24,2,FALSE)),IF(Additives!D46='Drop down'!$S$3,"",Additives!D46))</f>
        <v/>
      </c>
      <c r="RQ9" s="79" t="str">
        <f>IF('Drop down'!$P$4="Dansk",IF(Additives!D47='Drop down'!$R$3,"",VLOOKUP(Additives!D47,'Drop down'!$A$21:$B$24,2,FALSE)),IF(Additives!D47='Drop down'!$S$3,"",Additives!D47))</f>
        <v/>
      </c>
      <c r="RR9" s="79" t="str">
        <f>IF('Drop down'!$P$4="Dansk",IF(Additives!D48='Drop down'!$R$3,"",VLOOKUP(Additives!D48,'Drop down'!$A$21:$B$24,2,FALSE)),IF(Additives!D48='Drop down'!$S$3,"",Additives!D48))</f>
        <v/>
      </c>
      <c r="RS9" s="79" t="str">
        <f>IF('Drop down'!$P$4="Dansk",IF(Additives!D49='Drop down'!$R$3,"",VLOOKUP(Additives!D49,'Drop down'!$A$21:$B$24,2,FALSE)),IF(Additives!D49='Drop down'!$S$3,"",Additives!D49))</f>
        <v/>
      </c>
      <c r="RT9" s="79" t="str">
        <f>IF('Drop down'!$P$4="Dansk",IF(Additives!D50='Drop down'!$R$3,"",VLOOKUP(Additives!D50,'Drop down'!$A$21:$B$24,2,FALSE)),IF(Additives!D50='Drop down'!$S$3,"",Additives!D50))</f>
        <v/>
      </c>
      <c r="RU9" s="79" t="str">
        <f>IF('Drop down'!$P$4="Dansk",IF(Additives!D51='Drop down'!$R$3,"",VLOOKUP(Additives!D51,'Drop down'!$A$21:$B$24,2,FALSE)),IF(Additives!D51='Drop down'!$S$3,"",Additives!D51))</f>
        <v/>
      </c>
      <c r="RV9" s="79" t="str">
        <f>IF('Drop down'!$P$4="Dansk",IF(Additives!D52='Drop down'!$R$3,"",VLOOKUP(Additives!D52,'Drop down'!$A$21:$B$24,2,FALSE)),IF(Additives!D52='Drop down'!$S$3,"",Additives!D52))</f>
        <v/>
      </c>
      <c r="RW9" s="79" t="str">
        <f>IF('Drop down'!$P$4="Dansk",IF(Additives!D53='Drop down'!$R$3,"",VLOOKUP(Additives!D53,'Drop down'!$A$21:$B$24,2,FALSE)),IF(Additives!D53='Drop down'!$S$3,"",Additives!D53))</f>
        <v/>
      </c>
      <c r="RX9" s="79" t="str">
        <f>IF('Drop down'!$P$4="Dansk",IF(Additives!D54='Drop down'!$R$3,"",VLOOKUP(Additives!D54,'Drop down'!$A$21:$B$24,2,FALSE)),IF(Additives!D54='Drop down'!$S$3,"",Additives!D54))</f>
        <v/>
      </c>
      <c r="RY9" s="79" t="str">
        <f>IF('Drop down'!$P$4="Dansk",IF(Additives!D55='Drop down'!$R$3,"",VLOOKUP(Additives!D55,'Drop down'!$A$21:$B$24,2,FALSE)),IF(Additives!D55='Drop down'!$S$3,"",Additives!D55))</f>
        <v/>
      </c>
      <c r="RZ9" s="79" t="str">
        <f>IF('Drop down'!$P$4="Dansk",IF(Additives!D56='Drop down'!$R$3,"",VLOOKUP(Additives!D56,'Drop down'!$A$21:$B$24,2,FALSE)),IF(Additives!D56='Drop down'!$S$3,"",Additives!D56))</f>
        <v/>
      </c>
      <c r="SA9" s="79" t="str">
        <f>IF('Drop down'!$P$4="Dansk",IF(Additives!D57='Drop down'!$R$3,"",VLOOKUP(Additives!D57,'Drop down'!$A$21:$B$24,2,FALSE)),IF(Additives!D57='Drop down'!$S$3,"",Additives!D57))</f>
        <v/>
      </c>
      <c r="SB9" s="79" t="str">
        <f>IF('Drop down'!$P$4="Dansk",IF(Additives!D58='Drop down'!$R$3,"",VLOOKUP(Additives!D58,'Drop down'!$A$21:$B$24,2,FALSE)),IF(Additives!D58='Drop down'!$S$3,"",Additives!D58))</f>
        <v/>
      </c>
      <c r="SC9" s="79" t="str">
        <f>IF('Drop down'!$P$4="Dansk",IF(Additives!D59='Drop down'!$R$3,"",VLOOKUP(Additives!D59,'Drop down'!$A$21:$B$24,2,FALSE)),IF(Additives!D59='Drop down'!$S$3,"",Additives!D59))</f>
        <v/>
      </c>
      <c r="SD9" s="79" t="str">
        <f>IF('Drop down'!$P$4="Dansk",IF(Additives!D60='Drop down'!$R$3,"",VLOOKUP(Additives!D60,'Drop down'!$A$21:$B$24,2,FALSE)),IF(Additives!D60='Drop down'!$S$3,"",Additives!D60))</f>
        <v/>
      </c>
      <c r="SE9" s="79" t="str">
        <f>IF('Drop down'!$P$4="Dansk",IF(Additives!D61='Drop down'!$R$3,"",VLOOKUP(Additives!D61,'Drop down'!$A$21:$B$24,2,FALSE)),IF(Additives!D61='Drop down'!$S$3,"",Additives!D61))</f>
        <v/>
      </c>
      <c r="SF9" s="79" t="str">
        <f>IF('Drop down'!$P$4="Dansk",IF(Additives!D62='Drop down'!$R$3,"",VLOOKUP(Additives!D62,'Drop down'!$A$21:$B$24,2,FALSE)),IF(Additives!D62='Drop down'!$S$3,"",Additives!D62))</f>
        <v/>
      </c>
      <c r="SG9" s="79" t="str">
        <f>IF('Drop down'!$P$4="Dansk",IF(Additives!D63='Drop down'!$R$3,"",VLOOKUP(Additives!D63,'Drop down'!$A$21:$B$24,2,FALSE)),IF(Additives!D63='Drop down'!$S$3,"",Additives!D63))</f>
        <v/>
      </c>
      <c r="SH9" s="79" t="str">
        <f>IF('Drop down'!$P$4="Dansk",IF(Additives!D64='Drop down'!$R$3,"",VLOOKUP(Additives!D64,'Drop down'!$A$21:$B$24,2,FALSE)),IF(Additives!D64='Drop down'!$S$3,"",Additives!D64))</f>
        <v/>
      </c>
      <c r="SI9" s="79" t="str">
        <f>IF('Drop down'!$P$4="Dansk",IF(Additives!D65='Drop down'!$R$3,"",VLOOKUP(Additives!D65,'Drop down'!$A$21:$B$24,2,FALSE)),IF(Additives!D65='Drop down'!$S$3,"",Additives!D65))</f>
        <v/>
      </c>
      <c r="SJ9" s="79" t="str">
        <f>IF('Drop down'!$P$4="Dansk",IF(Additives!D66='Drop down'!$R$3,"",VLOOKUP(Additives!D66,'Drop down'!$A$21:$B$24,2,FALSE)),IF(Additives!D66='Drop down'!$S$3,"",Additives!D66))</f>
        <v/>
      </c>
      <c r="SK9" s="79" t="str">
        <f>IF('Drop down'!$P$4="Dansk",IF(Additives!D67='Drop down'!$R$3,"",VLOOKUP(Additives!D67,'Drop down'!$A$21:$B$24,2,FALSE)),IF(Additives!D67='Drop down'!$S$3,"",Additives!D67))</f>
        <v/>
      </c>
      <c r="SL9" s="79" t="str">
        <f>IF('Drop down'!$P$4="Dansk",IF(Additives!D68='Drop down'!$R$3,"",VLOOKUP(Additives!D68,'Drop down'!$A$21:$B$24,2,FALSE)),IF(Additives!D68='Drop down'!$S$3,"",Additives!D68))</f>
        <v/>
      </c>
      <c r="SM9" s="79" t="str">
        <f>IF('Drop down'!$P$4="Dansk",IF(Additives!D69='Drop down'!$R$3,"",VLOOKUP(Additives!D69,'Drop down'!$A$21:$B$24,2,FALSE)),IF(Additives!D69='Drop down'!$S$3,"",Additives!D69))</f>
        <v/>
      </c>
      <c r="SN9" s="79" t="str">
        <f>IF('Drop down'!$P$4="Dansk",IF(Additives!D70='Drop down'!$R$3,"",VLOOKUP(Additives!D70,'Drop down'!$A$21:$B$24,2,FALSE)),IF(Additives!D70='Drop down'!$S$3,"",Additives!D70))</f>
        <v/>
      </c>
      <c r="SO9" s="79" t="str">
        <f>IF('Drop down'!$P$4="Dansk",IF(Additives!D71='Drop down'!$R$3,"",VLOOKUP(Additives!D71,'Drop down'!$A$21:$B$24,2,FALSE)),IF(Additives!D71='Drop down'!$S$3,"",Additives!D71))</f>
        <v/>
      </c>
      <c r="SP9" s="79" t="str">
        <f>IF('Drop down'!$P$4="Dansk",IF(Additives!D72='Drop down'!$R$3,"",VLOOKUP(Additives!D72,'Drop down'!$A$21:$B$24,2,FALSE)),IF(Additives!D72='Drop down'!$S$3,"",Additives!D72))</f>
        <v/>
      </c>
      <c r="SQ9" s="79" t="str">
        <f>IF('Drop down'!$P$4="Dansk",IF(Additives!D73='Drop down'!$R$3,"",VLOOKUP(Additives!D73,'Drop down'!$A$21:$B$24,2,FALSE)),IF(Additives!D73='Drop down'!$S$3,"",Additives!D73))</f>
        <v/>
      </c>
      <c r="SR9" s="79" t="str">
        <f>IF('Drop down'!$P$4="Dansk",IF(Additives!D74='Drop down'!$R$3,"",VLOOKUP(Additives!D74,'Drop down'!$A$21:$B$24,2,FALSE)),IF(Additives!D74='Drop down'!$S$3,"",Additives!D74))</f>
        <v/>
      </c>
      <c r="SS9" s="79" t="str">
        <f>IF('Drop down'!$P$4="Dansk",IF(Additives!D75='Drop down'!$R$3,"",VLOOKUP(Additives!D75,'Drop down'!$A$21:$B$24,2,FALSE)),IF(Additives!D75='Drop down'!$S$3,"",Additives!D75))</f>
        <v/>
      </c>
      <c r="ST9" s="79" t="str">
        <f>IF('Drop down'!$P$4="Dansk",IF(Additives!D76='Drop down'!$R$3,"",VLOOKUP(Additives!D76,'Drop down'!$A$21:$B$24,2,FALSE)),IF(Additives!D76='Drop down'!$S$3,"",Additives!D76))</f>
        <v/>
      </c>
      <c r="SU9" s="79" t="str">
        <f>IF('Drop down'!$P$4="Dansk",IF(Additives!D77='Drop down'!$R$3,"",VLOOKUP(Additives!D77,'Drop down'!$A$21:$B$24,2,FALSE)),IF(Additives!D77='Drop down'!$S$3,"",Additives!D77))</f>
        <v/>
      </c>
      <c r="SV9" s="79" t="str">
        <f>IF('Drop down'!$P$4="Dansk",IF(Additives!D78='Drop down'!$R$3,"",VLOOKUP(Additives!D78,'Drop down'!$A$21:$B$24,2,FALSE)),IF(Additives!D78='Drop down'!$S$3,"",Additives!D78))</f>
        <v/>
      </c>
      <c r="SW9" s="79" t="str">
        <f>IF('Drop down'!$P$4="Dansk",IF(Additives!D79='Drop down'!$R$3,"",VLOOKUP(Additives!D79,'Drop down'!$A$21:$B$24,2,FALSE)),IF(Additives!D79='Drop down'!$S$3,"",Additives!D79))</f>
        <v/>
      </c>
      <c r="SX9" s="79" t="str">
        <f>IF('Drop down'!$P$4="Dansk",IF(Additives!D80='Drop down'!$R$3,"",VLOOKUP(Additives!D80,'Drop down'!$A$21:$B$24,2,FALSE)),IF(Additives!D80='Drop down'!$S$3,"",Additives!D80))</f>
        <v/>
      </c>
      <c r="SY9" s="79" t="str">
        <f>IF('Ingredient specifications'!D6='Drop down'!$P$6,"",IF('Ingredient specifications'!D6='Drop down'!$P$11,0,1))</f>
        <v/>
      </c>
      <c r="SZ9" s="79" t="str">
        <f>IF('Ingredient specifications'!D11='Drop down'!$P$6,"",IF('Ingredient specifications'!D11='Drop down'!$P$11,0,1))</f>
        <v/>
      </c>
      <c r="TA9" s="79" t="str">
        <f>IF('Ingredient specifications'!D13='Drop down'!$P$6,"",IF('Ingredient specifications'!D13='Drop down'!$P$11,0,1))</f>
        <v/>
      </c>
      <c r="TB9" s="79" t="str">
        <f>IF(OR('Ingredient specifications'!D26="",'Ingredient specifications'!D26='Drop down'!$P$7),"",'Ingredient specifications'!D26)</f>
        <v/>
      </c>
      <c r="TC9" s="79" t="str">
        <f>IF('Ingredient specifications'!D18='Drop down'!$P$6,"",IF('Ingredient specifications'!D18='Drop down'!$P$11,0,1))</f>
        <v/>
      </c>
      <c r="TD9" s="79" t="str">
        <f>IF('Ingredient specifications'!D20='Drop down'!$P$6,"",IF('Ingredient specifications'!D20='Drop down'!$P$11,0,1))</f>
        <v/>
      </c>
      <c r="TE9" s="79" t="str">
        <f>IF('Ingredient specifications'!D23='Drop down'!$P$6,"",IF('Ingredient specifications'!D23='Drop down'!$P$11,0,1))</f>
        <v/>
      </c>
      <c r="TF9" s="79" t="str">
        <f>IF('Ingredient specifications'!D32='Drop down'!$P$6,"",IF('Ingredient specifications'!D32='Drop down'!$P$11,0,1))</f>
        <v/>
      </c>
      <c r="TG9" s="79" t="str">
        <f>IF('Ingredient specifications'!D33='Drop down'!$P$6,"",IF('Ingredient specifications'!D33='Drop down'!$P$11,0,1))</f>
        <v/>
      </c>
      <c r="TH9" s="79" t="str">
        <f>IF('Ingredient specifications'!D41='Drop down'!$P$6,"",IF('Ingredient specifications'!D41='Drop down'!$P$11,0,1))</f>
        <v/>
      </c>
      <c r="TI9" s="79" t="str">
        <f>IF(OR('Ingredient specifications'!D43="",'Ingredient specifications'!D43='Drop down'!$P$7),"",'Ingredient specifications'!D43)</f>
        <v/>
      </c>
      <c r="TJ9" s="79" t="str">
        <f>IF('Ingredient specifications'!D44='Drop down'!$P$6,"",IF('Ingredient specifications'!D44='Drop down'!$P$11,0,1))</f>
        <v/>
      </c>
      <c r="TK9" s="79" t="str">
        <f>IF('Drop down'!$P$4="Dansk",IF('Ingredient specifications'!D47='Drop down'!$R$3,"",VLOOKUP('Ingredient specifications'!D47,'Drop down'!A30:B33,2,FALSE)),IF('Ingredient specifications'!D47='Drop down'!$S$3,"",'Ingredient specifications'!D47))</f>
        <v/>
      </c>
      <c r="TL9" s="79" t="str">
        <f>IF('Ingredient specifications'!D52='Drop down'!$P$6,"",IF('Ingredient specifications'!D52='Drop down'!$P$11,0,1))</f>
        <v/>
      </c>
      <c r="TM9" s="79" t="str">
        <f>IF('Ingredient specifications'!D55='Drop down'!$P$6,"",IF('Ingredient specifications'!D55='Drop down'!$P$11,0,1))</f>
        <v/>
      </c>
      <c r="TN9" s="79" t="str">
        <f>IF('Ingredient specifications'!D61='Drop down'!$P$6,"",IF('Ingredient specifications'!D61='Drop down'!$P$11,0,1))</f>
        <v/>
      </c>
      <c r="TO9" s="79">
        <f>IF('Drop down'!$P$4="Dansk",IF('Ingredient specifications'!D69='Drop down'!$R$3,0,VLOOKUP('Ingredient specifications'!D69,'Drop down'!$A$204:$B$206,2,FALSE)),IF('Ingredient specifications'!D69='Drop down'!$S$3,0,'Ingredient specifications'!D69))</f>
        <v>0</v>
      </c>
      <c r="TP9" s="79">
        <f>IF('Drop down'!$P$4="Dansk",IF('Ingredient specifications'!D70='Drop down'!$R$3,0,VLOOKUP('Ingredient specifications'!D70,'Drop down'!$A$204:$B$206,2,FALSE)),IF('Ingredient specifications'!D70='Drop down'!$S$3,0,'Ingredient specifications'!D70))</f>
        <v>0</v>
      </c>
      <c r="TQ9" s="79">
        <f>IF('Drop down'!$P$4="Dansk",IF('Ingredient specifications'!D71='Drop down'!$R$3,0,VLOOKUP('Ingredient specifications'!D71,'Drop down'!$A$204:$B$206,2,FALSE)),IF('Ingredient specifications'!D71='Drop down'!$S$3,0,'Ingredient specifications'!D71))</f>
        <v>0</v>
      </c>
      <c r="TR9" s="79">
        <f>IF('Drop down'!$P$4="Dansk",IF('Ingredient specifications'!D72='Drop down'!$R$3,0,VLOOKUP('Ingredient specifications'!D72,'Drop down'!$A$204:$B$206,2,FALSE)),IF('Ingredient specifications'!D72='Drop down'!$S$3,0,'Ingredient specifications'!D72))</f>
        <v>0</v>
      </c>
      <c r="TS9" s="79">
        <f>IF('Drop down'!$P$4="Dansk",IF('Ingredient specifications'!D73='Drop down'!$R$3,0,VLOOKUP('Ingredient specifications'!D73,'Drop down'!$A$204:$B$206,2,FALSE)),IF('Ingredient specifications'!D73='Drop down'!$S$3,0,'Ingredient specifications'!D73))</f>
        <v>0</v>
      </c>
      <c r="TT9" s="79">
        <f>IF('Drop down'!$P$4="Dansk",IF('Ingredient specifications'!D74='Drop down'!$R$3,0,VLOOKUP('Ingredient specifications'!D74,'Drop down'!$A$204:$B$206,2,FALSE)),IF('Ingredient specifications'!D74='Drop down'!$S$3,0,'Ingredient specifications'!D74))</f>
        <v>0</v>
      </c>
      <c r="TU9" s="79">
        <f>IF('Drop down'!$P$4="Dansk",IF('Ingredient specifications'!D75='Drop down'!$R$3,0,VLOOKUP('Ingredient specifications'!D75,'Drop down'!$A$204:$B$206,2,FALSE)),IF('Ingredient specifications'!D75='Drop down'!$S$3,0,'Ingredient specifications'!D75))</f>
        <v>0</v>
      </c>
      <c r="TV9" s="79">
        <f>IF('Drop down'!$P$4="Dansk",IF('Ingredient specifications'!D76='Drop down'!$R$3,0,VLOOKUP('Ingredient specifications'!D76,'Drop down'!$A$204:$B$206,2,FALSE)),IF('Ingredient specifications'!D76='Drop down'!$S$3,0,'Ingredient specifications'!D76))</f>
        <v>0</v>
      </c>
      <c r="TW9" s="79">
        <f>IF('Drop down'!$P$4="Dansk",IF('Ingredient specifications'!D77='Drop down'!$R$3,0,VLOOKUP('Ingredient specifications'!D77,'Drop down'!$A$204:$B$206,2,FALSE)),IF('Ingredient specifications'!D77='Drop down'!$S$3,0,'Ingredient specifications'!D77))</f>
        <v>0</v>
      </c>
      <c r="TX9" s="79">
        <f>IF('Drop down'!$P$4="Dansk",IF('Ingredient specifications'!D78='Drop down'!$R$3,0,VLOOKUP('Ingredient specifications'!D78,'Drop down'!$A$204:$B$206,2,FALSE)),IF('Ingredient specifications'!D78='Drop down'!$S$3,0,'Ingredient specifications'!D78))</f>
        <v>0</v>
      </c>
      <c r="TY9" s="79">
        <f>IF('Drop down'!$P$4="Dansk",IF('Ingredient specifications'!D79='Drop down'!$R$3,0,VLOOKUP('Ingredient specifications'!D79,'Drop down'!$A$204:$B$206,2,FALSE)),IF('Ingredient specifications'!D79='Drop down'!$S$3,0,'Ingredient specifications'!D79))</f>
        <v>0</v>
      </c>
      <c r="TZ9" s="79">
        <f>IF('Drop down'!$P$4="Dansk",IF('Ingredient specifications'!D80='Drop down'!$R$3,0,VLOOKUP('Ingredient specifications'!D80,'Drop down'!$A$204:$B$206,2,FALSE)),IF('Ingredient specifications'!D80='Drop down'!$S$3,0,'Ingredient specifications'!D80))</f>
        <v>0</v>
      </c>
      <c r="UA9" s="79">
        <f>IF('Drop down'!$P$4="Dansk",IF('Ingredient specifications'!D81='Drop down'!$R$3,0,VLOOKUP('Ingredient specifications'!D81,'Drop down'!$A$204:$B$206,2,FALSE)),IF('Ingredient specifications'!D81='Drop down'!$S$3,0,'Ingredient specifications'!D81))</f>
        <v>0</v>
      </c>
      <c r="UB9" s="79">
        <f>IF('Drop down'!$P$4="Dansk",IF('Ingredient specifications'!D82='Drop down'!$R$3,0,VLOOKUP('Ingredient specifications'!D82,'Drop down'!$A$204:$B$206,2,FALSE)),IF('Ingredient specifications'!D82='Drop down'!$S$3,0,'Ingredient specifications'!D82))</f>
        <v>0</v>
      </c>
      <c r="UC9" s="79">
        <f>IF('Drop down'!$P$4="Dansk",IF('Ingredient specifications'!D83='Drop down'!$R$3,0,VLOOKUP('Ingredient specifications'!D83,'Drop down'!$A$204:$B$206,2,FALSE)),IF('Ingredient specifications'!D83='Drop down'!$S$3,0,'Ingredient specifications'!D83))</f>
        <v>0</v>
      </c>
      <c r="UD9" s="79">
        <f>IF('Drop down'!$P$4="Dansk",IF('Ingredient specifications'!D84='Drop down'!$R$3,0,VLOOKUP('Ingredient specifications'!D84,'Drop down'!$A$204:$B$206,2,FALSE)),IF('Ingredient specifications'!D84='Drop down'!$S$3,0,'Ingredient specifications'!D84))</f>
        <v>0</v>
      </c>
      <c r="UE9" s="79">
        <f>IF('Drop down'!$P$4="Dansk",IF('Ingredient specifications'!D85='Drop down'!$R$3,0,VLOOKUP('Ingredient specifications'!D85,'Drop down'!$A$204:$B$206,2,FALSE)),IF('Ingredient specifications'!D85='Drop down'!$S$3,0,'Ingredient specifications'!D85))</f>
        <v>0</v>
      </c>
      <c r="UF9" s="79">
        <f>IF('Drop down'!$P$4="Dansk",IF('Ingredient specifications'!D86='Drop down'!$R$3,0,VLOOKUP('Ingredient specifications'!D86,'Drop down'!$A$204:$B$206,2,FALSE)),IF('Ingredient specifications'!D86='Drop down'!$S$3,0,'Ingredient specifications'!D86))</f>
        <v>0</v>
      </c>
      <c r="UG9" s="79">
        <f>IF('Drop down'!$P$4="Dansk",IF('Ingredient specifications'!D87='Drop down'!$R$3,0,VLOOKUP('Ingredient specifications'!D87,'Drop down'!$A$204:$B$206,2,FALSE)),IF('Ingredient specifications'!D87='Drop down'!$S$3,0,'Ingredient specifications'!D87))</f>
        <v>0</v>
      </c>
      <c r="UH9" s="79">
        <f>IF('Drop down'!$P$4="Dansk",IF('Ingredient specifications'!D88='Drop down'!$R$3,0,VLOOKUP('Ingredient specifications'!D88,'Drop down'!$A$204:$B$206,2,FALSE)),IF('Ingredient specifications'!D88='Drop down'!$S$3,0,'Ingredient specifications'!D88))</f>
        <v>0</v>
      </c>
      <c r="UI9" s="79">
        <f>IF('Drop down'!$P$4="Dansk",IF('Ingredient specifications'!D89='Drop down'!$R$3,0,VLOOKUP('Ingredient specifications'!D89,'Drop down'!$A$204:$B$206,2,FALSE)),IF('Ingredient specifications'!D89='Drop down'!$S$3,0,'Ingredient specifications'!D89))</f>
        <v>0</v>
      </c>
      <c r="UJ9" s="79">
        <f>IF('Drop down'!$P$4="Dansk",IF('Ingredient specifications'!D90='Drop down'!$R$3,0,VLOOKUP('Ingredient specifications'!D90,'Drop down'!$A$204:$B$206,2,FALSE)),IF('Ingredient specifications'!D90='Drop down'!$S$3,0,'Ingredient specifications'!D90))</f>
        <v>0</v>
      </c>
      <c r="UK9" s="79">
        <f>IF('Drop down'!$P$4="Dansk",IF('Ingredient specifications'!D92='Drop down'!$R$3,0,VLOOKUP('Ingredient specifications'!D92,'Drop down'!$A$204:$B$206,2,FALSE)),IF('Ingredient specifications'!D92='Drop down'!$S$3,0,'Ingredient specifications'!D92))</f>
        <v>0</v>
      </c>
      <c r="UL9" s="79">
        <f>IF('Drop down'!$P$4="Dansk",IF('Ingredient specifications'!D94='Drop down'!$R$3,0,VLOOKUP('Ingredient specifications'!D94,'Drop down'!$A$204:$B$206,2,FALSE)),IF('Ingredient specifications'!D94='Drop down'!$S$3,0,'Ingredient specifications'!D94))</f>
        <v>0</v>
      </c>
      <c r="UM9" s="79">
        <f>IF('Drop down'!$P$4="Dansk",IF('Ingredient specifications'!D95='Drop down'!$R$3,0,VLOOKUP('Ingredient specifications'!D95,'Drop down'!$A$204:$B$206,2,FALSE)),IF('Ingredient specifications'!D95='Drop down'!$S$3,0,'Ingredient specifications'!D95))</f>
        <v>0</v>
      </c>
      <c r="UN9" s="79" t="str">
        <f>IF('Drop down'!$P$4="Dansk",IF('Nutritional labelling'!D30='Drop down'!$R$3,"",VLOOKUP('Nutritional labelling'!D30,'Drop down'!A40:B42,2,FALSE)),IF('Nutritional labelling'!D30='Drop down'!$S$3,"",'Nutritional labelling'!D30))</f>
        <v/>
      </c>
      <c r="UO9" s="79" t="str">
        <f>IF('Drop down'!$P$4="Dansk",IF('Nutritional labelling'!D32='Drop down'!$R$3,"",VLOOKUP('Nutritional labelling'!D32,'Drop down'!A442:A445,2,FALSE)),IF('Nutritional labelling'!D32='Drop down'!$S$3,"",'Nutritional labelling'!D32))</f>
        <v/>
      </c>
      <c r="UP9" s="79" t="str">
        <f>IF(OR('Nutritional labelling'!D39="",'Nutritional labelling'!D39='Drop down'!$P$7),"",'Nutritional labelling'!D39)</f>
        <v/>
      </c>
      <c r="UQ9" s="79" t="str">
        <f>IF(OR('Nutritional labelling'!D40="",'Nutritional labelling'!D40='Drop down'!$P$7),"",'Nutritional labelling'!D40)</f>
        <v/>
      </c>
      <c r="UR9" s="79" t="str">
        <f>IF(OR('Nutritional labelling'!D41="",'Nutritional labelling'!D41='Drop down'!$P$7),"",'Nutritional labelling'!D41)</f>
        <v/>
      </c>
      <c r="US9" s="79" t="str">
        <f>IF(OR('Nutritional labelling'!D42="",'Nutritional labelling'!D42='Drop down'!$P$7),"",'Nutritional labelling'!D42)</f>
        <v/>
      </c>
      <c r="UT9" s="79" t="str">
        <f>IF(OR('Nutritional labelling'!D43="",'Nutritional labelling'!D43='Drop down'!$P$7),"",'Nutritional labelling'!D43)</f>
        <v/>
      </c>
      <c r="UU9" s="79" t="str">
        <f>IF(OR('Nutritional labelling'!D44="",'Nutritional labelling'!D44='Drop down'!$P$7),"",'Nutritional labelling'!D44)</f>
        <v/>
      </c>
      <c r="UV9" s="79" t="str">
        <f>IF(OR('Nutritional labelling'!D45="",'Nutritional labelling'!D45='Drop down'!$P$7),"",'Nutritional labelling'!D45)</f>
        <v/>
      </c>
      <c r="UW9" s="79" t="str">
        <f>IF(OR('Nutritional labelling'!D46="",'Nutritional labelling'!D46='Drop down'!$P$7),"",'Nutritional labelling'!D46)</f>
        <v/>
      </c>
      <c r="UX9" s="79" t="str">
        <f>IF(OR('Nutritional labelling'!D47="",'Nutritional labelling'!D47='Drop down'!$P$7),"",'Nutritional labelling'!D47)</f>
        <v/>
      </c>
      <c r="UY9" s="79" t="str">
        <f>IF(OR('Nutritional labelling'!D48="",'Nutritional labelling'!D48='Drop down'!$P$7),"",'Nutritional labelling'!D48)</f>
        <v/>
      </c>
      <c r="UZ9" s="79">
        <f>IF(OR('Nutritional labelling'!D49="",'Nutritional labelling'!D49='Drop down'!$P$7),"",'Nutritional labelling'!D49)</f>
        <v>0</v>
      </c>
      <c r="VA9" s="79" t="str">
        <f>IF(OR('Nutritional labelling'!D50="",'Nutritional labelling'!D50='Drop down'!$P$7),"",'Nutritional labelling'!D50)</f>
        <v/>
      </c>
      <c r="VB9" s="79" t="str">
        <f>IF(OR('Nutritional labelling'!D51="",'Nutritional labelling'!D51='Drop down'!$P$7),"",'Nutritional labelling'!D51)</f>
        <v/>
      </c>
      <c r="VC9" s="79" t="str">
        <f>IF(OR('Nutritional labelling'!D52="",'Nutritional labelling'!D52='Drop down'!$P$7),"",'Nutritional labelling'!D52)</f>
        <v/>
      </c>
      <c r="VD9" s="79" t="str">
        <f>IF(OR('Nutritional labelling'!D53="",'Nutritional labelling'!D53='Drop down'!$P$7),"",'Nutritional labelling'!D53)</f>
        <v/>
      </c>
      <c r="VE9" s="79" t="str">
        <f>IF(OR('Nutritional labelling'!D54="",'Nutritional labelling'!D54='Drop down'!$P$7),"",'Nutritional labelling'!D54)</f>
        <v/>
      </c>
      <c r="VF9" s="79" t="str">
        <f>IF(OR('Nutritional labelling'!D57="",'Nutritional labelling'!D57='Drop down'!$P$7),"",'Nutritional labelling'!D57)</f>
        <v/>
      </c>
      <c r="VG9" s="79" t="str">
        <f>IF(OR('Nutritional labelling'!D58="",'Nutritional labelling'!D58='Drop down'!$P$7),"",'Nutritional labelling'!D58)</f>
        <v/>
      </c>
      <c r="VH9" s="79" t="str">
        <f>IF('Drop down'!$P$4="Dansk",IF('Nutritional labelling'!D59='Drop down'!$R$3,"",VLOOKUP('Nutritional labelling'!D59,'Drop down'!A48:B49,2,FALSE)),IF('Nutritional labelling'!D59='Drop down'!$S$3,"",'Nutritional labelling'!D59))</f>
        <v/>
      </c>
      <c r="VI9" s="79" t="str">
        <f>IF('Drop down'!$P$4="Dansk",IF('Shelf-life and storage'!D5='Drop down'!$R$3,"",VLOOKUP('Shelf-life and storage'!D5,'Drop down'!A56:B59,2,FALSE)),IF('Shelf-life and storage'!D5='Drop down'!$S$3,"",'Shelf-life and storage'!D5))</f>
        <v/>
      </c>
      <c r="VJ9" s="79" t="str">
        <f>IF('Shelf-life and storage'!D6='Drop down'!$P$6,"",IF('Shelf-life and storage'!D6='Drop down'!$P$11,0,1))</f>
        <v/>
      </c>
      <c r="VK9" s="79" t="str">
        <f>IF(OR('Shelf-life and storage'!D8="",'Shelf-life and storage'!D8='Drop down'!$P$7),"",'Shelf-life and storage'!D8)</f>
        <v/>
      </c>
      <c r="VL9" s="79" t="str">
        <f>IF('Shelf-life and storage'!D10='Drop down'!$P$6,"",IF('Shelf-life and storage'!D10='Drop down'!$P$11,0,1))</f>
        <v/>
      </c>
      <c r="VM9" s="79" t="str">
        <f>IF('Shelf-life and storage'!D19='Drop down'!$P$6,"",IF('Shelf-life and storage'!D19='Drop down'!$P$11,0,1))</f>
        <v/>
      </c>
      <c r="VN9" s="79" t="str">
        <f>IF('Shelf-life and storage'!D20='Drop down'!$P$6,"",IF('Shelf-life and storage'!D20='Drop down'!$P$11,0,1))</f>
        <v/>
      </c>
      <c r="VO9" s="79" t="str">
        <f>IF('Drop down'!$P$4="Dansk",IF('Shelf-life and storage'!D21='Drop down'!$R$3,"",VLOOKUP('Shelf-life and storage'!D21,'Drop down'!A66:B67,2,FALSE)),IF('Shelf-life and storage'!D21='Drop down'!$S$3,"",'Shelf-life and storage'!D21))</f>
        <v/>
      </c>
      <c r="VP9" s="79" t="str">
        <f>IF(OR('Shelf-life and storage'!D23="",'Shelf-life and storage'!D23='Drop down'!$P$7),"",'Shelf-life and storage'!D23)</f>
        <v/>
      </c>
      <c r="VQ9" s="79" t="str">
        <f>IF('Shelf-life and storage'!D24='Drop down'!$P$6,"",IF('Shelf-life and storage'!D24='Drop down'!$P$11,0,1))</f>
        <v/>
      </c>
      <c r="VR9" s="79" t="str">
        <f>IF(OR('Shelf-life and storage'!D26="",'Shelf-life and storage'!D26='Drop down'!$P$7),"",'Shelf-life and storage'!D26)</f>
        <v/>
      </c>
      <c r="VS9" s="79" t="str">
        <f>IF(OR('Shelf-life and storage'!D27="",'Shelf-life and storage'!D27='Drop down'!$P$7),"",'Shelf-life and storage'!D27)</f>
        <v/>
      </c>
      <c r="VT9" s="79" t="str">
        <f>IF('Shelf-life and storage'!D29='Drop down'!$P$6,"",IF('Shelf-life and storage'!D29='Drop down'!$P$11,0,1))</f>
        <v/>
      </c>
      <c r="VU9" s="79" t="str">
        <f>IF('Drop down'!$P$4="Dansk",IF('Shelf-life and storage'!D30='Drop down'!$R$3,"",VLOOKUP('Shelf-life and storage'!D30,'Drop down'!A74:B77,2,FALSE)),IF('Shelf-life and storage'!D30='Drop down'!$S$3,"",'Shelf-life and storage'!D30))</f>
        <v/>
      </c>
      <c r="VV9" s="79" t="str">
        <f>IF(OR('Shelf-life and storage'!D31="",'Shelf-life and storage'!D31='Drop down'!$P$7),"",'Shelf-life and storage'!D31)</f>
        <v/>
      </c>
      <c r="VW9" s="79" t="str">
        <f>IF('Shelf-life and storage'!D34='Drop down'!$P$6,"",IF('Shelf-life and storage'!D34='Drop down'!$P$11,0,1))</f>
        <v/>
      </c>
      <c r="VX9" s="79" t="str">
        <f>IF('Shelf-life and storage'!D35='Drop down'!$P$6,"",IF('Shelf-life and storage'!D35='Drop down'!$P$11,0,1))</f>
        <v/>
      </c>
      <c r="VY9" s="79" t="str">
        <f>IF('Shelf-life and storage'!D36='Drop down'!$P$6,"",IF('Shelf-life and storage'!D36='Drop down'!$P$11,0,1))</f>
        <v/>
      </c>
      <c r="VZ9" s="79" t="str">
        <f>IF('Shelf-life and storage'!D37='Drop down'!$P$6,"",IF('Shelf-life and storage'!D37='Drop down'!$P$11,0,1))</f>
        <v/>
      </c>
      <c r="WA9" s="79" t="str">
        <f>IF('Shelf-life and storage'!D38='Drop down'!$P$6,"",IF('Shelf-life and storage'!D38='Drop down'!$P$11,0,1))</f>
        <v/>
      </c>
      <c r="WB9" s="79" t="str">
        <f>IF(OR('Shelf-life and storage'!D39="",'Shelf-life and storage'!D39='Drop down'!$P$7),"",'Shelf-life and storage'!D39)</f>
        <v/>
      </c>
      <c r="WC9" s="79" t="str">
        <f>IF('Shelf-life and storage'!D41='Drop down'!$P$6,"",IF('Shelf-life and storage'!D41='Drop down'!$P$11,0,1))</f>
        <v/>
      </c>
      <c r="WD9" s="79" t="str">
        <f>IF('Drop down'!$P$4="Dansk",IF('Shelf-life and storage'!D43='Drop down'!$R$3,"",VLOOKUP('Shelf-life and storage'!D43,'Drop down'!A238:B240,2,FALSE)),IF('Shelf-life and storage'!D43='Drop down'!$S$3,"",'Shelf-life and storage'!D43))</f>
        <v/>
      </c>
      <c r="WE9" s="79" t="str">
        <f>IF(OR('Shelf-life and storage'!D46="",'Shelf-life and storage'!D46='Drop down'!$P$7),"",'Shelf-life and storage'!D46)</f>
        <v/>
      </c>
      <c r="WF9" s="79" t="str">
        <f>IF(OR('Shelf-life and storage'!D50="",'Shelf-life and storage'!D50='Drop down'!$P$7),"",'Shelf-life and storage'!D50)</f>
        <v/>
      </c>
      <c r="WG9" s="79" t="str">
        <f>IF(OR('Shelf-life and storage'!D51="",'Shelf-life and storage'!D51='Drop down'!$P$7),"",'Shelf-life and storage'!D51)</f>
        <v/>
      </c>
      <c r="WH9" s="79" t="str">
        <f>IF('Shelf-life and storage'!D54='Drop down'!$P$6,"",IF('Shelf-life and storage'!D54='Drop down'!$P$11,0,1))</f>
        <v/>
      </c>
      <c r="WI9" s="79" t="str">
        <f>IF('Shelf-life and storage'!D55='Drop down'!$P$6,"",IF('Shelf-life and storage'!D55='Drop down'!$P$11,0,1))</f>
        <v/>
      </c>
      <c r="WJ9" s="79" t="str">
        <f>IF('Shelf-life and storage'!D56='Drop down'!$P$6,"",IF('Shelf-life and storage'!D56='Drop down'!$P$11,0,1))</f>
        <v/>
      </c>
      <c r="WK9" s="79" t="str">
        <f>IF('Shelf-life and storage'!D57='Drop down'!$P$6,"",IF('Shelf-life and storage'!D57='Drop down'!$P$11,0,1))</f>
        <v/>
      </c>
      <c r="WL9" s="79" t="str">
        <f>IF('Shelf-life and storage'!D58='Drop down'!$P$6,"",IF('Shelf-life and storage'!D58='Drop down'!$P$11,0,1))</f>
        <v/>
      </c>
      <c r="WM9" s="79" t="str">
        <f>IF('Shelf-life and storage'!D59='Drop down'!$P$6,"",IF('Shelf-life and storage'!D59='Drop down'!$P$11,0,1))</f>
        <v/>
      </c>
      <c r="WN9" s="79" t="str">
        <f>IF(OR('Shelf-life and storage'!D60="",'Shelf-life and storage'!D60='Drop down'!$P$7),"",'Shelf-life and storage'!D60)</f>
        <v/>
      </c>
      <c r="WO9" s="79" t="str">
        <f>IF('Packaging method and cooking in'!D5='Drop down'!$P$6,"",IF('Packaging method and cooking in'!D5='Drop down'!$P$11,0,1))</f>
        <v/>
      </c>
      <c r="WP9" s="79" t="str">
        <f>IF('Packaging method and cooking in'!D9='Drop down'!$P$6,"",IF('Packaging method and cooking in'!D9='Drop down'!$P$11,0,1))</f>
        <v/>
      </c>
      <c r="WQ9" s="79" t="str">
        <f>IF('Packaging method and cooking in'!D10='Drop down'!$P$6,"",IF('Packaging method and cooking in'!D10='Drop down'!$P$11,0,1))</f>
        <v/>
      </c>
      <c r="WR9" s="79" t="str">
        <f>IF('Packaging method and cooking in'!D11='Drop down'!$P$6,"",IF('Packaging method and cooking in'!D11='Drop down'!$P$11,0,1))</f>
        <v/>
      </c>
      <c r="WS9" s="79" t="str">
        <f>IF(Claims!D6='Drop down'!$P$6,"",IF(Claims!D6='Drop down'!$P$11,0,1))</f>
        <v/>
      </c>
      <c r="WT9" s="79" t="str">
        <f>IF('Drop down'!$P$4="Dansk",IF(Claims!D7='Drop down'!$R$3,"",VLOOKUP(Claims!D7,'Drop down'!A453:B499,2,FALSE)),IF(Claims!D7='Drop down'!$S$3,"",Claims!D7))</f>
        <v/>
      </c>
      <c r="WU9" s="79" t="str">
        <f>IF(Claims!D10='Drop down'!$P$6,"",IF(Claims!D10='Drop down'!$P$11,0,1))</f>
        <v/>
      </c>
      <c r="WV9" s="79" t="str">
        <f>IF(Claims!D15='Drop down'!$P$6,"",IF(Claims!D15='Drop down'!$P$11,0,1))</f>
        <v/>
      </c>
      <c r="WW9" s="79" t="str">
        <f>IF(OR(Claims!D16="",Claims!D16='Drop down'!$P$7),"",Claims!D16)</f>
        <v/>
      </c>
      <c r="WX9" s="79" t="str">
        <f>IF('Drop down'!$P$4="Dansk",IF(Claims!D17='Drop down'!$R$3,"",VLOOKUP(Claims!D17,'Drop down'!A93:B95,2,FALSE)),IF(Claims!D17='Drop down'!$S$3,"",Claims!D17))</f>
        <v/>
      </c>
      <c r="WY9" s="79" t="str">
        <f>IF(Claims!D19='Drop down'!$P$6,"",IF(Claims!D19='Drop down'!$P$11,0,1))</f>
        <v/>
      </c>
      <c r="WZ9" s="79" t="str">
        <f>IF(Claims!D23='Drop down'!$P$6,"",IF(Claims!D23='Drop down'!$P$11,0,1))</f>
        <v/>
      </c>
      <c r="XA9" s="79" t="str">
        <f>IF(Claims!D24='Drop down'!$P$6,"",IF(Claims!D24='Drop down'!$P$11,0,1))</f>
        <v/>
      </c>
      <c r="XB9" s="79" t="str">
        <f>IF(Claims!D29='Drop down'!$P$6,"",IF(Claims!D29='Drop down'!$P$11,0,1))</f>
        <v/>
      </c>
      <c r="XC9" s="79" t="str">
        <f>IF(Claims!D30='Drop down'!$P$6,"",IF(Claims!D30='Drop down'!$P$11,0,1))</f>
        <v/>
      </c>
      <c r="XD9" s="79" t="str">
        <f>IF(Claims!D34='Drop down'!$P$6,"",IF(Claims!D34='Drop down'!$P$11,0,1))</f>
        <v/>
      </c>
      <c r="XE9" s="79" t="str">
        <f>IF(Claims!D39='Drop down'!$P$6,"",IF(Claims!D39='Drop down'!$P$11,0,1))</f>
        <v/>
      </c>
      <c r="XF9" s="79" t="str">
        <f>IF(Claims!D48='Drop down'!$P$6,"",IF(Claims!D48='Drop down'!$P$11,0,1))</f>
        <v/>
      </c>
      <c r="XG9" s="79" t="str">
        <f>IF('Drop down'!$P$4="Dansk",IF(Claims!D50='Drop down'!$R$3,"",VLOOKUP(Claims!D50,'Drop down'!A84:B86,2,FALSE)),IF(Claims!D50='Drop down'!$S$3,"",Claims!D50))</f>
        <v/>
      </c>
      <c r="XH9" s="79" t="str">
        <f>IF(OR(Claims!D51="",Claims!D51='Drop down'!$P$7),"",Claims!D51)</f>
        <v/>
      </c>
      <c r="XI9" s="79" t="str">
        <f>IF(Claims!D53='Drop down'!$P$6,"",IF(Claims!D53='Drop down'!$P$11,0,1))</f>
        <v/>
      </c>
      <c r="XJ9" s="79" t="str">
        <f>IF('Drop down'!$P$4="Dansk",IF(Claims!D55='Drop down'!$R$3,"",VLOOKUP(Claims!D55,'Drop down'!A211:B214,2,FALSE)),IF(Claims!D55='Drop down'!$S$3,"",Claims!D55))</f>
        <v/>
      </c>
      <c r="XK9" s="79" t="str">
        <f>IF(Claims!D57='Drop down'!$P$6,"",IF(Claims!D57='Drop down'!$P$11,0,1))</f>
        <v/>
      </c>
      <c r="XL9" s="79" t="str">
        <f>IF(Claims!D61='Drop down'!$P$6,"",IF(Claims!D61='Drop down'!$P$11,0,1))</f>
        <v/>
      </c>
      <c r="XM9" s="79" t="str">
        <f>IF(Claims!D63='Drop down'!$P$6,"",IF(Claims!D63='Drop down'!$P$11,0,1))</f>
        <v/>
      </c>
      <c r="XN9" s="79" t="str">
        <f>IF(OR(Claims!D65="",Claims!D65='Drop down'!$P$7),"",Claims!D65)</f>
        <v/>
      </c>
      <c r="XO9" s="79" t="str">
        <f>IF(Claims!D67='Drop down'!$P$6,"",IF(Claims!D67='Drop down'!$P$11,0,1))</f>
        <v/>
      </c>
      <c r="XP9" s="79" t="str">
        <f>IF(Claims!D69='Drop down'!$P$6,"",IF(Claims!D69='Drop down'!$P$11,0,1))</f>
        <v/>
      </c>
      <c r="XQ9" s="79" t="str">
        <f>IF(Claims!D26='Drop down'!$P$6,"",IF(Claims!D26='Drop down'!$P$11,0,1))</f>
        <v/>
      </c>
      <c r="XR9" s="79" t="str">
        <f>IF(Claims!D71='Drop down'!$P$6,"",IF(Claims!D71='Drop down'!$P$11,0,1))</f>
        <v/>
      </c>
      <c r="XS9" s="79" t="str">
        <f>IF('Drop down'!$P$4="Dansk",IF(Claims!D71='Drop down'!$R$3,"",VLOOKUP(Claims!D71,'Drop down'!A220:B223,2,FALSE)),IF(Claims!D71='Drop down'!$S$3,"",Claims!D71))</f>
        <v/>
      </c>
      <c r="XT9" s="79" t="str">
        <f>IF(Claims!D77='Drop down'!$P$6,"",IF(Claims!D77='Drop down'!$P$11,0,1))</f>
        <v/>
      </c>
      <c r="XU9" s="79" t="str">
        <f>IF(OR(Claims!D78="",Claims!D78='Drop down'!$P$7),"",Claims!D78)</f>
        <v/>
      </c>
      <c r="XV9" s="79" t="str">
        <f>IF(Claims!D81='Drop down'!$P$6,"",IF(Claims!D81='Drop down'!$P$11,0,1))</f>
        <v/>
      </c>
      <c r="XW9" s="79" t="str">
        <f>IF(OR(Claims!D86="",Claims!D86='Drop down'!$P$7),"",Claims!D86)</f>
        <v/>
      </c>
      <c r="XX9" s="79" t="str">
        <f>IF(Claims!D85='Drop down'!$P$6,"",IF(Claims!D85='Drop down'!$P$11,0,1))</f>
        <v/>
      </c>
      <c r="XY9" s="79" t="str">
        <f>IF(OR(Claims!D82="",Claims!D82='Drop down'!$P$7),"",Claims!D82)</f>
        <v/>
      </c>
      <c r="XZ9" s="79" t="str">
        <f>IF('Drop down'!$P$4="Dansk",IF(Claims!D92='Drop down'!$R$3,"",VLOOKUP(Claims!D92,'Drop down'!$A$404:$B$435,2,FALSE)),IF(Claims!D92='Drop down'!$S$3,"",Claims!D92))</f>
        <v/>
      </c>
      <c r="YA9" s="79" t="str">
        <f>IF('Drop down'!$P$4="Dansk",IF(Claims!D93='Drop down'!$R$3,"",VLOOKUP(Claims!D93,'Drop down'!$A$404:$B$435,2,FALSE)),IF(Claims!D93='Drop down'!$S$3,"",Claims!D93))</f>
        <v/>
      </c>
      <c r="YB9" s="79" t="str">
        <f>IF('Drop down'!$P$4="Dansk",IF(Claims!D94='Drop down'!$R$3,"",VLOOKUP(Claims!D94,'Drop down'!$A$404:$B$435,2,FALSE)),IF(Claims!D94='Drop down'!$S$3,"",Claims!D94))</f>
        <v/>
      </c>
      <c r="YC9" s="79" t="str">
        <f>IF(OR(Claims!D96="",Claims!D96='Drop down'!$P$7),"",Claims!D96)</f>
        <v/>
      </c>
      <c r="YD9" s="79" t="str">
        <f>IF('Packaging (Primary)'!E30='Drop down'!$P$6,"",VLOOKUP('Packaging (Primary)'!E30,labellim[],3,FALSE))</f>
        <v/>
      </c>
      <c r="YE9" s="79" t="str">
        <f>IF('Packaging (Primary)'!E32='Drop down'!$P$6,"",IF('Packaging (Primary)'!E32='Drop down'!$P$11,0,1))</f>
        <v/>
      </c>
      <c r="YF9" s="121">
        <f>IF('Packaging (Primary)'!D38=0,0,'Packaging (Primary)'!D38)</f>
        <v>0</v>
      </c>
      <c r="YG9" s="79">
        <f>IF('Packaging (Primary)'!D26=0,0,'Packaging (Primary)'!D26)</f>
        <v>0</v>
      </c>
      <c r="YH9" s="79" t="str">
        <f>IF('Packaging (Primary)'!C16='Drop down'!$P$6,"",VLOOKUP('Packaging (Primary)'!C16,EmballageListe[],3,FALSE))</f>
        <v>Box</v>
      </c>
      <c r="YI9" s="79" t="str">
        <f>IF('Packaging (Primary)'!D16="","",'Packaging (Primary)'!D16)</f>
        <v/>
      </c>
      <c r="YJ9" s="79" t="str">
        <f>IFERROR(IF(YI9="","","GRM"),"")</f>
        <v/>
      </c>
      <c r="YK9" s="79" t="str">
        <f>IF('Packaging (Primary)'!F16="","",'Packaging (Primary)'!F16)</f>
        <v/>
      </c>
      <c r="YL9" s="79" t="str">
        <f>IFERROR(IF(YK9="","","4H"),"")</f>
        <v/>
      </c>
      <c r="YM9" s="79" t="str">
        <f>IF('Packaging (Primary)'!G16='Drop down'!$P$6,"",VLOOKUP('Packaging (Primary)'!G16,Emballagesortering[],3,FALSE))</f>
        <v/>
      </c>
      <c r="YN9" s="79" t="str">
        <f>IF('Packaging (Primary)'!H16="X",1,"")</f>
        <v/>
      </c>
      <c r="YO9" s="79" t="str">
        <f>IF('Packaging (Primary)'!I16="X",1,"")</f>
        <v/>
      </c>
      <c r="YP9" s="79" t="str">
        <f>IF('Packaging (Primary)'!J16="X",1,"")</f>
        <v/>
      </c>
      <c r="YQ9" s="79" t="str">
        <f>IF('Packaging (Primary)'!K16='Drop down'!$P$6,"",VLOOKUP('Packaging (Primary)'!K16,CertPapir[],3,FALSE))</f>
        <v/>
      </c>
      <c r="YR9" s="79" t="str">
        <f>IF('Packaging (Primary)'!L16="","",IFERROR(VLOOKUP('Packaging (Primary)'!L16,AlleLande[],4,FALSE),""))</f>
        <v/>
      </c>
      <c r="YS9" s="79" t="str">
        <f>IF('Packaging (Primary)'!M16="","",IFERROR(VLOOKUP('Packaging (Primary)'!M16,AlleLande[],4,FALSE),""))</f>
        <v/>
      </c>
      <c r="YT9" s="79" t="str">
        <f>IF('Packaging (Primary)'!N16="","",IFERROR(VLOOKUP('Packaging (Primary)'!N16,AlleLande[],4,FALSE),""))</f>
        <v/>
      </c>
      <c r="YU9" s="79" t="str">
        <f>IF('Packaging (Primary)'!O16="","",IFERROR(VLOOKUP('Packaging (Primary)'!O16,AlleLande[],4,FALSE),""))</f>
        <v/>
      </c>
      <c r="YV9" s="79" t="str">
        <f>IF('Packaging (Primary)'!P16="","",IFERROR(VLOOKUP('Packaging (Primary)'!P16,AlleLande[],4,FALSE),""))</f>
        <v/>
      </c>
      <c r="YW9" s="79" t="str">
        <f>IF('Packaging (Primary)'!D45='Drop down'!$P$6,"",VLOOKUP('Packaging (Primary)'!D45,MaterialeListe[],3,FALSE))</f>
        <v>Cardboard</v>
      </c>
      <c r="YX9" s="79">
        <f>IF('Packaging (Primary)'!E45='Drop down'!$P$6,"",IF('Packaging (Primary)'!E45='Drop down'!$P$11,0,1))</f>
        <v>1</v>
      </c>
      <c r="YY9" s="79" t="str">
        <f>IF('Packaging (Primary)'!F45='Drop down'!$P$6,"",VLOOKUP('Packaging (Primary)'!F45,Råmateriale[],3,FALSE))</f>
        <v/>
      </c>
      <c r="YZ9" s="79" t="e">
        <f>IF('Packaging (Primary)'!G45="","",('Packaging (Primary)'!G45/100)*$YI$9)</f>
        <v>#VALUE!</v>
      </c>
      <c r="ZA9" s="79" t="str">
        <f>IFERROR(IF(YZ9="","","GRM"),"")</f>
        <v/>
      </c>
      <c r="ZB9" s="79" t="str">
        <f>IF('Packaging (Primary)'!K45='Drop down'!$P$6,"",VLOOKUP('Packaging (Primary)'!K45,Materialefarve[],3,FALSE))</f>
        <v/>
      </c>
      <c r="ZC9" s="79" t="str">
        <f>IF('Packaging (Primary)'!L45="","",IFERROR(VLOOKUP('Packaging (Primary)'!L45,AlleLande[],4,FALSE),""))</f>
        <v/>
      </c>
      <c r="ZD9" s="79" t="str">
        <f>IF('Packaging (Primary)'!M45="","",IFERROR(VLOOKUP('Packaging (Primary)'!M45,AlleLande[],4,FALSE),""))</f>
        <v/>
      </c>
      <c r="ZE9" s="79" t="str">
        <f>IF('Packaging (Primary)'!N45="","",IFERROR(VLOOKUP('Packaging (Primary)'!N45,AlleLande[],4,FALSE),""))</f>
        <v/>
      </c>
      <c r="ZF9" s="79" t="str">
        <f>IF('Packaging (Primary)'!O45="","",IFERROR(VLOOKUP('Packaging (Primary)'!O45,AlleLande[],4,FALSE),""))</f>
        <v/>
      </c>
      <c r="ZG9" s="79" t="str">
        <f>IF('Packaging (Primary)'!P45="","",IFERROR(VLOOKUP('Packaging (Primary)'!P45,AlleLande[],4,FALSE),""))</f>
        <v/>
      </c>
      <c r="ZH9" s="79" t="str">
        <f>IF('Packaging (Primary)'!D46='Drop down'!$P$6,"",VLOOKUP('Packaging (Primary)'!D46,MaterialeListe[],3,FALSE))</f>
        <v>Cardboard</v>
      </c>
      <c r="ZI9" s="79">
        <f>IF('Packaging (Primary)'!E46='Drop down'!$P$6,"",IF('Packaging (Primary)'!E46='Drop down'!$P$11,0,1))</f>
        <v>0</v>
      </c>
      <c r="ZJ9" s="79" t="str">
        <f>IF('Packaging (Primary)'!F46='Drop down'!$P$6,"",VLOOKUP('Packaging (Primary)'!F46,Råmateriale[],3,FALSE))</f>
        <v/>
      </c>
      <c r="ZK9" s="79" t="e">
        <f>IF('Packaging (Primary)'!G46="","",('Packaging (Primary)'!G46/100)*$YI$9)</f>
        <v>#VALUE!</v>
      </c>
      <c r="ZL9" s="79" t="str">
        <f>IFERROR(IF(ZK9="","","GRM"),"")</f>
        <v/>
      </c>
      <c r="ZM9" s="79" t="str">
        <f>IF('Packaging (Primary)'!K46='Drop down'!$P$6,"",VLOOKUP('Packaging (Primary)'!K46,Materialefarve[],3,FALSE))</f>
        <v/>
      </c>
      <c r="ZN9" s="79" t="str">
        <f>IF('Packaging (Primary)'!L46="","",IFERROR(VLOOKUP('Packaging (Primary)'!L46,AlleLande[],4,FALSE),""))</f>
        <v/>
      </c>
      <c r="ZO9" s="79" t="str">
        <f>IF('Packaging (Primary)'!M46="","",IFERROR(VLOOKUP('Packaging (Primary)'!M46,AlleLande[],4,FALSE),""))</f>
        <v/>
      </c>
      <c r="ZP9" s="79" t="str">
        <f>IF('Packaging (Primary)'!N46="","",IFERROR(VLOOKUP('Packaging (Primary)'!N46,AlleLande[],4,FALSE),""))</f>
        <v/>
      </c>
      <c r="ZQ9" s="79" t="str">
        <f>IF('Packaging (Primary)'!O46="","",IFERROR(VLOOKUP('Packaging (Primary)'!O46,AlleLande[],4,FALSE),""))</f>
        <v/>
      </c>
      <c r="ZR9" s="79" t="str">
        <f>IF('Packaging (Primary)'!P46="","",IFERROR(VLOOKUP('Packaging (Primary)'!P46,AlleLande[],4,FALSE),""))</f>
        <v/>
      </c>
      <c r="ZS9" s="79" t="str">
        <f>IF('Packaging (Primary)'!D47='Drop down'!$P$6,"",VLOOKUP('Packaging (Primary)'!D47,MaterialeListe[],3,FALSE))</f>
        <v>Polypropylene (PP)</v>
      </c>
      <c r="ZT9" s="79">
        <f>IF('Packaging (Primary)'!E47='Drop down'!$P$6,"",IF('Packaging (Primary)'!E47='Drop down'!$P$11,0,1))</f>
        <v>0</v>
      </c>
      <c r="ZU9" s="79" t="str">
        <f>IF('Packaging (Primary)'!F47='Drop down'!$P$6,"",VLOOKUP('Packaging (Primary)'!F47,Råmateriale[],3,FALSE))</f>
        <v/>
      </c>
      <c r="ZV9" s="79" t="e">
        <f>IF('Packaging (Primary)'!G47="","",('Packaging (Primary)'!G47/100)*$YI$9)</f>
        <v>#VALUE!</v>
      </c>
      <c r="ZW9" s="79" t="str">
        <f>IFERROR(IF(ZV9="","","GRM"),"")</f>
        <v/>
      </c>
      <c r="ZX9" s="79" t="str">
        <f>IF('Packaging (Primary)'!K47='Drop down'!$P$6,"",VLOOKUP('Packaging (Primary)'!K47,Materialefarve[],3,FALSE))</f>
        <v/>
      </c>
      <c r="ZY9" s="79" t="str">
        <f>IF('Packaging (Primary)'!L47="","",IFERROR(VLOOKUP('Packaging (Primary)'!L47,AlleLande[],4,FALSE),""))</f>
        <v/>
      </c>
      <c r="ZZ9" s="79" t="str">
        <f>IF('Packaging (Primary)'!M47="","",IFERROR(VLOOKUP('Packaging (Primary)'!M47,AlleLande[],4,FALSE),""))</f>
        <v/>
      </c>
      <c r="AAA9" s="79" t="str">
        <f>IF('Packaging (Primary)'!N47="","",IFERROR(VLOOKUP('Packaging (Primary)'!N47,AlleLande[],4,FALSE),""))</f>
        <v/>
      </c>
      <c r="AAB9" s="79" t="str">
        <f>IF('Packaging (Primary)'!O47="","",IFERROR(VLOOKUP('Packaging (Primary)'!O47,AlleLande[],4,FALSE),""))</f>
        <v/>
      </c>
      <c r="AAC9" s="79" t="str">
        <f>IF('Packaging (Primary)'!P47="","",IFERROR(VLOOKUP('Packaging (Primary)'!P47,AlleLande[],4,FALSE),""))</f>
        <v/>
      </c>
      <c r="AAD9" s="79" t="str">
        <f>IF('Packaging (Primary)'!D48='Drop down'!$P$6,"",VLOOKUP('Packaging (Primary)'!D48,MaterialeListe[],3,FALSE))</f>
        <v/>
      </c>
      <c r="AAE9" s="79" t="str">
        <f>IF('Packaging (Primary)'!E48='Drop down'!$P$6,"",IF('Packaging (Primary)'!E48='Drop down'!$P$11,0,1))</f>
        <v/>
      </c>
      <c r="AAF9" s="79" t="str">
        <f>IF('Packaging (Primary)'!F48='Drop down'!$P$6,"",VLOOKUP('Packaging (Primary)'!F48,Råmateriale[],3,FALSE))</f>
        <v/>
      </c>
      <c r="AAG9" s="79" t="str">
        <f>IF('Packaging (Primary)'!G48="","",('Packaging (Primary)'!G48/100)*$YI$9)</f>
        <v/>
      </c>
      <c r="AAH9" s="79" t="str">
        <f>IFERROR(IF(AAG9="","","GRM"),"")</f>
        <v/>
      </c>
      <c r="AAI9" s="79" t="str">
        <f>IF('Packaging (Primary)'!K48='Drop down'!$P$6,"",VLOOKUP('Packaging (Primary)'!K48,Materialefarve[],3,FALSE))</f>
        <v/>
      </c>
      <c r="AAJ9" s="79" t="str">
        <f>IF('Packaging (Primary)'!L48="","",IFERROR(VLOOKUP('Packaging (Primary)'!L48,AlleLande[],4,FALSE),""))</f>
        <v/>
      </c>
      <c r="AAK9" s="79" t="str">
        <f>IF('Packaging (Primary)'!M48="","",IFERROR(VLOOKUP('Packaging (Primary)'!M48,AlleLande[],4,FALSE),""))</f>
        <v/>
      </c>
      <c r="AAL9" s="79" t="str">
        <f>IF('Packaging (Primary)'!N48="","",IFERROR(VLOOKUP('Packaging (Primary)'!N48,AlleLande[],4,FALSE),""))</f>
        <v/>
      </c>
      <c r="AAM9" s="79" t="str">
        <f>IF('Packaging (Primary)'!O48="","",IFERROR(VLOOKUP('Packaging (Primary)'!O48,AlleLande[],4,FALSE),""))</f>
        <v/>
      </c>
      <c r="AAN9" s="79" t="str">
        <f>IF('Packaging (Primary)'!P48="","",IFERROR(VLOOKUP('Packaging (Primary)'!P48,AlleLande[],4,FALSE),""))</f>
        <v/>
      </c>
      <c r="AAO9" s="79" t="str">
        <f>IF('Packaging (Primary)'!D49='Drop down'!$P$6,"",VLOOKUP('Packaging (Primary)'!D49,MaterialeListe[],3,FALSE))</f>
        <v/>
      </c>
      <c r="AAP9" s="79" t="str">
        <f>IF('Packaging (Primary)'!E49='Drop down'!$P$6,"",IF('Packaging (Primary)'!E49='Drop down'!$P$11,0,1))</f>
        <v/>
      </c>
      <c r="AAQ9" s="79" t="str">
        <f>IF('Packaging (Primary)'!F49='Drop down'!$P$6,"",VLOOKUP('Packaging (Primary)'!F49,Råmateriale[],3,FALSE))</f>
        <v/>
      </c>
      <c r="AAR9" s="79" t="str">
        <f>IF('Packaging (Primary)'!G49="","",('Packaging (Primary)'!G49/100)*$YI$9)</f>
        <v/>
      </c>
      <c r="AAS9" s="79" t="str">
        <f>IFERROR(IF(AAR9="","","GRM"),"")</f>
        <v/>
      </c>
      <c r="AAT9" s="79" t="str">
        <f>IF('Packaging (Primary)'!K49='Drop down'!$P$6,"",VLOOKUP('Packaging (Primary)'!K49,Materialefarve[],3,FALSE))</f>
        <v/>
      </c>
      <c r="AAU9" s="79" t="str">
        <f>IF('Packaging (Primary)'!L49="","",IFERROR(VLOOKUP('Packaging (Primary)'!L49,AlleLande[],4,FALSE),""))</f>
        <v/>
      </c>
      <c r="AAV9" s="79" t="str">
        <f>IF('Packaging (Primary)'!M49="","",IFERROR(VLOOKUP('Packaging (Primary)'!M49,AlleLande[],4,FALSE),""))</f>
        <v/>
      </c>
      <c r="AAW9" s="79" t="str">
        <f>IF('Packaging (Primary)'!N49="","",IFERROR(VLOOKUP('Packaging (Primary)'!N49,AlleLande[],4,FALSE),""))</f>
        <v/>
      </c>
      <c r="AAX9" s="79" t="str">
        <f>IF('Packaging (Primary)'!O49="","",IFERROR(VLOOKUP('Packaging (Primary)'!O49,AlleLande[],4,FALSE),""))</f>
        <v/>
      </c>
      <c r="AAY9" s="79" t="str">
        <f>IF('Packaging (Primary)'!P49="","",IFERROR(VLOOKUP('Packaging (Primary)'!P49,AlleLande[],4,FALSE),""))</f>
        <v/>
      </c>
      <c r="AAZ9" s="79" t="str">
        <f>IF('Packaging (Primary)'!D50='Drop down'!$P$6,"",VLOOKUP('Packaging (Primary)'!D50,MaterialeListe[],3,FALSE))</f>
        <v/>
      </c>
      <c r="ABA9" s="79" t="str">
        <f>IF('Packaging (Primary)'!E50='Drop down'!$P$6,"",IF('Packaging (Primary)'!E50='Drop down'!$P$11,0,1))</f>
        <v/>
      </c>
      <c r="ABB9" s="79" t="str">
        <f>IF('Packaging (Primary)'!F50='Drop down'!$P$6,"",VLOOKUP('Packaging (Primary)'!F50,Råmateriale[],3,FALSE))</f>
        <v/>
      </c>
      <c r="ABC9" s="79" t="str">
        <f>IF('Packaging (Primary)'!G50="","",('Packaging (Primary)'!G50/100)*$YI$9)</f>
        <v/>
      </c>
      <c r="ABD9" s="79" t="str">
        <f>IFERROR(IF(ABC9="","","GRM"),"")</f>
        <v/>
      </c>
      <c r="ABE9" s="79" t="str">
        <f>IF('Packaging (Primary)'!K50='Drop down'!$P$6,"",VLOOKUP('Packaging (Primary)'!K50,Materialefarve[],3,FALSE))</f>
        <v/>
      </c>
      <c r="ABF9" s="79" t="str">
        <f>IF('Packaging (Primary)'!L50="","",IFERROR(VLOOKUP('Packaging (Primary)'!L50,AlleLande[],4,FALSE),""))</f>
        <v/>
      </c>
      <c r="ABG9" s="79" t="str">
        <f>IF('Packaging (Primary)'!M50="","",IFERROR(VLOOKUP('Packaging (Primary)'!M50,AlleLande[],4,FALSE),""))</f>
        <v/>
      </c>
      <c r="ABH9" s="79" t="str">
        <f>IF('Packaging (Primary)'!N50="","",IFERROR(VLOOKUP('Packaging (Primary)'!N50,AlleLande[],4,FALSE),""))</f>
        <v/>
      </c>
      <c r="ABI9" s="79" t="str">
        <f>IF('Packaging (Primary)'!O50="","",IFERROR(VLOOKUP('Packaging (Primary)'!O50,AlleLande[],4,FALSE),""))</f>
        <v/>
      </c>
      <c r="ABJ9" s="79" t="str">
        <f>IF('Packaging (Primary)'!P50="","",IFERROR(VLOOKUP('Packaging (Primary)'!P50,AlleLande[],4,FALSE),""))</f>
        <v/>
      </c>
      <c r="ABK9" s="79" t="str">
        <f>IF('Packaging (Primary)'!D51='Drop down'!$P$6,"",VLOOKUP('Packaging (Primary)'!D51,MaterialeListe[],3,FALSE))</f>
        <v/>
      </c>
      <c r="ABL9" s="79" t="str">
        <f>IF('Packaging (Primary)'!E51='Drop down'!$P$6,"",IF('Packaging (Primary)'!E51='Drop down'!$P$11,0,1))</f>
        <v/>
      </c>
      <c r="ABM9" s="79" t="str">
        <f>IF('Packaging (Primary)'!F51='Drop down'!$P$6,"",VLOOKUP('Packaging (Primary)'!F51,Råmateriale[],3,FALSE))</f>
        <v/>
      </c>
      <c r="ABN9" s="79" t="str">
        <f>IF('Packaging (Primary)'!G51="","",('Packaging (Primary)'!G51/100)*$YI$9)</f>
        <v/>
      </c>
      <c r="ABO9" s="79" t="str">
        <f>IFERROR(IF(ABN9="","","GRM"),"")</f>
        <v/>
      </c>
      <c r="ABP9" s="79" t="str">
        <f>IF('Packaging (Primary)'!K51='Drop down'!$P$6,"",VLOOKUP('Packaging (Primary)'!K51,Materialefarve[],3,FALSE))</f>
        <v/>
      </c>
      <c r="ABQ9" s="79" t="str">
        <f>IF('Packaging (Primary)'!L51="","",IFERROR(VLOOKUP('Packaging (Primary)'!L51,AlleLande[],4,FALSE),""))</f>
        <v/>
      </c>
      <c r="ABR9" s="79" t="str">
        <f>IF('Packaging (Primary)'!M51="","",IFERROR(VLOOKUP('Packaging (Primary)'!M51,AlleLande[],4,FALSE),""))</f>
        <v/>
      </c>
      <c r="ABS9" s="79" t="str">
        <f>IF('Packaging (Primary)'!N51="","",IFERROR(VLOOKUP('Packaging (Primary)'!N51,AlleLande[],4,FALSE),""))</f>
        <v/>
      </c>
      <c r="ABT9" s="79" t="str">
        <f>IF('Packaging (Primary)'!O51="","",IFERROR(VLOOKUP('Packaging (Primary)'!O51,AlleLande[],4,FALSE),""))</f>
        <v/>
      </c>
      <c r="ABU9" s="79" t="str">
        <f>IF('Packaging (Primary)'!P51="","",IFERROR(VLOOKUP('Packaging (Primary)'!P51,AlleLande[],4,FALSE),""))</f>
        <v/>
      </c>
      <c r="ABV9" s="79" t="str">
        <f>IF('Packaging (Primary)'!D52='Drop down'!$P$6,"",VLOOKUP('Packaging (Primary)'!D52,MaterialeListe[],3,FALSE))</f>
        <v/>
      </c>
      <c r="ABW9" s="79" t="str">
        <f>IF('Packaging (Primary)'!E52='Drop down'!$P$6,"",IF('Packaging (Primary)'!E52='Drop down'!$P$11,0,1))</f>
        <v/>
      </c>
      <c r="ABX9" s="79" t="str">
        <f>IF('Packaging (Primary)'!F52='Drop down'!$P$6,"",VLOOKUP('Packaging (Primary)'!F52,Råmateriale[],3,FALSE))</f>
        <v/>
      </c>
      <c r="ABY9" s="79" t="str">
        <f>IF('Packaging (Primary)'!G52="","",('Packaging (Primary)'!G52/100)*$YI$9)</f>
        <v/>
      </c>
      <c r="ABZ9" s="79" t="str">
        <f>IFERROR(IF(ABY9="","","GRM"),"")</f>
        <v/>
      </c>
      <c r="ACA9" s="79" t="str">
        <f>IF('Packaging (Primary)'!K52='Drop down'!$P$6,"",VLOOKUP('Packaging (Primary)'!K52,Materialefarve[],3,FALSE))</f>
        <v/>
      </c>
      <c r="ACB9" s="79" t="str">
        <f>IF('Packaging (Primary)'!L52="","",IFERROR(VLOOKUP('Packaging (Primary)'!L52,AlleLande[],4,FALSE),""))</f>
        <v/>
      </c>
      <c r="ACC9" s="79" t="str">
        <f>IF('Packaging (Primary)'!M52="","",IFERROR(VLOOKUP('Packaging (Primary)'!M52,AlleLande[],4,FALSE),""))</f>
        <v/>
      </c>
      <c r="ACD9" s="79" t="str">
        <f>IF('Packaging (Primary)'!N52="","",IFERROR(VLOOKUP('Packaging (Primary)'!N52,AlleLande[],4,FALSE),""))</f>
        <v/>
      </c>
      <c r="ACE9" s="79" t="str">
        <f>IF('Packaging (Primary)'!O52="","",IFERROR(VLOOKUP('Packaging (Primary)'!O52,AlleLande[],4,FALSE),""))</f>
        <v/>
      </c>
      <c r="ACF9" s="79" t="str">
        <f>IF('Packaging (Primary)'!P52="","",IFERROR(VLOOKUP('Packaging (Primary)'!P52,AlleLande[],4,FALSE),""))</f>
        <v/>
      </c>
      <c r="ACG9" s="79" t="str">
        <f>IF('Packaging (Primary)'!D53='Drop down'!$P$6,"",VLOOKUP('Packaging (Primary)'!D53,MaterialeListe[],3,FALSE))</f>
        <v/>
      </c>
      <c r="ACH9" s="79" t="str">
        <f>IF('Packaging (Primary)'!E53='Drop down'!$P$6,"",IF('Packaging (Primary)'!E53='Drop down'!$P$11,0,1))</f>
        <v/>
      </c>
      <c r="ACI9" s="79" t="str">
        <f>IF('Packaging (Primary)'!F53='Drop down'!$P$6,"",VLOOKUP('Packaging (Primary)'!F53,Råmateriale[],3,FALSE))</f>
        <v/>
      </c>
      <c r="ACJ9" s="79" t="str">
        <f>IF('Packaging (Primary)'!G53="","",('Packaging (Primary)'!G53/100)*$YI$9)</f>
        <v/>
      </c>
      <c r="ACK9" s="79" t="str">
        <f>IFERROR(IF(ACJ9="","","GRM"),"")</f>
        <v/>
      </c>
      <c r="ACL9" s="79" t="str">
        <f>IF('Packaging (Primary)'!K53='Drop down'!$P$6,"",VLOOKUP('Packaging (Primary)'!K53,Materialefarve[],3,FALSE))</f>
        <v/>
      </c>
      <c r="ACM9" s="79" t="str">
        <f>IF('Packaging (Primary)'!L53="","",IFERROR(VLOOKUP('Packaging (Primary)'!L53,AlleLande[],4,FALSE),""))</f>
        <v/>
      </c>
      <c r="ACN9" s="79" t="str">
        <f>IF('Packaging (Primary)'!M53="","",IFERROR(VLOOKUP('Packaging (Primary)'!M53,AlleLande[],4,FALSE),""))</f>
        <v/>
      </c>
      <c r="ACO9" s="79" t="str">
        <f>IF('Packaging (Primary)'!N53="","",IFERROR(VLOOKUP('Packaging (Primary)'!N53,AlleLande[],4,FALSE),""))</f>
        <v/>
      </c>
      <c r="ACP9" s="79" t="str">
        <f>IF('Packaging (Primary)'!O53="","",IFERROR(VLOOKUP('Packaging (Primary)'!O53,AlleLande[],4,FALSE),""))</f>
        <v/>
      </c>
      <c r="ACQ9" s="79" t="str">
        <f>IF('Packaging (Primary)'!P53="","",IFERROR(VLOOKUP('Packaging (Primary)'!P53,AlleLande[],4,FALSE),""))</f>
        <v/>
      </c>
      <c r="ACR9" s="79" t="str">
        <f>IF('Packaging (Primary)'!D54='Drop down'!$P$6,"",VLOOKUP('Packaging (Primary)'!D54,MaterialeListe[],3,FALSE))</f>
        <v/>
      </c>
      <c r="ACS9" s="79" t="str">
        <f>IF('Packaging (Primary)'!E54='Drop down'!$P$6,"",IF('Packaging (Primary)'!E54='Drop down'!$P$11,0,1))</f>
        <v/>
      </c>
      <c r="ACT9" s="79" t="str">
        <f>IF('Packaging (Primary)'!F54='Drop down'!$P$6,"",VLOOKUP('Packaging (Primary)'!F54,Råmateriale[],3,FALSE))</f>
        <v/>
      </c>
      <c r="ACU9" s="79" t="str">
        <f>IF('Packaging (Primary)'!G54="","",('Packaging (Primary)'!G54/100)*$YI$9)</f>
        <v/>
      </c>
      <c r="ACV9" s="79" t="str">
        <f>IFERROR(IF(ACU9="","","GRM"),"")</f>
        <v/>
      </c>
      <c r="ACW9" s="79" t="str">
        <f>IF('Packaging (Primary)'!K54='Drop down'!$P$6,"",VLOOKUP('Packaging (Primary)'!K54,Materialefarve[],3,FALSE))</f>
        <v/>
      </c>
      <c r="ACX9" s="79" t="str">
        <f>IF('Packaging (Primary)'!L54="","",IFERROR(VLOOKUP('Packaging (Primary)'!L54,AlleLande[],4,FALSE),""))</f>
        <v/>
      </c>
      <c r="ACY9" s="79" t="str">
        <f>IF('Packaging (Primary)'!M54="","",IFERROR(VLOOKUP('Packaging (Primary)'!M54,AlleLande[],4,FALSE),""))</f>
        <v/>
      </c>
      <c r="ACZ9" s="79" t="str">
        <f>IF('Packaging (Primary)'!N54="","",IFERROR(VLOOKUP('Packaging (Primary)'!N54,AlleLande[],4,FALSE),""))</f>
        <v/>
      </c>
      <c r="ADA9" s="79" t="str">
        <f>IF('Packaging (Primary)'!O54="","",IFERROR(VLOOKUP('Packaging (Primary)'!O54,AlleLande[],4,FALSE),""))</f>
        <v/>
      </c>
      <c r="ADB9" s="79" t="str">
        <f>IF('Packaging (Primary)'!P54="","",IFERROR(VLOOKUP('Packaging (Primary)'!P54,AlleLande[],4,FALSE),""))</f>
        <v/>
      </c>
      <c r="ADC9" s="79" t="str">
        <f>IF('Packaging (Primary)'!C17='Drop down'!$P$6,"",VLOOKUP('Packaging (Primary)'!C17,EmballageListe[],3,FALSE))</f>
        <v/>
      </c>
      <c r="ADD9" s="79" t="str">
        <f>IF('Packaging (Primary)'!D17="","",'Packaging (Primary)'!D17)</f>
        <v/>
      </c>
      <c r="ADE9" s="79" t="str">
        <f>IFERROR(IF(ADD9="","","GRM"),"")</f>
        <v/>
      </c>
      <c r="ADF9" s="79" t="str">
        <f>IF('Packaging (Primary)'!F17="","",'Packaging (Primary)'!F17)</f>
        <v/>
      </c>
      <c r="ADG9" s="79" t="str">
        <f>IFERROR(IF(ADF9="","","4H"),"")</f>
        <v/>
      </c>
      <c r="ADH9" s="79" t="str">
        <f>IF('Packaging (Primary)'!G17='Drop down'!$P$6,"",VLOOKUP('Packaging (Primary)'!G17,Emballagesortering[],3,FALSE))</f>
        <v/>
      </c>
      <c r="ADI9" s="79" t="str">
        <f>IF('Packaging (Primary)'!H17="X",1,"")</f>
        <v/>
      </c>
      <c r="ADJ9" s="79" t="str">
        <f>IF('Packaging (Primary)'!I17="X",1,"")</f>
        <v/>
      </c>
      <c r="ADK9" s="79" t="str">
        <f>IF('Packaging (Primary)'!J17="X",1,"")</f>
        <v/>
      </c>
      <c r="ADL9" s="79" t="str">
        <f>IF('Packaging (Primary)'!K17='Drop down'!$P$6,"",VLOOKUP('Packaging (Primary)'!K17,CertPapir[],3,FALSE))</f>
        <v/>
      </c>
      <c r="ADM9" s="79" t="str">
        <f>IF('Packaging (Primary)'!L17="","",IFERROR(VLOOKUP('Packaging (Primary)'!L17,AlleLande[],4,FALSE),""))</f>
        <v/>
      </c>
      <c r="ADN9" s="79" t="str">
        <f>IF('Packaging (Primary)'!M17="","",IFERROR(VLOOKUP('Packaging (Primary)'!M17,AlleLande[],4,FALSE),""))</f>
        <v/>
      </c>
      <c r="ADO9" s="79" t="str">
        <f>IF('Packaging (Primary)'!N17="","",IFERROR(VLOOKUP('Packaging (Primary)'!N17,AlleLande[],4,FALSE),""))</f>
        <v/>
      </c>
      <c r="ADP9" s="79" t="str">
        <f>IF('Packaging (Primary)'!O17="","",IFERROR(VLOOKUP('Packaging (Primary)'!O17,AlleLande[],4,FALSE),""))</f>
        <v/>
      </c>
      <c r="ADQ9" s="79" t="str">
        <f>IF('Packaging (Primary)'!P17="","",IFERROR(VLOOKUP('Packaging (Primary)'!P17,AlleLande[],4,FALSE),""))</f>
        <v/>
      </c>
      <c r="ADR9" s="79" t="str">
        <f>IF('Packaging (Primary)'!D57='Drop down'!$P$6,"",VLOOKUP('Packaging (Primary)'!D57,MaterialeListe[],3,FALSE))</f>
        <v/>
      </c>
      <c r="ADS9" s="79" t="str">
        <f>IF('Packaging (Primary)'!E57='Drop down'!$P$6,"",IF('Packaging (Primary)'!E57='Drop down'!$P$11,0,1))</f>
        <v/>
      </c>
      <c r="ADT9" s="79" t="str">
        <f>IF('Packaging (Primary)'!F57='Drop down'!$P$6,"",VLOOKUP('Packaging (Primary)'!F57,Råmateriale[],3,FALSE))</f>
        <v/>
      </c>
      <c r="ADU9" s="79" t="str">
        <f>IF('Packaging (Primary)'!G57="","",('Packaging (Primary)'!G57/100)*$ADD$9)</f>
        <v/>
      </c>
      <c r="ADV9" s="79" t="str">
        <f>IFERROR(IF(ADU9="","","GRM"),"")</f>
        <v/>
      </c>
      <c r="ADW9" s="79" t="str">
        <f>IF('Packaging (Primary)'!K57='Drop down'!$P$6,"",VLOOKUP('Packaging (Primary)'!K57,Materialefarve[],3,FALSE))</f>
        <v/>
      </c>
      <c r="ADX9" s="79" t="str">
        <f>IF('Packaging (Primary)'!L57="","",IFERROR(VLOOKUP('Packaging (Primary)'!L57,AlleLande[],4,FALSE),""))</f>
        <v/>
      </c>
      <c r="ADY9" s="79" t="str">
        <f>IF('Packaging (Primary)'!M57="","",IFERROR(VLOOKUP('Packaging (Primary)'!M57,AlleLande[],4,FALSE),""))</f>
        <v/>
      </c>
      <c r="ADZ9" s="79" t="str">
        <f>IF('Packaging (Primary)'!N57="","",IFERROR(VLOOKUP('Packaging (Primary)'!N57,AlleLande[],4,FALSE),""))</f>
        <v/>
      </c>
      <c r="AEA9" s="79" t="str">
        <f>IF('Packaging (Primary)'!O57="","",IFERROR(VLOOKUP('Packaging (Primary)'!O57,AlleLande[],4,FALSE),""))</f>
        <v/>
      </c>
      <c r="AEB9" s="79" t="str">
        <f>IF('Packaging (Primary)'!P57="","",IFERROR(VLOOKUP('Packaging (Primary)'!P57,AlleLande[],4,FALSE),""))</f>
        <v/>
      </c>
      <c r="AEC9" s="79" t="str">
        <f>IF('Packaging (Primary)'!D58='Drop down'!$P$6,"",VLOOKUP('Packaging (Primary)'!D58,MaterialeListe[],3,FALSE))</f>
        <v/>
      </c>
      <c r="AED9" s="79" t="str">
        <f>IF('Packaging (Primary)'!E58='Drop down'!$P$6,"",IF('Packaging (Primary)'!E58='Drop down'!$P$11,0,1))</f>
        <v/>
      </c>
      <c r="AEE9" s="79" t="str">
        <f>IF('Packaging (Primary)'!F58='Drop down'!$P$6,"",VLOOKUP('Packaging (Primary)'!F58,Råmateriale[],3,FALSE))</f>
        <v/>
      </c>
      <c r="AEF9" s="79" t="str">
        <f>IF('Packaging (Primary)'!G58="","",('Packaging (Primary)'!G58/100)*$ADD$9)</f>
        <v/>
      </c>
      <c r="AEG9" s="79" t="str">
        <f>IFERROR(IF(AEF9="","","GRM"),"")</f>
        <v/>
      </c>
      <c r="AEH9" s="79" t="str">
        <f>IF('Packaging (Primary)'!K58='Drop down'!$P$6,"",VLOOKUP('Packaging (Primary)'!K58,Materialefarve[],3,FALSE))</f>
        <v/>
      </c>
      <c r="AEI9" s="79" t="str">
        <f>IF('Packaging (Primary)'!L58="","",IFERROR(VLOOKUP('Packaging (Primary)'!L58,AlleLande[],4,FALSE),""))</f>
        <v/>
      </c>
      <c r="AEJ9" s="79" t="str">
        <f>IF('Packaging (Primary)'!M58="","",IFERROR(VLOOKUP('Packaging (Primary)'!M58,AlleLande[],4,FALSE),""))</f>
        <v/>
      </c>
      <c r="AEK9" s="79" t="str">
        <f>IF('Packaging (Primary)'!N58="","",IFERROR(VLOOKUP('Packaging (Primary)'!N58,AlleLande[],4,FALSE),""))</f>
        <v/>
      </c>
      <c r="AEL9" s="79" t="str">
        <f>IF('Packaging (Primary)'!O58="","",IFERROR(VLOOKUP('Packaging (Primary)'!O58,AlleLande[],4,FALSE),""))</f>
        <v/>
      </c>
      <c r="AEM9" s="79" t="str">
        <f>IF('Packaging (Primary)'!P58="","",IFERROR(VLOOKUP('Packaging (Primary)'!P58,AlleLande[],4,FALSE),""))</f>
        <v/>
      </c>
      <c r="AEN9" s="79" t="str">
        <f>IF('Packaging (Primary)'!D59='Drop down'!$P$6,"",VLOOKUP('Packaging (Primary)'!D59,MaterialeListe[],3,FALSE))</f>
        <v/>
      </c>
      <c r="AEO9" s="79" t="str">
        <f>IF('Packaging (Primary)'!E59='Drop down'!$P$6,"",IF('Packaging (Primary)'!E59='Drop down'!$P$11,0,1))</f>
        <v/>
      </c>
      <c r="AEP9" s="79" t="str">
        <f>IF('Packaging (Primary)'!F59='Drop down'!$P$6,"",VLOOKUP('Packaging (Primary)'!F59,Råmateriale[],3,FALSE))</f>
        <v/>
      </c>
      <c r="AEQ9" s="79" t="str">
        <f>IF('Packaging (Primary)'!G59="","",('Packaging (Primary)'!G59/100)*$ADD$9)</f>
        <v/>
      </c>
      <c r="AER9" s="79" t="str">
        <f>IFERROR(IF(AEQ9="","","GRM"),"")</f>
        <v/>
      </c>
      <c r="AES9" s="79" t="str">
        <f>IF('Packaging (Primary)'!K59='Drop down'!$P$6,"",VLOOKUP('Packaging (Primary)'!K59,Materialefarve[],3,FALSE))</f>
        <v/>
      </c>
      <c r="AET9" s="79" t="str">
        <f>IF('Packaging (Primary)'!L59="","",IFERROR(VLOOKUP('Packaging (Primary)'!L59,AlleLande[],4,FALSE),""))</f>
        <v/>
      </c>
      <c r="AEU9" s="79" t="str">
        <f>IF('Packaging (Primary)'!M59="","",IFERROR(VLOOKUP('Packaging (Primary)'!M59,AlleLande[],4,FALSE),""))</f>
        <v/>
      </c>
      <c r="AEV9" s="79" t="str">
        <f>IF('Packaging (Primary)'!N59="","",IFERROR(VLOOKUP('Packaging (Primary)'!N59,AlleLande[],4,FALSE),""))</f>
        <v/>
      </c>
      <c r="AEW9" s="79" t="str">
        <f>IF('Packaging (Primary)'!O59="","",IFERROR(VLOOKUP('Packaging (Primary)'!O59,AlleLande[],4,FALSE),""))</f>
        <v/>
      </c>
      <c r="AEX9" s="79" t="str">
        <f>IF('Packaging (Primary)'!P59="","",IFERROR(VLOOKUP('Packaging (Primary)'!P59,AlleLande[],4,FALSE),""))</f>
        <v/>
      </c>
      <c r="AEY9" s="79" t="str">
        <f>IF('Packaging (Primary)'!D60='Drop down'!$P$6,"",VLOOKUP('Packaging (Primary)'!D60,MaterialeListe[],3,FALSE))</f>
        <v/>
      </c>
      <c r="AEZ9" s="79" t="str">
        <f>IF('Packaging (Primary)'!E60='Drop down'!$P$6,"",IF('Packaging (Primary)'!E60='Drop down'!$P$11,0,1))</f>
        <v/>
      </c>
      <c r="AFA9" s="79" t="str">
        <f>IF('Packaging (Primary)'!F60='Drop down'!$P$6,"",VLOOKUP('Packaging (Primary)'!F60,Råmateriale[],3,FALSE))</f>
        <v/>
      </c>
      <c r="AFB9" s="79" t="str">
        <f>IF('Packaging (Primary)'!G60="","",('Packaging (Primary)'!G60/100)*$ADD$9)</f>
        <v/>
      </c>
      <c r="AFC9" s="79" t="str">
        <f>IFERROR(IF(AFB9="","","GRM"),"")</f>
        <v/>
      </c>
      <c r="AFD9" s="79" t="str">
        <f>IF('Packaging (Primary)'!K60='Drop down'!$P$6,"",VLOOKUP('Packaging (Primary)'!K60,Materialefarve[],3,FALSE))</f>
        <v/>
      </c>
      <c r="AFE9" s="79" t="str">
        <f>IF('Packaging (Primary)'!L60="","",IFERROR(VLOOKUP('Packaging (Primary)'!L60,AlleLande[],4,FALSE),""))</f>
        <v/>
      </c>
      <c r="AFF9" s="79" t="str">
        <f>IF('Packaging (Primary)'!M60="","",IFERROR(VLOOKUP('Packaging (Primary)'!M60,AlleLande[],4,FALSE),""))</f>
        <v/>
      </c>
      <c r="AFG9" s="79" t="str">
        <f>IF('Packaging (Primary)'!N60="","",IFERROR(VLOOKUP('Packaging (Primary)'!N60,AlleLande[],4,FALSE),""))</f>
        <v/>
      </c>
      <c r="AFH9" s="79" t="str">
        <f>IF('Packaging (Primary)'!O60="","",IFERROR(VLOOKUP('Packaging (Primary)'!O60,AlleLande[],4,FALSE),""))</f>
        <v/>
      </c>
      <c r="AFI9" s="79" t="str">
        <f>IF('Packaging (Primary)'!P60="","",IFERROR(VLOOKUP('Packaging (Primary)'!P60,AlleLande[],4,FALSE),""))</f>
        <v/>
      </c>
      <c r="AFJ9" s="79" t="str">
        <f>IF('Packaging (Primary)'!D61='Drop down'!$P$6,"",VLOOKUP('Packaging (Primary)'!D61,MaterialeListe[],3,FALSE))</f>
        <v/>
      </c>
      <c r="AFK9" s="79" t="str">
        <f>IF('Packaging (Primary)'!E61='Drop down'!$P$6,"",IF('Packaging (Primary)'!E61='Drop down'!$P$11,0,1))</f>
        <v/>
      </c>
      <c r="AFL9" s="79" t="str">
        <f>IF('Packaging (Primary)'!F61='Drop down'!$P$6,"",VLOOKUP('Packaging (Primary)'!F61,Råmateriale[],3,FALSE))</f>
        <v/>
      </c>
      <c r="AFM9" s="79" t="str">
        <f>IF('Packaging (Primary)'!G61="","",('Packaging (Primary)'!G61/100)*$ADD$9)</f>
        <v/>
      </c>
      <c r="AFN9" s="79" t="str">
        <f>IFERROR(IF(AFM9="","","GRM"),"")</f>
        <v/>
      </c>
      <c r="AFO9" s="79" t="str">
        <f>IF('Packaging (Primary)'!K61='Drop down'!$P$6,"",VLOOKUP('Packaging (Primary)'!K61,Materialefarve[],3,FALSE))</f>
        <v/>
      </c>
      <c r="AFP9" s="79" t="str">
        <f>IF('Packaging (Primary)'!L61="","",IFERROR(VLOOKUP('Packaging (Primary)'!L61,AlleLande[],4,FALSE),""))</f>
        <v/>
      </c>
      <c r="AFQ9" s="79" t="str">
        <f>IF('Packaging (Primary)'!M61="","",IFERROR(VLOOKUP('Packaging (Primary)'!M61,AlleLande[],4,FALSE),""))</f>
        <v/>
      </c>
      <c r="AFR9" s="79" t="str">
        <f>IF('Packaging (Primary)'!N61="","",IFERROR(VLOOKUP('Packaging (Primary)'!N61,AlleLande[],4,FALSE),""))</f>
        <v/>
      </c>
      <c r="AFS9" s="79" t="str">
        <f>IF('Packaging (Primary)'!O61="","",IFERROR(VLOOKUP('Packaging (Primary)'!O61,AlleLande[],4,FALSE),""))</f>
        <v/>
      </c>
      <c r="AFT9" s="79" t="str">
        <f>IF('Packaging (Primary)'!P61="","",IFERROR(VLOOKUP('Packaging (Primary)'!P61,AlleLande[],4,FALSE),""))</f>
        <v/>
      </c>
      <c r="AFU9" s="79" t="str">
        <f>IF('Packaging (Primary)'!D62='Drop down'!$P$6,"",VLOOKUP('Packaging (Primary)'!D62,MaterialeListe[],3,FALSE))</f>
        <v/>
      </c>
      <c r="AFV9" s="79" t="str">
        <f>IF('Packaging (Primary)'!E62='Drop down'!$P$6,"",IF('Packaging (Primary)'!E62='Drop down'!$P$11,0,1))</f>
        <v/>
      </c>
      <c r="AFW9" s="79" t="str">
        <f>IF('Packaging (Primary)'!F62='Drop down'!$P$6,"",VLOOKUP('Packaging (Primary)'!F62,Råmateriale[],3,FALSE))</f>
        <v/>
      </c>
      <c r="AFX9" s="79" t="str">
        <f>IF('Packaging (Primary)'!G62="","",('Packaging (Primary)'!G62/100)*$ADD$9)</f>
        <v/>
      </c>
      <c r="AFY9" s="79" t="str">
        <f>IFERROR(IF(AFX9="","","GRM"),"")</f>
        <v/>
      </c>
      <c r="AFZ9" s="79" t="str">
        <f>IF('Packaging (Primary)'!K62='Drop down'!$P$6,"",VLOOKUP('Packaging (Primary)'!K62,Materialefarve[],3,FALSE))</f>
        <v/>
      </c>
      <c r="AGA9" s="79" t="str">
        <f>IF('Packaging (Primary)'!L62="","",IFERROR(VLOOKUP('Packaging (Primary)'!L62,AlleLande[],4,FALSE),""))</f>
        <v/>
      </c>
      <c r="AGB9" s="79" t="str">
        <f>IF('Packaging (Primary)'!M62="","",IFERROR(VLOOKUP('Packaging (Primary)'!M62,AlleLande[],4,FALSE),""))</f>
        <v/>
      </c>
      <c r="AGC9" s="79" t="str">
        <f>IF('Packaging (Primary)'!N62="","",IFERROR(VLOOKUP('Packaging (Primary)'!N62,AlleLande[],4,FALSE),""))</f>
        <v/>
      </c>
      <c r="AGD9" s="79" t="str">
        <f>IF('Packaging (Primary)'!O62="","",IFERROR(VLOOKUP('Packaging (Primary)'!O62,AlleLande[],4,FALSE),""))</f>
        <v/>
      </c>
      <c r="AGE9" s="79" t="str">
        <f>IF('Packaging (Primary)'!P62="","",IFERROR(VLOOKUP('Packaging (Primary)'!P62,AlleLande[],4,FALSE),""))</f>
        <v/>
      </c>
      <c r="AGF9" s="79" t="str">
        <f>IF('Packaging (Primary)'!D63='Drop down'!$P$6,"",VLOOKUP('Packaging (Primary)'!D63,MaterialeListe[],3,FALSE))</f>
        <v/>
      </c>
      <c r="AGG9" s="79" t="str">
        <f>IF('Packaging (Primary)'!E63='Drop down'!$P$6,"",IF('Packaging (Primary)'!E63='Drop down'!$P$11,0,1))</f>
        <v/>
      </c>
      <c r="AGH9" s="79" t="str">
        <f>IF('Packaging (Primary)'!F63='Drop down'!$P$6,"",VLOOKUP('Packaging (Primary)'!F63,Råmateriale[],3,FALSE))</f>
        <v/>
      </c>
      <c r="AGI9" s="79" t="str">
        <f>IF('Packaging (Primary)'!G63="","",('Packaging (Primary)'!G63/100)*$ADD$9)</f>
        <v/>
      </c>
      <c r="AGJ9" s="79" t="str">
        <f>IFERROR(IF(AGI9="","","GRM"),"")</f>
        <v/>
      </c>
      <c r="AGK9" s="79" t="str">
        <f>IF('Packaging (Primary)'!K63='Drop down'!$P$6,"",VLOOKUP('Packaging (Primary)'!K63,Materialefarve[],3,FALSE))</f>
        <v/>
      </c>
      <c r="AGL9" s="79" t="str">
        <f>IF('Packaging (Primary)'!L63="","",IFERROR(VLOOKUP('Packaging (Primary)'!L63,AlleLande[],4,FALSE),""))</f>
        <v/>
      </c>
      <c r="AGM9" s="79" t="str">
        <f>IF('Packaging (Primary)'!M63="","",IFERROR(VLOOKUP('Packaging (Primary)'!M63,AlleLande[],4,FALSE),""))</f>
        <v/>
      </c>
      <c r="AGN9" s="79" t="str">
        <f>IF('Packaging (Primary)'!N63="","",IFERROR(VLOOKUP('Packaging (Primary)'!N63,AlleLande[],4,FALSE),""))</f>
        <v/>
      </c>
      <c r="AGO9" s="79" t="str">
        <f>IF('Packaging (Primary)'!O63="","",IFERROR(VLOOKUP('Packaging (Primary)'!O63,AlleLande[],4,FALSE),""))</f>
        <v/>
      </c>
      <c r="AGP9" s="79" t="str">
        <f>IF('Packaging (Primary)'!P63="","",IFERROR(VLOOKUP('Packaging (Primary)'!P63,AlleLande[],4,FALSE),""))</f>
        <v/>
      </c>
      <c r="AGQ9" s="79" t="str">
        <f>IF('Packaging (Primary)'!D64='Drop down'!$P$6,"",VLOOKUP('Packaging (Primary)'!D64,MaterialeListe[],3,FALSE))</f>
        <v/>
      </c>
      <c r="AGR9" s="79" t="str">
        <f>IF('Packaging (Primary)'!E64='Drop down'!$P$6,"",IF('Packaging (Primary)'!E64='Drop down'!$P$11,0,1))</f>
        <v/>
      </c>
      <c r="AGS9" s="79" t="str">
        <f>IF('Packaging (Primary)'!F64='Drop down'!$P$6,"",VLOOKUP('Packaging (Primary)'!F64,Råmateriale[],3,FALSE))</f>
        <v/>
      </c>
      <c r="AGT9" s="79" t="str">
        <f>IF('Packaging (Primary)'!G64="","",('Packaging (Primary)'!G64/100)*$ADD$9)</f>
        <v/>
      </c>
      <c r="AGU9" s="79" t="str">
        <f>IFERROR(IF(AGT9="","","GRM"),"")</f>
        <v/>
      </c>
      <c r="AGV9" s="79" t="str">
        <f>IF('Packaging (Primary)'!K64='Drop down'!$P$6,"",VLOOKUP('Packaging (Primary)'!K64,Materialefarve[],3,FALSE))</f>
        <v/>
      </c>
      <c r="AGW9" s="79" t="str">
        <f>IF('Packaging (Primary)'!L64="","",IFERROR(VLOOKUP('Packaging (Primary)'!L64,AlleLande[],4,FALSE),""))</f>
        <v/>
      </c>
      <c r="AGX9" s="79" t="str">
        <f>IF('Packaging (Primary)'!M64="","",IFERROR(VLOOKUP('Packaging (Primary)'!M64,AlleLande[],4,FALSE),""))</f>
        <v/>
      </c>
      <c r="AGY9" s="79" t="str">
        <f>IF('Packaging (Primary)'!N64="","",IFERROR(VLOOKUP('Packaging (Primary)'!N64,AlleLande[],4,FALSE),""))</f>
        <v/>
      </c>
      <c r="AGZ9" s="79" t="str">
        <f>IF('Packaging (Primary)'!O64="","",IFERROR(VLOOKUP('Packaging (Primary)'!O64,AlleLande[],4,FALSE),""))</f>
        <v/>
      </c>
      <c r="AHA9" s="79" t="str">
        <f>IF('Packaging (Primary)'!P64="","",IFERROR(VLOOKUP('Packaging (Primary)'!P64,AlleLande[],4,FALSE),""))</f>
        <v/>
      </c>
      <c r="AHB9" s="79" t="str">
        <f>IF('Packaging (Primary)'!D65='Drop down'!$P$6,"",VLOOKUP('Packaging (Primary)'!D65,MaterialeListe[],3,FALSE))</f>
        <v/>
      </c>
      <c r="AHC9" s="79" t="str">
        <f>IF('Packaging (Primary)'!E65='Drop down'!$P$6,"",IF('Packaging (Primary)'!E65='Drop down'!$P$11,0,1))</f>
        <v/>
      </c>
      <c r="AHD9" s="79" t="str">
        <f>IF('Packaging (Primary)'!F65='Drop down'!$P$6,"",VLOOKUP('Packaging (Primary)'!F65,Råmateriale[],3,FALSE))</f>
        <v/>
      </c>
      <c r="AHE9" s="79" t="str">
        <f>IF('Packaging (Primary)'!G65="","",('Packaging (Primary)'!G65/100)*$ADD$9)</f>
        <v/>
      </c>
      <c r="AHF9" s="79" t="str">
        <f>IFERROR(IF(AHE9="","","GRM"),"")</f>
        <v/>
      </c>
      <c r="AHG9" s="79" t="str">
        <f>IF('Packaging (Primary)'!K65='Drop down'!$P$6,"",VLOOKUP('Packaging (Primary)'!K65,Materialefarve[],3,FALSE))</f>
        <v/>
      </c>
      <c r="AHH9" s="79" t="str">
        <f>IF('Packaging (Primary)'!L65="","",IFERROR(VLOOKUP('Packaging (Primary)'!L65,AlleLande[],4,FALSE),""))</f>
        <v/>
      </c>
      <c r="AHI9" s="79" t="str">
        <f>IF('Packaging (Primary)'!M65="","",IFERROR(VLOOKUP('Packaging (Primary)'!M65,AlleLande[],4,FALSE),""))</f>
        <v/>
      </c>
      <c r="AHJ9" s="79" t="str">
        <f>IF('Packaging (Primary)'!N65="","",IFERROR(VLOOKUP('Packaging (Primary)'!N65,AlleLande[],4,FALSE),""))</f>
        <v/>
      </c>
      <c r="AHK9" s="79" t="str">
        <f>IF('Packaging (Primary)'!O65="","",IFERROR(VLOOKUP('Packaging (Primary)'!O65,AlleLande[],4,FALSE),""))</f>
        <v/>
      </c>
      <c r="AHL9" s="79" t="str">
        <f>IF('Packaging (Primary)'!P65="","",IFERROR(VLOOKUP('Packaging (Primary)'!P65,AlleLande[],4,FALSE),""))</f>
        <v/>
      </c>
      <c r="AHM9" s="79" t="str">
        <f>IF('Packaging (Primary)'!D66='Drop down'!$P$6,"",VLOOKUP('Packaging (Primary)'!D66,MaterialeListe[],3,FALSE))</f>
        <v/>
      </c>
      <c r="AHN9" s="79" t="str">
        <f>IF('Packaging (Primary)'!E66='Drop down'!$P$6,"",IF('Packaging (Primary)'!E66='Drop down'!$P$11,0,1))</f>
        <v/>
      </c>
      <c r="AHO9" s="79" t="str">
        <f>IF('Packaging (Primary)'!F66='Drop down'!$P$6,"",VLOOKUP('Packaging (Primary)'!F66,Råmateriale[],3,FALSE))</f>
        <v/>
      </c>
      <c r="AHP9" s="79" t="str">
        <f>IF('Packaging (Primary)'!G66="","",('Packaging (Primary)'!G66/100)*$ADD$9)</f>
        <v/>
      </c>
      <c r="AHQ9" s="79" t="str">
        <f>IFERROR(IF(AHP9="","","GRM"),"")</f>
        <v/>
      </c>
      <c r="AHR9" s="79" t="str">
        <f>IF('Packaging (Primary)'!K66='Drop down'!$P$6,"",VLOOKUP('Packaging (Primary)'!K66,Materialefarve[],3,FALSE))</f>
        <v/>
      </c>
      <c r="AHS9" s="79" t="str">
        <f>IF('Packaging (Primary)'!L66="","",IFERROR(VLOOKUP('Packaging (Primary)'!L66,AlleLande[],4,FALSE),""))</f>
        <v/>
      </c>
      <c r="AHT9" s="79" t="str">
        <f>IF('Packaging (Primary)'!M66="","",IFERROR(VLOOKUP('Packaging (Primary)'!M66,AlleLande[],4,FALSE),""))</f>
        <v/>
      </c>
      <c r="AHU9" s="79" t="str">
        <f>IF('Packaging (Primary)'!N66="","",IFERROR(VLOOKUP('Packaging (Primary)'!N66,AlleLande[],4,FALSE),""))</f>
        <v/>
      </c>
      <c r="AHV9" s="79" t="str">
        <f>IF('Packaging (Primary)'!O66="","",IFERROR(VLOOKUP('Packaging (Primary)'!O66,AlleLande[],4,FALSE),""))</f>
        <v/>
      </c>
      <c r="AHW9" s="79" t="str">
        <f>IF('Packaging (Primary)'!P66="","",IFERROR(VLOOKUP('Packaging (Primary)'!P66,AlleLande[],4,FALSE),""))</f>
        <v/>
      </c>
      <c r="AHX9" s="79" t="str">
        <f>IF('Packaging (Primary)'!C18='Drop down'!$P$6,"",VLOOKUP('Packaging (Primary)'!C18,EmballageListe[],3,FALSE))</f>
        <v/>
      </c>
      <c r="AHY9" s="79" t="str">
        <f>IF('Packaging (Primary)'!D18="","",'Packaging (Primary)'!D18)</f>
        <v/>
      </c>
      <c r="AHZ9" s="79" t="str">
        <f>IFERROR(IF(AHY9="","","GRM"),"")</f>
        <v/>
      </c>
      <c r="AIA9" s="79" t="str">
        <f>IF('Packaging (Primary)'!F18="","",'Packaging (Primary)'!F18)</f>
        <v/>
      </c>
      <c r="AIB9" s="79" t="str">
        <f>IFERROR(IF(AIA9="","","4H"),"")</f>
        <v/>
      </c>
      <c r="AIC9" s="79" t="str">
        <f>IF('Packaging (Primary)'!G18='Drop down'!$P$6,"",VLOOKUP('Packaging (Primary)'!G18,Emballagesortering[],3,FALSE))</f>
        <v/>
      </c>
      <c r="AID9" s="79" t="str">
        <f>IF('Packaging (Primary)'!H18="X",1,"")</f>
        <v/>
      </c>
      <c r="AIE9" s="79" t="str">
        <f>IF('Packaging (Primary)'!I18="X",1,"")</f>
        <v/>
      </c>
      <c r="AIF9" s="79" t="str">
        <f>IF('Packaging (Primary)'!J18="X",1,"")</f>
        <v/>
      </c>
      <c r="AIG9" s="79" t="str">
        <f>IF('Packaging (Primary)'!K18='Drop down'!$P$6,"",VLOOKUP('Packaging (Primary)'!K18,CertPapir[],3,FALSE))</f>
        <v/>
      </c>
      <c r="AIH9" s="79" t="str">
        <f>IF('Packaging (Primary)'!L18="","",IFERROR(VLOOKUP('Packaging (Primary)'!L18,AlleLande[],4,FALSE),""))</f>
        <v/>
      </c>
      <c r="AII9" s="79" t="str">
        <f>IF('Packaging (Primary)'!M18="","",IFERROR(VLOOKUP('Packaging (Primary)'!M18,AlleLande[],4,FALSE),""))</f>
        <v/>
      </c>
      <c r="AIJ9" s="79" t="str">
        <f>IF('Packaging (Primary)'!N18="","",IFERROR(VLOOKUP('Packaging (Primary)'!N18,AlleLande[],4,FALSE),""))</f>
        <v/>
      </c>
      <c r="AIK9" s="79" t="str">
        <f>IF('Packaging (Primary)'!O18="","",IFERROR(VLOOKUP('Packaging (Primary)'!O18,AlleLande[],4,FALSE),""))</f>
        <v/>
      </c>
      <c r="AIL9" s="79" t="str">
        <f>IF('Packaging (Primary)'!P18="","",IFERROR(VLOOKUP('Packaging (Primary)'!P18,AlleLande[],4,FALSE),""))</f>
        <v/>
      </c>
      <c r="AIM9" s="79" t="str">
        <f>IF('Packaging (Primary)'!D69='Drop down'!$P$6,"",VLOOKUP('Packaging (Primary)'!D69,MaterialeListe[],3,FALSE))</f>
        <v/>
      </c>
      <c r="AIN9" s="79" t="str">
        <f>IF('Packaging (Primary)'!E69='Drop down'!$P$6,"",IF('Packaging (Primary)'!E69='Drop down'!$P$11,0,1))</f>
        <v/>
      </c>
      <c r="AIO9" s="79" t="str">
        <f>IF('Packaging (Primary)'!F69='Drop down'!$P$6,"",VLOOKUP('Packaging (Primary)'!F69,Råmateriale[],3,FALSE))</f>
        <v/>
      </c>
      <c r="AIP9" s="79" t="str">
        <f>IF('Packaging (Primary)'!G69="","",('Packaging (Primary)'!G69/100)*$AHY$9)</f>
        <v/>
      </c>
      <c r="AIQ9" s="79" t="str">
        <f>IFERROR(IF(AIP9="","","GRM"),"")</f>
        <v/>
      </c>
      <c r="AIR9" s="79" t="str">
        <f>IF('Packaging (Primary)'!K69='Drop down'!$P$6,"",VLOOKUP('Packaging (Primary)'!K69,Materialefarve[],3,FALSE))</f>
        <v/>
      </c>
      <c r="AIS9" s="79" t="str">
        <f>IF('Packaging (Primary)'!L69="","",IFERROR(VLOOKUP('Packaging (Primary)'!L69,AlleLande[],4,FALSE),""))</f>
        <v/>
      </c>
      <c r="AIT9" s="79" t="str">
        <f>IF('Packaging (Primary)'!M69="","",IFERROR(VLOOKUP('Packaging (Primary)'!M69,AlleLande[],4,FALSE),""))</f>
        <v/>
      </c>
      <c r="AIU9" s="79" t="str">
        <f>IF('Packaging (Primary)'!N69="","",IFERROR(VLOOKUP('Packaging (Primary)'!N69,AlleLande[],4,FALSE),""))</f>
        <v/>
      </c>
      <c r="AIV9" s="79" t="str">
        <f>IF('Packaging (Primary)'!O69="","",IFERROR(VLOOKUP('Packaging (Primary)'!O69,AlleLande[],4,FALSE),""))</f>
        <v/>
      </c>
      <c r="AIW9" s="79" t="str">
        <f>IF('Packaging (Primary)'!P69="","",IFERROR(VLOOKUP('Packaging (Primary)'!P69,AlleLande[],4,FALSE),""))</f>
        <v/>
      </c>
      <c r="AIX9" s="79" t="str">
        <f>IF('Packaging (Primary)'!D70='Drop down'!$P$6,"",VLOOKUP('Packaging (Primary)'!D70,MaterialeListe[],3,FALSE))</f>
        <v/>
      </c>
      <c r="AIY9" s="79" t="str">
        <f>IF('Packaging (Primary)'!E70='Drop down'!$P$6,"",IF('Packaging (Primary)'!E70='Drop down'!$P$11,0,1))</f>
        <v/>
      </c>
      <c r="AIZ9" s="79" t="str">
        <f>IF('Packaging (Primary)'!F70='Drop down'!$P$6,"",VLOOKUP('Packaging (Primary)'!F70,Råmateriale[],3,FALSE))</f>
        <v/>
      </c>
      <c r="AJA9" s="79" t="str">
        <f>IF('Packaging (Primary)'!G70="","",('Packaging (Primary)'!G70/100)*$AHY$9)</f>
        <v/>
      </c>
      <c r="AJB9" s="79" t="str">
        <f>IFERROR(IF(AJA9="","","GRM"),"")</f>
        <v/>
      </c>
      <c r="AJC9" s="79" t="str">
        <f>IF('Packaging (Primary)'!K70='Drop down'!$P$6,"",VLOOKUP('Packaging (Primary)'!K70,Materialefarve[],3,FALSE))</f>
        <v/>
      </c>
      <c r="AJD9" s="79" t="str">
        <f>IF('Packaging (Primary)'!L70="","",IFERROR(VLOOKUP('Packaging (Primary)'!L70,AlleLande[],4,FALSE),""))</f>
        <v/>
      </c>
      <c r="AJE9" s="79" t="str">
        <f>IF('Packaging (Primary)'!M70="","",IFERROR(VLOOKUP('Packaging (Primary)'!M70,AlleLande[],4,FALSE),""))</f>
        <v/>
      </c>
      <c r="AJF9" s="79" t="str">
        <f>IF('Packaging (Primary)'!N70="","",IFERROR(VLOOKUP('Packaging (Primary)'!N70,AlleLande[],4,FALSE),""))</f>
        <v/>
      </c>
      <c r="AJG9" s="79" t="str">
        <f>IF('Packaging (Primary)'!O70="","",IFERROR(VLOOKUP('Packaging (Primary)'!O70,AlleLande[],4,FALSE),""))</f>
        <v/>
      </c>
      <c r="AJH9" s="79" t="str">
        <f>IF('Packaging (Primary)'!P70="","",IFERROR(VLOOKUP('Packaging (Primary)'!P70,AlleLande[],4,FALSE),""))</f>
        <v/>
      </c>
      <c r="AJI9" s="79" t="str">
        <f>IF('Packaging (Primary)'!D71='Drop down'!$P$6,"",VLOOKUP('Packaging (Primary)'!D71,MaterialeListe[],3,FALSE))</f>
        <v/>
      </c>
      <c r="AJJ9" s="79" t="str">
        <f>IF('Packaging (Primary)'!E71='Drop down'!$P$6,"",IF('Packaging (Primary)'!E71='Drop down'!$P$11,0,1))</f>
        <v/>
      </c>
      <c r="AJK9" s="79" t="str">
        <f>IF('Packaging (Primary)'!F71='Drop down'!$P$6,"",VLOOKUP('Packaging (Primary)'!F71,Råmateriale[],3,FALSE))</f>
        <v/>
      </c>
      <c r="AJL9" s="79" t="str">
        <f>IF('Packaging (Primary)'!G71="","",('Packaging (Primary)'!G71/100)*$AHY$9)</f>
        <v/>
      </c>
      <c r="AJM9" s="79" t="str">
        <f>IFERROR(IF(AJL9="","","GRM"),"")</f>
        <v/>
      </c>
      <c r="AJN9" s="79" t="str">
        <f>IF('Packaging (Primary)'!K71='Drop down'!$P$6,"",VLOOKUP('Packaging (Primary)'!K71,Materialefarve[],3,FALSE))</f>
        <v/>
      </c>
      <c r="AJO9" s="79" t="str">
        <f>IF('Packaging (Primary)'!L71="","",IFERROR(VLOOKUP('Packaging (Primary)'!L71,AlleLande[],4,FALSE),""))</f>
        <v/>
      </c>
      <c r="AJP9" s="79" t="str">
        <f>IF('Packaging (Primary)'!M71="","",IFERROR(VLOOKUP('Packaging (Primary)'!M71,AlleLande[],4,FALSE),""))</f>
        <v/>
      </c>
      <c r="AJQ9" s="79" t="str">
        <f>IF('Packaging (Primary)'!N71="","",IFERROR(VLOOKUP('Packaging (Primary)'!N71,AlleLande[],4,FALSE),""))</f>
        <v/>
      </c>
      <c r="AJR9" s="79" t="str">
        <f>IF('Packaging (Primary)'!O71="","",IFERROR(VLOOKUP('Packaging (Primary)'!O71,AlleLande[],4,FALSE),""))</f>
        <v/>
      </c>
      <c r="AJS9" s="79" t="str">
        <f>IF('Packaging (Primary)'!P71="","",IFERROR(VLOOKUP('Packaging (Primary)'!P71,AlleLande[],4,FALSE),""))</f>
        <v/>
      </c>
      <c r="AJT9" s="79" t="str">
        <f>IF('Packaging (Primary)'!D72='Drop down'!$P$6,"",VLOOKUP('Packaging (Primary)'!D72,MaterialeListe[],3,FALSE))</f>
        <v/>
      </c>
      <c r="AJU9" s="79" t="str">
        <f>IF('Packaging (Primary)'!E72='Drop down'!$P$6,"",IF('Packaging (Primary)'!E72='Drop down'!$P$11,0,1))</f>
        <v/>
      </c>
      <c r="AJV9" s="79" t="str">
        <f>IF('Packaging (Primary)'!F72='Drop down'!$P$6,"",VLOOKUP('Packaging (Primary)'!F72,Råmateriale[],3,FALSE))</f>
        <v/>
      </c>
      <c r="AJW9" s="79" t="str">
        <f>IF('Packaging (Primary)'!G72="","",('Packaging (Primary)'!G72/100)*$AHY$9)</f>
        <v/>
      </c>
      <c r="AJX9" s="79" t="str">
        <f>IFERROR(IF(AJW9="","","GRM"),"")</f>
        <v/>
      </c>
      <c r="AJY9" s="79" t="str">
        <f>IF('Packaging (Primary)'!K72='Drop down'!$P$6,"",VLOOKUP('Packaging (Primary)'!K72,Materialefarve[],3,FALSE))</f>
        <v/>
      </c>
      <c r="AJZ9" s="79" t="str">
        <f>IF('Packaging (Primary)'!L72="","",IFERROR(VLOOKUP('Packaging (Primary)'!L72,AlleLande[],4,FALSE),""))</f>
        <v/>
      </c>
      <c r="AKA9" s="79" t="str">
        <f>IF('Packaging (Primary)'!M72="","",IFERROR(VLOOKUP('Packaging (Primary)'!M72,AlleLande[],4,FALSE),""))</f>
        <v/>
      </c>
      <c r="AKB9" s="79" t="str">
        <f>IF('Packaging (Primary)'!N72="","",IFERROR(VLOOKUP('Packaging (Primary)'!N72,AlleLande[],4,FALSE),""))</f>
        <v/>
      </c>
      <c r="AKC9" s="79" t="str">
        <f>IF('Packaging (Primary)'!O72="","",IFERROR(VLOOKUP('Packaging (Primary)'!O72,AlleLande[],4,FALSE),""))</f>
        <v/>
      </c>
      <c r="AKD9" s="79" t="str">
        <f>IF('Packaging (Primary)'!P72="","",IFERROR(VLOOKUP('Packaging (Primary)'!P72,AlleLande[],4,FALSE),""))</f>
        <v/>
      </c>
      <c r="AKE9" s="79" t="str">
        <f>IF('Packaging (Primary)'!D73='Drop down'!$P$6,"",VLOOKUP('Packaging (Primary)'!D73,MaterialeListe[],3,FALSE))</f>
        <v/>
      </c>
      <c r="AKF9" s="79" t="str">
        <f>IF('Packaging (Primary)'!E73='Drop down'!$P$6,"",IF('Packaging (Primary)'!E73='Drop down'!$P$11,0,1))</f>
        <v/>
      </c>
      <c r="AKG9" s="79" t="str">
        <f>IF('Packaging (Primary)'!F73='Drop down'!$P$6,"",VLOOKUP('Packaging (Primary)'!F73,Råmateriale[],3,FALSE))</f>
        <v/>
      </c>
      <c r="AKH9" s="79" t="str">
        <f>IF('Packaging (Primary)'!G73="","",('Packaging (Primary)'!G73/100)*$AHY$9)</f>
        <v/>
      </c>
      <c r="AKI9" s="79" t="str">
        <f>IFERROR(IF(AKH9="","","GRM"),"")</f>
        <v/>
      </c>
      <c r="AKJ9" s="79" t="str">
        <f>IF('Packaging (Primary)'!K73='Drop down'!$P$6,"",VLOOKUP('Packaging (Primary)'!K73,Materialefarve[],3,FALSE))</f>
        <v/>
      </c>
      <c r="AKK9" s="79" t="str">
        <f>IF('Packaging (Primary)'!L73="","",IFERROR(VLOOKUP('Packaging (Primary)'!L73,AlleLande[],4,FALSE),""))</f>
        <v/>
      </c>
      <c r="AKL9" s="79" t="str">
        <f>IF('Packaging (Primary)'!M73="","",IFERROR(VLOOKUP('Packaging (Primary)'!M73,AlleLande[],4,FALSE),""))</f>
        <v/>
      </c>
      <c r="AKM9" s="79" t="str">
        <f>IF('Packaging (Primary)'!N73="","",IFERROR(VLOOKUP('Packaging (Primary)'!N73,AlleLande[],4,FALSE),""))</f>
        <v/>
      </c>
      <c r="AKN9" s="79" t="str">
        <f>IF('Packaging (Primary)'!O73="","",IFERROR(VLOOKUP('Packaging (Primary)'!O73,AlleLande[],4,FALSE),""))</f>
        <v/>
      </c>
      <c r="AKO9" s="79" t="str">
        <f>IF('Packaging (Primary)'!P73="","",IFERROR(VLOOKUP('Packaging (Primary)'!P73,AlleLande[],4,FALSE),""))</f>
        <v/>
      </c>
      <c r="AKP9" s="79" t="str">
        <f>IF('Packaging (Primary)'!D74='Drop down'!$P$6,"",VLOOKUP('Packaging (Primary)'!D74,MaterialeListe[],3,FALSE))</f>
        <v/>
      </c>
      <c r="AKQ9" s="79" t="str">
        <f>IF('Packaging (Primary)'!E74='Drop down'!$P$6,"",IF('Packaging (Primary)'!E74='Drop down'!$P$11,0,1))</f>
        <v/>
      </c>
      <c r="AKR9" s="79" t="str">
        <f>IF('Packaging (Primary)'!F74='Drop down'!$P$6,"",VLOOKUP('Packaging (Primary)'!F74,Råmateriale[],3,FALSE))</f>
        <v/>
      </c>
      <c r="AKS9" s="79" t="str">
        <f>IF('Packaging (Primary)'!G74="","",('Packaging (Primary)'!G74/100)*$AHY$9)</f>
        <v/>
      </c>
      <c r="AKT9" s="79" t="str">
        <f>IFERROR(IF(AKS9="","","GRM"),"")</f>
        <v/>
      </c>
      <c r="AKU9" s="79" t="str">
        <f>IF('Packaging (Primary)'!K74='Drop down'!$P$6,"",VLOOKUP('Packaging (Primary)'!K74,Materialefarve[],3,FALSE))</f>
        <v/>
      </c>
      <c r="AKV9" s="79" t="str">
        <f>IF('Packaging (Primary)'!L74="","",IFERROR(VLOOKUP('Packaging (Primary)'!L74,AlleLande[],4,FALSE),""))</f>
        <v/>
      </c>
      <c r="AKW9" s="79" t="str">
        <f>IF('Packaging (Primary)'!M74="","",IFERROR(VLOOKUP('Packaging (Primary)'!M74,AlleLande[],4,FALSE),""))</f>
        <v/>
      </c>
      <c r="AKX9" s="79" t="str">
        <f>IF('Packaging (Primary)'!N74="","",IFERROR(VLOOKUP('Packaging (Primary)'!N74,AlleLande[],4,FALSE),""))</f>
        <v/>
      </c>
      <c r="AKY9" s="79" t="str">
        <f>IF('Packaging (Primary)'!O74="","",IFERROR(VLOOKUP('Packaging (Primary)'!O74,AlleLande[],4,FALSE),""))</f>
        <v/>
      </c>
      <c r="AKZ9" s="79" t="str">
        <f>IF('Packaging (Primary)'!P74="","",IFERROR(VLOOKUP('Packaging (Primary)'!P74,AlleLande[],4,FALSE),""))</f>
        <v/>
      </c>
      <c r="ALA9" s="79" t="str">
        <f>IF('Packaging (Primary)'!D75='Drop down'!$P$6,"",VLOOKUP('Packaging (Primary)'!D75,MaterialeListe[],3,FALSE))</f>
        <v/>
      </c>
      <c r="ALB9" s="79" t="str">
        <f>IF('Packaging (Primary)'!E75='Drop down'!$P$6,"",IF('Packaging (Primary)'!E75='Drop down'!$P$11,0,1))</f>
        <v/>
      </c>
      <c r="ALC9" s="79" t="str">
        <f>IF('Packaging (Primary)'!F75='Drop down'!$P$6,"",VLOOKUP('Packaging (Primary)'!F75,Råmateriale[],3,FALSE))</f>
        <v/>
      </c>
      <c r="ALD9" s="79" t="str">
        <f>IF('Packaging (Primary)'!G75="","",('Packaging (Primary)'!G75/100)*$AHY$9)</f>
        <v/>
      </c>
      <c r="ALE9" s="79" t="str">
        <f>IFERROR(IF(ALD9="","","GRM"),"")</f>
        <v/>
      </c>
      <c r="ALF9" s="79" t="str">
        <f>IF('Packaging (Primary)'!K75='Drop down'!$P$6,"",VLOOKUP('Packaging (Primary)'!K75,Materialefarve[],3,FALSE))</f>
        <v/>
      </c>
      <c r="ALG9" s="79" t="str">
        <f>IF('Packaging (Primary)'!L75="","",IFERROR(VLOOKUP('Packaging (Primary)'!L75,AlleLande[],4,FALSE),""))</f>
        <v/>
      </c>
      <c r="ALH9" s="79" t="str">
        <f>IF('Packaging (Primary)'!M75="","",IFERROR(VLOOKUP('Packaging (Primary)'!M75,AlleLande[],4,FALSE),""))</f>
        <v/>
      </c>
      <c r="ALI9" s="79" t="str">
        <f>IF('Packaging (Primary)'!N75="","",IFERROR(VLOOKUP('Packaging (Primary)'!N75,AlleLande[],4,FALSE),""))</f>
        <v/>
      </c>
      <c r="ALJ9" s="79" t="str">
        <f>IF('Packaging (Primary)'!O75="","",IFERROR(VLOOKUP('Packaging (Primary)'!O75,AlleLande[],4,FALSE),""))</f>
        <v/>
      </c>
      <c r="ALK9" s="79" t="str">
        <f>IF('Packaging (Primary)'!P75="","",IFERROR(VLOOKUP('Packaging (Primary)'!P75,AlleLande[],4,FALSE),""))</f>
        <v/>
      </c>
      <c r="ALL9" s="79" t="str">
        <f>IF('Packaging (Primary)'!D76='Drop down'!$P$6,"",VLOOKUP('Packaging (Primary)'!D76,MaterialeListe[],3,FALSE))</f>
        <v/>
      </c>
      <c r="ALM9" s="79" t="str">
        <f>IF('Packaging (Primary)'!E76='Drop down'!$P$6,"",IF('Packaging (Primary)'!E76='Drop down'!$P$11,0,1))</f>
        <v/>
      </c>
      <c r="ALN9" s="79" t="str">
        <f>IF('Packaging (Primary)'!F76='Drop down'!$P$6,"",VLOOKUP('Packaging (Primary)'!F76,Råmateriale[],3,FALSE))</f>
        <v/>
      </c>
      <c r="ALO9" s="79" t="str">
        <f>IF('Packaging (Primary)'!G76="","",('Packaging (Primary)'!G76/100)*$AHY$9)</f>
        <v/>
      </c>
      <c r="ALP9" s="79" t="str">
        <f>IFERROR(IF(ALO9="","","GRM"),"")</f>
        <v/>
      </c>
      <c r="ALQ9" s="79" t="str">
        <f>IF('Packaging (Primary)'!K76='Drop down'!$P$6,"",VLOOKUP('Packaging (Primary)'!K76,Materialefarve[],3,FALSE))</f>
        <v/>
      </c>
      <c r="ALR9" s="79" t="str">
        <f>IF('Packaging (Primary)'!L76="","",IFERROR(VLOOKUP('Packaging (Primary)'!L76,AlleLande[],4,FALSE),""))</f>
        <v/>
      </c>
      <c r="ALS9" s="79" t="str">
        <f>IF('Packaging (Primary)'!M76="","",IFERROR(VLOOKUP('Packaging (Primary)'!M76,AlleLande[],4,FALSE),""))</f>
        <v/>
      </c>
      <c r="ALT9" s="79" t="str">
        <f>IF('Packaging (Primary)'!N76="","",IFERROR(VLOOKUP('Packaging (Primary)'!N76,AlleLande[],4,FALSE),""))</f>
        <v/>
      </c>
      <c r="ALU9" s="79" t="str">
        <f>IF('Packaging (Primary)'!O76="","",IFERROR(VLOOKUP('Packaging (Primary)'!O76,AlleLande[],4,FALSE),""))</f>
        <v/>
      </c>
      <c r="ALV9" s="79" t="str">
        <f>IF('Packaging (Primary)'!P76="","",IFERROR(VLOOKUP('Packaging (Primary)'!P76,AlleLande[],4,FALSE),""))</f>
        <v/>
      </c>
      <c r="ALW9" s="79" t="str">
        <f>IF('Packaging (Primary)'!D77='Drop down'!$P$6,"",VLOOKUP('Packaging (Primary)'!D77,MaterialeListe[],3,FALSE))</f>
        <v/>
      </c>
      <c r="ALX9" s="79" t="str">
        <f>IF('Packaging (Primary)'!E77='Drop down'!$P$6,"",IF('Packaging (Primary)'!E77='Drop down'!$P$11,0,1))</f>
        <v/>
      </c>
      <c r="ALY9" s="79" t="str">
        <f>IF('Packaging (Primary)'!F77='Drop down'!$P$6,"",VLOOKUP('Packaging (Primary)'!F77,Råmateriale[],3,FALSE))</f>
        <v/>
      </c>
      <c r="ALZ9" s="79" t="str">
        <f>IF('Packaging (Primary)'!G77="","",('Packaging (Primary)'!G77/100)*$AHY$9)</f>
        <v/>
      </c>
      <c r="AMA9" s="79" t="str">
        <f>IFERROR(IF(ALZ9="","","GRM"),"")</f>
        <v/>
      </c>
      <c r="AMB9" s="79" t="str">
        <f>IF('Packaging (Primary)'!K77='Drop down'!$P$6,"",VLOOKUP('Packaging (Primary)'!K77,Materialefarve[],3,FALSE))</f>
        <v/>
      </c>
      <c r="AMC9" s="79" t="str">
        <f>IF('Packaging (Primary)'!L77="","",IFERROR(VLOOKUP('Packaging (Primary)'!L77,AlleLande[],4,FALSE),""))</f>
        <v/>
      </c>
      <c r="AMD9" s="79" t="str">
        <f>IF('Packaging (Primary)'!M77="","",IFERROR(VLOOKUP('Packaging (Primary)'!M77,AlleLande[],4,FALSE),""))</f>
        <v/>
      </c>
      <c r="AME9" s="79" t="str">
        <f>IF('Packaging (Primary)'!N77="","",IFERROR(VLOOKUP('Packaging (Primary)'!N77,AlleLande[],4,FALSE),""))</f>
        <v/>
      </c>
      <c r="AMF9" s="79" t="str">
        <f>IF('Packaging (Primary)'!O77="","",IFERROR(VLOOKUP('Packaging (Primary)'!O77,AlleLande[],4,FALSE),""))</f>
        <v/>
      </c>
      <c r="AMG9" s="79" t="str">
        <f>IF('Packaging (Primary)'!P77="","",IFERROR(VLOOKUP('Packaging (Primary)'!P77,AlleLande[],4,FALSE),""))</f>
        <v/>
      </c>
      <c r="AMH9" s="79" t="str">
        <f>IF('Packaging (Primary)'!D78='Drop down'!$P$6,"",VLOOKUP('Packaging (Primary)'!D78,MaterialeListe[],3,FALSE))</f>
        <v/>
      </c>
      <c r="AMI9" s="79" t="str">
        <f>IF('Packaging (Primary)'!E78='Drop down'!$P$6,"",IF('Packaging (Primary)'!E78='Drop down'!$P$11,0,1))</f>
        <v/>
      </c>
      <c r="AMJ9" s="79" t="str">
        <f>IF('Packaging (Primary)'!F78='Drop down'!$P$6,"",VLOOKUP('Packaging (Primary)'!F78,Råmateriale[],3,FALSE))</f>
        <v/>
      </c>
      <c r="AMK9" s="79" t="str">
        <f>IF('Packaging (Primary)'!G78="","",('Packaging (Primary)'!G78/100)*$AHY$9)</f>
        <v/>
      </c>
      <c r="AML9" s="79" t="str">
        <f>IFERROR(IF(AMK9="","","GRM"),"")</f>
        <v/>
      </c>
      <c r="AMM9" s="79" t="str">
        <f>IF('Packaging (Primary)'!K78='Drop down'!$P$6,"",VLOOKUP('Packaging (Primary)'!K78,Materialefarve[],3,FALSE))</f>
        <v/>
      </c>
      <c r="AMN9" s="79" t="str">
        <f>IF('Packaging (Primary)'!L78="","",IFERROR(VLOOKUP('Packaging (Primary)'!L78,AlleLande[],4,FALSE),""))</f>
        <v/>
      </c>
      <c r="AMO9" s="79" t="str">
        <f>IF('Packaging (Primary)'!M78="","",IFERROR(VLOOKUP('Packaging (Primary)'!M78,AlleLande[],4,FALSE),""))</f>
        <v/>
      </c>
      <c r="AMP9" s="79" t="str">
        <f>IF('Packaging (Primary)'!N78="","",IFERROR(VLOOKUP('Packaging (Primary)'!N78,AlleLande[],4,FALSE),""))</f>
        <v/>
      </c>
      <c r="AMQ9" s="79" t="str">
        <f>IF('Packaging (Primary)'!O78="","",IFERROR(VLOOKUP('Packaging (Primary)'!O78,AlleLande[],4,FALSE),""))</f>
        <v/>
      </c>
      <c r="AMR9" s="79" t="str">
        <f>IF('Packaging (Primary)'!P78="","",IFERROR(VLOOKUP('Packaging (Primary)'!P78,AlleLande[],4,FALSE),""))</f>
        <v/>
      </c>
      <c r="AMS9" s="79" t="str">
        <f>IF('Packaging (Primary)'!C19='Drop down'!$P$6,"",VLOOKUP('Packaging (Primary)'!C19,EmballageListe[],3,FALSE))</f>
        <v/>
      </c>
      <c r="AMT9" s="79" t="str">
        <f>IF('Packaging (Primary)'!D19="","",'Packaging (Primary)'!D19)</f>
        <v/>
      </c>
      <c r="AMU9" s="79" t="str">
        <f>IFERROR(IF(AMT9="","","GRM"),"")</f>
        <v/>
      </c>
      <c r="AMV9" s="79" t="str">
        <f>IF('Packaging (Primary)'!F19="","",'Packaging (Primary)'!F19)</f>
        <v/>
      </c>
      <c r="AMW9" s="79" t="str">
        <f>IFERROR(IF(AMV9="","","4H"),"")</f>
        <v/>
      </c>
      <c r="AMX9" s="79" t="str">
        <f>IF('Packaging (Primary)'!G19='Drop down'!$P$6,"",VLOOKUP('Packaging (Primary)'!G19,Emballagesortering[],3,FALSE))</f>
        <v/>
      </c>
      <c r="AMY9" s="79" t="str">
        <f>IF('Packaging (Primary)'!H19="X",1,"")</f>
        <v/>
      </c>
      <c r="AMZ9" s="79" t="str">
        <f>IF('Packaging (Primary)'!I19="X",1,"")</f>
        <v/>
      </c>
      <c r="ANA9" s="79" t="str">
        <f>IF('Packaging (Primary)'!J19="X",1,"")</f>
        <v/>
      </c>
      <c r="ANB9" s="79" t="str">
        <f>IF('Packaging (Primary)'!K19='Drop down'!$P$6,"",VLOOKUP('Packaging (Primary)'!K19,CertPapir[],3,FALSE))</f>
        <v/>
      </c>
      <c r="ANC9" s="79" t="str">
        <f>IF('Packaging (Primary)'!L19="","",IFERROR(VLOOKUP('Packaging (Primary)'!L19,AlleLande[],4,FALSE),""))</f>
        <v/>
      </c>
      <c r="AND9" s="79" t="str">
        <f>IF('Packaging (Primary)'!M19="","",IFERROR(VLOOKUP('Packaging (Primary)'!M19,AlleLande[],4,FALSE),""))</f>
        <v/>
      </c>
      <c r="ANE9" s="79" t="str">
        <f>IF('Packaging (Primary)'!N19="","",IFERROR(VLOOKUP('Packaging (Primary)'!N19,AlleLande[],4,FALSE),""))</f>
        <v/>
      </c>
      <c r="ANF9" s="79" t="str">
        <f>IF('Packaging (Primary)'!O19="","",IFERROR(VLOOKUP('Packaging (Primary)'!O19,AlleLande[],4,FALSE),""))</f>
        <v/>
      </c>
      <c r="ANG9" s="79" t="str">
        <f>IF('Packaging (Primary)'!P19="","",IFERROR(VLOOKUP('Packaging (Primary)'!P19,AlleLande[],4,FALSE),""))</f>
        <v/>
      </c>
      <c r="ANH9" s="79" t="str">
        <f>IF('Packaging (Primary)'!D81='Drop down'!$P$6,"",VLOOKUP('Packaging (Primary)'!D81,MaterialeListe[],3,FALSE))</f>
        <v/>
      </c>
      <c r="ANI9" s="79" t="str">
        <f>IF('Packaging (Primary)'!E81='Drop down'!$P$6,"",IF('Packaging (Primary)'!E81='Drop down'!$P$11,0,1))</f>
        <v/>
      </c>
      <c r="ANJ9" s="79" t="str">
        <f>IF('Packaging (Primary)'!F81='Drop down'!$P$6,"",VLOOKUP('Packaging (Primary)'!F81,Råmateriale[],3,FALSE))</f>
        <v/>
      </c>
      <c r="ANK9" s="79" t="str">
        <f>IF('Packaging (Primary)'!G81="","",('Packaging (Primary)'!G81/100)*$AMT$9)</f>
        <v/>
      </c>
      <c r="ANL9" s="79" t="str">
        <f>IFERROR(IF(ANK9="","","GRM"),"")</f>
        <v/>
      </c>
      <c r="ANM9" s="79" t="str">
        <f>IF('Packaging (Primary)'!K81='Drop down'!$P$6,"",VLOOKUP('Packaging (Primary)'!K81,Materialefarve[],3,FALSE))</f>
        <v/>
      </c>
      <c r="ANN9" s="79" t="str">
        <f>IF('Packaging (Primary)'!L81="","",IFERROR(VLOOKUP('Packaging (Primary)'!L81,AlleLande[],4,FALSE),""))</f>
        <v/>
      </c>
      <c r="ANO9" s="79" t="str">
        <f>IF('Packaging (Primary)'!M81="","",IFERROR(VLOOKUP('Packaging (Primary)'!M81,AlleLande[],4,FALSE),""))</f>
        <v/>
      </c>
      <c r="ANP9" s="79" t="str">
        <f>IF('Packaging (Primary)'!N81="","",IFERROR(VLOOKUP('Packaging (Primary)'!N81,AlleLande[],4,FALSE),""))</f>
        <v/>
      </c>
      <c r="ANQ9" s="79" t="str">
        <f>IF('Packaging (Primary)'!O81="","",IFERROR(VLOOKUP('Packaging (Primary)'!O81,AlleLande[],4,FALSE),""))</f>
        <v/>
      </c>
      <c r="ANR9" s="79" t="str">
        <f>IF('Packaging (Primary)'!P81="","",IFERROR(VLOOKUP('Packaging (Primary)'!P81,AlleLande[],4,FALSE),""))</f>
        <v/>
      </c>
      <c r="ANS9" s="79" t="str">
        <f>IF('Packaging (Primary)'!D82='Drop down'!$P$6,"",VLOOKUP('Packaging (Primary)'!D82,MaterialeListe[],3,FALSE))</f>
        <v/>
      </c>
      <c r="ANT9" s="79" t="str">
        <f>IF('Packaging (Primary)'!E82='Drop down'!$P$6,"",IF('Packaging (Primary)'!E82='Drop down'!$P$11,0,1))</f>
        <v/>
      </c>
      <c r="ANU9" s="79" t="str">
        <f>IF('Packaging (Primary)'!F82='Drop down'!$P$6,"",VLOOKUP('Packaging (Primary)'!F82,Råmateriale[],3,FALSE))</f>
        <v/>
      </c>
      <c r="ANV9" s="79" t="str">
        <f>IF('Packaging (Primary)'!G82="","",('Packaging (Primary)'!G82/100)*$AMT$9)</f>
        <v/>
      </c>
      <c r="ANW9" s="79" t="str">
        <f>IFERROR(IF(ANV9="","","GRM"),"")</f>
        <v/>
      </c>
      <c r="ANX9" s="79" t="str">
        <f>IF('Packaging (Primary)'!K82='Drop down'!$P$6,"",VLOOKUP('Packaging (Primary)'!K82,Materialefarve[],3,FALSE))</f>
        <v/>
      </c>
      <c r="ANY9" s="79" t="str">
        <f>IF('Packaging (Primary)'!L82="","",IFERROR(VLOOKUP('Packaging (Primary)'!L82,AlleLande[],4,FALSE),""))</f>
        <v/>
      </c>
      <c r="ANZ9" s="79" t="str">
        <f>IF('Packaging (Primary)'!M82="","",IFERROR(VLOOKUP('Packaging (Primary)'!M82,AlleLande[],4,FALSE),""))</f>
        <v/>
      </c>
      <c r="AOA9" s="79" t="str">
        <f>IF('Packaging (Primary)'!N82="","",IFERROR(VLOOKUP('Packaging (Primary)'!N82,AlleLande[],4,FALSE),""))</f>
        <v/>
      </c>
      <c r="AOB9" s="79" t="str">
        <f>IF('Packaging (Primary)'!O82="","",IFERROR(VLOOKUP('Packaging (Primary)'!O82,AlleLande[],4,FALSE),""))</f>
        <v/>
      </c>
      <c r="AOC9" s="79" t="str">
        <f>IF('Packaging (Primary)'!P82="","",IFERROR(VLOOKUP('Packaging (Primary)'!P82,AlleLande[],4,FALSE),""))</f>
        <v/>
      </c>
      <c r="AOD9" s="79" t="str">
        <f>IF('Packaging (Primary)'!D83='Drop down'!$P$6,"",VLOOKUP('Packaging (Primary)'!D83,MaterialeListe[],3,FALSE))</f>
        <v/>
      </c>
      <c r="AOE9" s="79" t="str">
        <f>IF('Packaging (Primary)'!E83='Drop down'!$P$6,"",IF('Packaging (Primary)'!E83='Drop down'!$P$11,0,1))</f>
        <v/>
      </c>
      <c r="AOF9" s="79" t="str">
        <f>IF('Packaging (Primary)'!F83='Drop down'!$P$6,"",VLOOKUP('Packaging (Primary)'!F83,Råmateriale[],3,FALSE))</f>
        <v/>
      </c>
      <c r="AOG9" s="79" t="str">
        <f>IF('Packaging (Primary)'!G83="","",('Packaging (Primary)'!G83/100)*$AMT$9)</f>
        <v/>
      </c>
      <c r="AOH9" s="79" t="str">
        <f>IFERROR(IF(AOG9="","","GRM"),"")</f>
        <v/>
      </c>
      <c r="AOI9" s="79" t="str">
        <f>IF('Packaging (Primary)'!K83='Drop down'!$P$6,"",VLOOKUP('Packaging (Primary)'!K83,Materialefarve[],3,FALSE))</f>
        <v/>
      </c>
      <c r="AOJ9" s="79" t="str">
        <f>IF('Packaging (Primary)'!L83="","",IFERROR(VLOOKUP('Packaging (Primary)'!L83,AlleLande[],4,FALSE),""))</f>
        <v/>
      </c>
      <c r="AOK9" s="79" t="str">
        <f>IF('Packaging (Primary)'!M83="","",IFERROR(VLOOKUP('Packaging (Primary)'!M83,AlleLande[],4,FALSE),""))</f>
        <v/>
      </c>
      <c r="AOL9" s="79" t="str">
        <f>IF('Packaging (Primary)'!N83="","",IFERROR(VLOOKUP('Packaging (Primary)'!N83,AlleLande[],4,FALSE),""))</f>
        <v/>
      </c>
      <c r="AOM9" s="79" t="str">
        <f>IF('Packaging (Primary)'!O83="","",IFERROR(VLOOKUP('Packaging (Primary)'!O83,AlleLande[],4,FALSE),""))</f>
        <v/>
      </c>
      <c r="AON9" s="79" t="str">
        <f>IF('Packaging (Primary)'!P83="","",IFERROR(VLOOKUP('Packaging (Primary)'!P83,AlleLande[],4,FALSE),""))</f>
        <v/>
      </c>
      <c r="AOO9" s="79" t="str">
        <f>IF('Packaging (Primary)'!D84='Drop down'!$P$6,"",VLOOKUP('Packaging (Primary)'!D84,MaterialeListe[],3,FALSE))</f>
        <v/>
      </c>
      <c r="AOP9" s="79" t="str">
        <f>IF('Packaging (Primary)'!E84='Drop down'!$P$6,"",IF('Packaging (Primary)'!E84='Drop down'!$P$11,0,1))</f>
        <v/>
      </c>
      <c r="AOQ9" s="79" t="str">
        <f>IF('Packaging (Primary)'!F84='Drop down'!$P$6,"",VLOOKUP('Packaging (Primary)'!F84,Råmateriale[],3,FALSE))</f>
        <v/>
      </c>
      <c r="AOR9" s="79" t="str">
        <f>IF('Packaging (Primary)'!G84="","",('Packaging (Primary)'!G84/100)*$AMT$9)</f>
        <v/>
      </c>
      <c r="AOS9" s="79" t="str">
        <f>IFERROR(IF(AOR9="","","GRM"),"")</f>
        <v/>
      </c>
      <c r="AOT9" s="79" t="str">
        <f>IF('Packaging (Primary)'!K84='Drop down'!$P$6,"",VLOOKUP('Packaging (Primary)'!K84,Materialefarve[],3,FALSE))</f>
        <v/>
      </c>
      <c r="AOU9" s="79" t="str">
        <f>IF('Packaging (Primary)'!L84="","",IFERROR(VLOOKUP('Packaging (Primary)'!L84,AlleLande[],4,FALSE),""))</f>
        <v/>
      </c>
      <c r="AOV9" s="79" t="str">
        <f>IF('Packaging (Primary)'!M84="","",IFERROR(VLOOKUP('Packaging (Primary)'!M84,AlleLande[],4,FALSE),""))</f>
        <v/>
      </c>
      <c r="AOW9" s="79" t="str">
        <f>IF('Packaging (Primary)'!N84="","",IFERROR(VLOOKUP('Packaging (Primary)'!N84,AlleLande[],4,FALSE),""))</f>
        <v/>
      </c>
      <c r="AOX9" s="79" t="str">
        <f>IF('Packaging (Primary)'!O84="","",IFERROR(VLOOKUP('Packaging (Primary)'!O84,AlleLande[],4,FALSE),""))</f>
        <v/>
      </c>
      <c r="AOY9" s="79" t="str">
        <f>IF('Packaging (Primary)'!P84="","",IFERROR(VLOOKUP('Packaging (Primary)'!P84,AlleLande[],4,FALSE),""))</f>
        <v/>
      </c>
      <c r="AOZ9" s="79" t="str">
        <f>IF('Packaging (Primary)'!D85='Drop down'!$P$6,"",VLOOKUP('Packaging (Primary)'!D85,MaterialeListe[],3,FALSE))</f>
        <v/>
      </c>
      <c r="APA9" s="79" t="str">
        <f>IF('Packaging (Primary)'!E85='Drop down'!$P$6,"",IF('Packaging (Primary)'!E85='Drop down'!$P$11,0,1))</f>
        <v/>
      </c>
      <c r="APB9" s="79" t="str">
        <f>IF('Packaging (Primary)'!F85='Drop down'!$P$6,"",VLOOKUP('Packaging (Primary)'!F85,Råmateriale[],3,FALSE))</f>
        <v/>
      </c>
      <c r="APC9" s="79" t="str">
        <f>IF('Packaging (Primary)'!G85="","",('Packaging (Primary)'!G85/100)*$AMT$9)</f>
        <v/>
      </c>
      <c r="APD9" s="79" t="str">
        <f>IFERROR(IF(APC9="","","GRM"),"")</f>
        <v/>
      </c>
      <c r="APE9" s="79" t="str">
        <f>IF('Packaging (Primary)'!K85='Drop down'!$P$6,"",VLOOKUP('Packaging (Primary)'!K85,Materialefarve[],3,FALSE))</f>
        <v/>
      </c>
      <c r="APF9" s="79" t="str">
        <f>IF('Packaging (Primary)'!L85="","",IFERROR(VLOOKUP('Packaging (Primary)'!L85,AlleLande[],4,FALSE),""))</f>
        <v/>
      </c>
      <c r="APG9" s="79" t="str">
        <f>IF('Packaging (Primary)'!M85="","",IFERROR(VLOOKUP('Packaging (Primary)'!M85,AlleLande[],4,FALSE),""))</f>
        <v/>
      </c>
      <c r="APH9" s="79" t="str">
        <f>IF('Packaging (Primary)'!N85="","",IFERROR(VLOOKUP('Packaging (Primary)'!N85,AlleLande[],4,FALSE),""))</f>
        <v/>
      </c>
      <c r="API9" s="79" t="str">
        <f>IF('Packaging (Primary)'!O85="","",IFERROR(VLOOKUP('Packaging (Primary)'!O85,AlleLande[],4,FALSE),""))</f>
        <v/>
      </c>
      <c r="APJ9" s="79" t="str">
        <f>IF('Packaging (Primary)'!P85="","",IFERROR(VLOOKUP('Packaging (Primary)'!P85,AlleLande[],4,FALSE),""))</f>
        <v/>
      </c>
      <c r="APK9" s="79" t="str">
        <f>IF('Packaging (Primary)'!D86='Drop down'!$P$6,"",VLOOKUP('Packaging (Primary)'!D86,MaterialeListe[],3,FALSE))</f>
        <v/>
      </c>
      <c r="APL9" s="79" t="str">
        <f>IF('Packaging (Primary)'!E86='Drop down'!$P$6,"",IF('Packaging (Primary)'!E86='Drop down'!$P$11,0,1))</f>
        <v/>
      </c>
      <c r="APM9" s="79" t="str">
        <f>IF('Packaging (Primary)'!F86='Drop down'!$P$6,"",VLOOKUP('Packaging (Primary)'!F86,Råmateriale[],3,FALSE))</f>
        <v/>
      </c>
      <c r="APN9" s="79" t="str">
        <f>IF('Packaging (Primary)'!G86="","",('Packaging (Primary)'!G86/100)*$AMT$9)</f>
        <v/>
      </c>
      <c r="APO9" s="79" t="str">
        <f>IFERROR(IF(APN9="","","GRM"),"")</f>
        <v/>
      </c>
      <c r="APP9" s="79" t="str">
        <f>IF('Packaging (Primary)'!K86='Drop down'!$P$6,"",VLOOKUP('Packaging (Primary)'!K86,Materialefarve[],3,FALSE))</f>
        <v/>
      </c>
      <c r="APQ9" s="79" t="str">
        <f>IF('Packaging (Primary)'!L86="","",IFERROR(VLOOKUP('Packaging (Primary)'!L86,AlleLande[],4,FALSE),""))</f>
        <v/>
      </c>
      <c r="APR9" s="79" t="str">
        <f>IF('Packaging (Primary)'!M86="","",IFERROR(VLOOKUP('Packaging (Primary)'!M86,AlleLande[],4,FALSE),""))</f>
        <v/>
      </c>
      <c r="APS9" s="79" t="str">
        <f>IF('Packaging (Primary)'!N86="","",IFERROR(VLOOKUP('Packaging (Primary)'!N86,AlleLande[],4,FALSE),""))</f>
        <v/>
      </c>
      <c r="APT9" s="79" t="str">
        <f>IF('Packaging (Primary)'!O86="","",IFERROR(VLOOKUP('Packaging (Primary)'!O86,AlleLande[],4,FALSE),""))</f>
        <v/>
      </c>
      <c r="APU9" s="79" t="str">
        <f>IF('Packaging (Primary)'!P86="","",IFERROR(VLOOKUP('Packaging (Primary)'!P86,AlleLande[],4,FALSE),""))</f>
        <v/>
      </c>
      <c r="APV9" s="79" t="str">
        <f>IF('Packaging (Primary)'!D87='Drop down'!$P$6,"",VLOOKUP('Packaging (Primary)'!D87,MaterialeListe[],3,FALSE))</f>
        <v/>
      </c>
      <c r="APW9" s="79" t="str">
        <f>IF('Packaging (Primary)'!E87='Drop down'!$P$6,"",IF('Packaging (Primary)'!E87='Drop down'!$P$11,0,1))</f>
        <v/>
      </c>
      <c r="APX9" s="79" t="str">
        <f>IF('Packaging (Primary)'!F87='Drop down'!$P$6,"",VLOOKUP('Packaging (Primary)'!F87,Råmateriale[],3,FALSE))</f>
        <v/>
      </c>
      <c r="APY9" s="79" t="str">
        <f>IF('Packaging (Primary)'!G87="","",('Packaging (Primary)'!G87/100)*$AMT$9)</f>
        <v/>
      </c>
      <c r="APZ9" s="79" t="str">
        <f>IFERROR(IF(APY9="","","GRM"),"")</f>
        <v/>
      </c>
      <c r="AQA9" s="79" t="str">
        <f>IF('Packaging (Primary)'!K87='Drop down'!$P$6,"",VLOOKUP('Packaging (Primary)'!K87,Materialefarve[],3,FALSE))</f>
        <v/>
      </c>
      <c r="AQB9" s="79" t="str">
        <f>IF('Packaging (Primary)'!L87="","",IFERROR(VLOOKUP('Packaging (Primary)'!L87,AlleLande[],4,FALSE),""))</f>
        <v/>
      </c>
      <c r="AQC9" s="79" t="str">
        <f>IF('Packaging (Primary)'!M87="","",IFERROR(VLOOKUP('Packaging (Primary)'!M87,AlleLande[],4,FALSE),""))</f>
        <v/>
      </c>
      <c r="AQD9" s="79" t="str">
        <f>IF('Packaging (Primary)'!N87="","",IFERROR(VLOOKUP('Packaging (Primary)'!N87,AlleLande[],4,FALSE),""))</f>
        <v/>
      </c>
      <c r="AQE9" s="79" t="str">
        <f>IF('Packaging (Primary)'!O87="","",IFERROR(VLOOKUP('Packaging (Primary)'!O87,AlleLande[],4,FALSE),""))</f>
        <v/>
      </c>
      <c r="AQF9" s="79" t="str">
        <f>IF('Packaging (Primary)'!P87="","",IFERROR(VLOOKUP('Packaging (Primary)'!P87,AlleLande[],4,FALSE),""))</f>
        <v/>
      </c>
      <c r="AQG9" s="79" t="str">
        <f>IF('Packaging (Primary)'!D88='Drop down'!$P$6,"",VLOOKUP('Packaging (Primary)'!D88,MaterialeListe[],3,FALSE))</f>
        <v/>
      </c>
      <c r="AQH9" s="79" t="str">
        <f>IF('Packaging (Primary)'!E88='Drop down'!$P$6,"",IF('Packaging (Primary)'!E88='Drop down'!$P$11,0,1))</f>
        <v/>
      </c>
      <c r="AQI9" s="79" t="str">
        <f>IF('Packaging (Primary)'!F88='Drop down'!$P$6,"",VLOOKUP('Packaging (Primary)'!F88,Råmateriale[],3,FALSE))</f>
        <v/>
      </c>
      <c r="AQJ9" s="79" t="str">
        <f>IF('Packaging (Primary)'!G88="","",('Packaging (Primary)'!G88/100)*$AMT$9)</f>
        <v/>
      </c>
      <c r="AQK9" s="79" t="str">
        <f>IFERROR(IF(AQJ9="","","GRM"),"")</f>
        <v/>
      </c>
      <c r="AQL9" s="79" t="str">
        <f>IF('Packaging (Primary)'!K88='Drop down'!$P$6,"",VLOOKUP('Packaging (Primary)'!K88,Materialefarve[],3,FALSE))</f>
        <v/>
      </c>
      <c r="AQM9" s="79" t="str">
        <f>IF('Packaging (Primary)'!L88="","",IFERROR(VLOOKUP('Packaging (Primary)'!L88,AlleLande[],4,FALSE),""))</f>
        <v/>
      </c>
      <c r="AQN9" s="79" t="str">
        <f>IF('Packaging (Primary)'!M88="","",IFERROR(VLOOKUP('Packaging (Primary)'!M88,AlleLande[],4,FALSE),""))</f>
        <v/>
      </c>
      <c r="AQO9" s="79" t="str">
        <f>IF('Packaging (Primary)'!N88="","",IFERROR(VLOOKUP('Packaging (Primary)'!N88,AlleLande[],4,FALSE),""))</f>
        <v/>
      </c>
      <c r="AQP9" s="79" t="str">
        <f>IF('Packaging (Primary)'!O88="","",IFERROR(VLOOKUP('Packaging (Primary)'!O88,AlleLande[],4,FALSE),""))</f>
        <v/>
      </c>
      <c r="AQQ9" s="79" t="str">
        <f>IF('Packaging (Primary)'!P88="","",IFERROR(VLOOKUP('Packaging (Primary)'!P88,AlleLande[],4,FALSE),""))</f>
        <v/>
      </c>
      <c r="AQR9" s="79" t="str">
        <f>IF('Packaging (Primary)'!D89='Drop down'!$P$6,"",VLOOKUP('Packaging (Primary)'!D89,MaterialeListe[],3,FALSE))</f>
        <v/>
      </c>
      <c r="AQS9" s="79" t="str">
        <f>IF('Packaging (Primary)'!E89='Drop down'!$P$6,"",IF('Packaging (Primary)'!E89='Drop down'!$P$11,0,1))</f>
        <v/>
      </c>
      <c r="AQT9" s="79" t="str">
        <f>IF('Packaging (Primary)'!F89='Drop down'!$P$6,"",VLOOKUP('Packaging (Primary)'!F89,Råmateriale[],3,FALSE))</f>
        <v/>
      </c>
      <c r="AQU9" s="79" t="str">
        <f>IF('Packaging (Primary)'!G89="","",('Packaging (Primary)'!G89/100)*$AMT$9)</f>
        <v/>
      </c>
      <c r="AQV9" s="79" t="str">
        <f>IFERROR(IF(AQU9="","","GRM"),"")</f>
        <v/>
      </c>
      <c r="AQW9" s="79" t="str">
        <f>IF('Packaging (Primary)'!K89='Drop down'!$P$6,"",VLOOKUP('Packaging (Primary)'!K89,Materialefarve[],3,FALSE))</f>
        <v/>
      </c>
      <c r="AQX9" s="79" t="str">
        <f>IF('Packaging (Primary)'!L89="","",IFERROR(VLOOKUP('Packaging (Primary)'!L89,AlleLande[],4,FALSE),""))</f>
        <v/>
      </c>
      <c r="AQY9" s="79" t="str">
        <f>IF('Packaging (Primary)'!M89="","",IFERROR(VLOOKUP('Packaging (Primary)'!M89,AlleLande[],4,FALSE),""))</f>
        <v/>
      </c>
      <c r="AQZ9" s="79" t="str">
        <f>IF('Packaging (Primary)'!N89="","",IFERROR(VLOOKUP('Packaging (Primary)'!N89,AlleLande[],4,FALSE),""))</f>
        <v/>
      </c>
      <c r="ARA9" s="79" t="str">
        <f>IF('Packaging (Primary)'!O89="","",IFERROR(VLOOKUP('Packaging (Primary)'!O89,AlleLande[],4,FALSE),""))</f>
        <v/>
      </c>
      <c r="ARB9" s="79" t="str">
        <f>IF('Packaging (Primary)'!P89="","",IFERROR(VLOOKUP('Packaging (Primary)'!P89,AlleLande[],4,FALSE),""))</f>
        <v/>
      </c>
      <c r="ARC9" s="79" t="str">
        <f>IF('Packaging (Primary)'!D90='Drop down'!$P$6,"",VLOOKUP('Packaging (Primary)'!D90,MaterialeListe[],3,FALSE))</f>
        <v/>
      </c>
      <c r="ARD9" s="79" t="str">
        <f>IF('Packaging (Primary)'!E90='Drop down'!$P$6,"",IF('Packaging (Primary)'!E90='Drop down'!$P$11,0,1))</f>
        <v/>
      </c>
      <c r="ARE9" s="79" t="str">
        <f>IF('Packaging (Primary)'!F90='Drop down'!$P$6,"",VLOOKUP('Packaging (Primary)'!F90,Råmateriale[],3,FALSE))</f>
        <v/>
      </c>
      <c r="ARF9" s="79" t="str">
        <f>IF('Packaging (Primary)'!G90="","",('Packaging (Primary)'!G90/100)*$AMT$9)</f>
        <v/>
      </c>
      <c r="ARG9" s="79" t="str">
        <f>IFERROR(IF(ARF9="","","GRM"),"")</f>
        <v/>
      </c>
      <c r="ARH9" s="79" t="str">
        <f>IF('Packaging (Primary)'!K90='Drop down'!$P$6,"",VLOOKUP('Packaging (Primary)'!K90,Materialefarve[],3,FALSE))</f>
        <v/>
      </c>
      <c r="ARI9" s="79" t="str">
        <f>IF('Packaging (Primary)'!L90="","",IFERROR(VLOOKUP('Packaging (Primary)'!L90,AlleLande[],4,FALSE),""))</f>
        <v/>
      </c>
      <c r="ARJ9" s="79" t="str">
        <f>IF('Packaging (Primary)'!M90="","",IFERROR(VLOOKUP('Packaging (Primary)'!M90,AlleLande[],4,FALSE),""))</f>
        <v/>
      </c>
      <c r="ARK9" s="79" t="str">
        <f>IF('Packaging (Primary)'!N90="","",IFERROR(VLOOKUP('Packaging (Primary)'!N90,AlleLande[],4,FALSE),""))</f>
        <v/>
      </c>
      <c r="ARL9" s="79" t="str">
        <f>IF('Packaging (Primary)'!O90="","",IFERROR(VLOOKUP('Packaging (Primary)'!O90,AlleLande[],4,FALSE),""))</f>
        <v/>
      </c>
      <c r="ARM9" s="79" t="str">
        <f>IF('Packaging (Primary)'!P90="","",IFERROR(VLOOKUP('Packaging (Primary)'!P90,AlleLande[],4,FALSE),""))</f>
        <v/>
      </c>
      <c r="ARN9" s="79" t="str">
        <f>IF('Packaging (Primary)'!C20='Drop down'!$P$6,"",VLOOKUP('Packaging (Primary)'!C20,EmballageListe[],3,FALSE))</f>
        <v/>
      </c>
      <c r="ARO9" s="79" t="str">
        <f>IF('Packaging (Primary)'!D20="","",'Packaging (Primary)'!D20)</f>
        <v/>
      </c>
      <c r="ARP9" s="79" t="str">
        <f>IFERROR(IF(ARO9="","","GRM"),"")</f>
        <v/>
      </c>
      <c r="ARQ9" s="79" t="str">
        <f>IF('Packaging (Primary)'!F20="","",'Packaging (Primary)'!F20)</f>
        <v/>
      </c>
      <c r="ARR9" s="79" t="str">
        <f>IFERROR(IF(ARQ9="","","4H"),"")</f>
        <v/>
      </c>
      <c r="ARS9" s="79" t="str">
        <f>IF('Packaging (Primary)'!G20='Drop down'!$P$6,"",VLOOKUP('Packaging (Primary)'!G20,Emballagesortering[],3,FALSE))</f>
        <v/>
      </c>
      <c r="ART9" s="79" t="str">
        <f>IF('Packaging (Primary)'!H20="X",1,"")</f>
        <v/>
      </c>
      <c r="ARU9" s="79" t="str">
        <f>IF('Packaging (Primary)'!I20="X",1,"")</f>
        <v/>
      </c>
      <c r="ARV9" s="79" t="str">
        <f>IF('Packaging (Primary)'!J20="X",1,"")</f>
        <v/>
      </c>
      <c r="ARW9" s="79" t="str">
        <f>IF('Packaging (Primary)'!K20='Drop down'!$P$6,"",VLOOKUP('Packaging (Primary)'!K20,CertPapir[],3,FALSE))</f>
        <v/>
      </c>
      <c r="ARX9" s="79" t="str">
        <f>IF('Packaging (Primary)'!L20="","",IFERROR(VLOOKUP('Packaging (Primary)'!L20,AlleLande[],4,FALSE),""))</f>
        <v/>
      </c>
      <c r="ARY9" s="79" t="str">
        <f>IF('Packaging (Primary)'!M20="","",IFERROR(VLOOKUP('Packaging (Primary)'!M20,AlleLande[],4,FALSE),""))</f>
        <v/>
      </c>
      <c r="ARZ9" s="79" t="str">
        <f>IF('Packaging (Primary)'!N20="","",IFERROR(VLOOKUP('Packaging (Primary)'!N20,AlleLande[],4,FALSE),""))</f>
        <v/>
      </c>
      <c r="ASA9" s="79" t="str">
        <f>IF('Packaging (Primary)'!O20="","",IFERROR(VLOOKUP('Packaging (Primary)'!O20,AlleLande[],4,FALSE),""))</f>
        <v/>
      </c>
      <c r="ASB9" s="79" t="str">
        <f>IF('Packaging (Primary)'!P20="","",IFERROR(VLOOKUP('Packaging (Primary)'!P20,AlleLande[],4,FALSE),""))</f>
        <v/>
      </c>
      <c r="ASC9" s="79" t="str">
        <f>IF('Packaging (Primary)'!D93='Drop down'!$P$6,"",VLOOKUP('Packaging (Primary)'!D93,MaterialeListe[],3,FALSE))</f>
        <v/>
      </c>
      <c r="ASD9" s="79" t="str">
        <f>IF('Packaging (Primary)'!E93='Drop down'!$P$6,"",IF('Packaging (Primary)'!E93='Drop down'!$P$11,0,1))</f>
        <v/>
      </c>
      <c r="ASE9" s="79" t="str">
        <f>IF('Packaging (Primary)'!F93='Drop down'!$P$6,"",VLOOKUP('Packaging (Primary)'!F93,Råmateriale[],3,FALSE))</f>
        <v/>
      </c>
      <c r="ASF9" s="79" t="str">
        <f>IF('Packaging (Primary)'!G93="","",('Packaging (Primary)'!G93/100)*$ARO$9)</f>
        <v/>
      </c>
      <c r="ASG9" s="79" t="str">
        <f>IFERROR(IF(ASF9="","","GRM"),"")</f>
        <v/>
      </c>
      <c r="ASH9" s="79" t="str">
        <f>IF('Packaging (Primary)'!K93='Drop down'!$P$6,"",VLOOKUP('Packaging (Primary)'!K93,Materialefarve[],3,FALSE))</f>
        <v/>
      </c>
      <c r="ASI9" s="79" t="str">
        <f>IF('Packaging (Primary)'!L93="","",IFERROR(VLOOKUP('Packaging (Primary)'!L93,AlleLande[],4,FALSE),""))</f>
        <v/>
      </c>
      <c r="ASJ9" s="79" t="str">
        <f>IF('Packaging (Primary)'!M93="","",IFERROR(VLOOKUP('Packaging (Primary)'!M93,AlleLande[],4,FALSE),""))</f>
        <v/>
      </c>
      <c r="ASK9" s="79" t="str">
        <f>IF('Packaging (Primary)'!N93="","",IFERROR(VLOOKUP('Packaging (Primary)'!N93,AlleLande[],4,FALSE),""))</f>
        <v/>
      </c>
      <c r="ASL9" s="79" t="str">
        <f>IF('Packaging (Primary)'!O93="","",IFERROR(VLOOKUP('Packaging (Primary)'!O93,AlleLande[],4,FALSE),""))</f>
        <v/>
      </c>
      <c r="ASM9" s="79" t="str">
        <f>IF('Packaging (Primary)'!P93="","",IFERROR(VLOOKUP('Packaging (Primary)'!P93,AlleLande[],4,FALSE),""))</f>
        <v/>
      </c>
      <c r="ASN9" s="79" t="str">
        <f>IF('Packaging (Primary)'!D94='Drop down'!$P$6,"",VLOOKUP('Packaging (Primary)'!D94,MaterialeListe[],3,FALSE))</f>
        <v/>
      </c>
      <c r="ASO9" s="79" t="str">
        <f>IF('Packaging (Primary)'!E94='Drop down'!$P$6,"",IF('Packaging (Primary)'!E94='Drop down'!$P$11,0,1))</f>
        <v/>
      </c>
      <c r="ASP9" s="79" t="str">
        <f>IF('Packaging (Primary)'!F94='Drop down'!$P$6,"",VLOOKUP('Packaging (Primary)'!F94,Råmateriale[],3,FALSE))</f>
        <v/>
      </c>
      <c r="ASQ9" s="79" t="str">
        <f>IF('Packaging (Primary)'!G94="","",('Packaging (Primary)'!G94/100)*$ARO$9)</f>
        <v/>
      </c>
      <c r="ASR9" s="79" t="str">
        <f>IFERROR(IF(ASQ9="","","GRM"),"")</f>
        <v/>
      </c>
      <c r="ASS9" s="79" t="str">
        <f>IF('Packaging (Primary)'!K94='Drop down'!$P$6,"",VLOOKUP('Packaging (Primary)'!K94,Materialefarve[],3,FALSE))</f>
        <v/>
      </c>
      <c r="AST9" s="79" t="str">
        <f>IF('Packaging (Primary)'!L94="","",IFERROR(VLOOKUP('Packaging (Primary)'!L94,AlleLande[],4,FALSE),""))</f>
        <v/>
      </c>
      <c r="ASU9" s="79" t="str">
        <f>IF('Packaging (Primary)'!M94="","",IFERROR(VLOOKUP('Packaging (Primary)'!M94,AlleLande[],4,FALSE),""))</f>
        <v/>
      </c>
      <c r="ASV9" s="79" t="str">
        <f>IF('Packaging (Primary)'!N94="","",IFERROR(VLOOKUP('Packaging (Primary)'!N94,AlleLande[],4,FALSE),""))</f>
        <v/>
      </c>
      <c r="ASW9" s="79" t="str">
        <f>IF('Packaging (Primary)'!O94="","",IFERROR(VLOOKUP('Packaging (Primary)'!O94,AlleLande[],4,FALSE),""))</f>
        <v/>
      </c>
      <c r="ASX9" s="79" t="str">
        <f>IF('Packaging (Primary)'!P94="","",IFERROR(VLOOKUP('Packaging (Primary)'!P94,AlleLande[],4,FALSE),""))</f>
        <v/>
      </c>
      <c r="ASY9" s="79" t="str">
        <f>IF('Packaging (Primary)'!D95='Drop down'!$P$6,"",VLOOKUP('Packaging (Primary)'!D95,MaterialeListe[],3,FALSE))</f>
        <v/>
      </c>
      <c r="ASZ9" s="79" t="str">
        <f>IF('Packaging (Primary)'!E95='Drop down'!$P$6,"",IF('Packaging (Primary)'!E95='Drop down'!$P$11,0,1))</f>
        <v/>
      </c>
      <c r="ATA9" s="79" t="str">
        <f>IF('Packaging (Primary)'!F95='Drop down'!$P$6,"",VLOOKUP('Packaging (Primary)'!F95,Råmateriale[],3,FALSE))</f>
        <v/>
      </c>
      <c r="ATB9" s="79" t="str">
        <f>IF('Packaging (Primary)'!G95="","",('Packaging (Primary)'!G95/100)*$ARO$9)</f>
        <v/>
      </c>
      <c r="ATC9" s="79" t="str">
        <f>IFERROR(IF(ATB9="","","GRM"),"")</f>
        <v/>
      </c>
      <c r="ATD9" s="79" t="str">
        <f>IF('Packaging (Primary)'!K95='Drop down'!$P$6,"",VLOOKUP('Packaging (Primary)'!K95,Materialefarve[],3,FALSE))</f>
        <v/>
      </c>
      <c r="ATE9" s="79" t="str">
        <f>IF('Packaging (Primary)'!L95="","",IFERROR(VLOOKUP('Packaging (Primary)'!L95,AlleLande[],4,FALSE),""))</f>
        <v/>
      </c>
      <c r="ATF9" s="79" t="str">
        <f>IF('Packaging (Primary)'!M95="","",IFERROR(VLOOKUP('Packaging (Primary)'!M95,AlleLande[],4,FALSE),""))</f>
        <v/>
      </c>
      <c r="ATG9" s="79" t="str">
        <f>IF('Packaging (Primary)'!N95="","",IFERROR(VLOOKUP('Packaging (Primary)'!N95,AlleLande[],4,FALSE),""))</f>
        <v/>
      </c>
      <c r="ATH9" s="79" t="str">
        <f>IF('Packaging (Primary)'!O95="","",IFERROR(VLOOKUP('Packaging (Primary)'!O95,AlleLande[],4,FALSE),""))</f>
        <v/>
      </c>
      <c r="ATI9" s="79" t="str">
        <f>IF('Packaging (Primary)'!P95="","",IFERROR(VLOOKUP('Packaging (Primary)'!P95,AlleLande[],4,FALSE),""))</f>
        <v/>
      </c>
      <c r="ATJ9" s="79" t="str">
        <f>IF('Packaging (Primary)'!D96='Drop down'!$P$6,"",VLOOKUP('Packaging (Primary)'!D96,MaterialeListe[],3,FALSE))</f>
        <v/>
      </c>
      <c r="ATK9" s="79" t="str">
        <f>IF('Packaging (Primary)'!E96='Drop down'!$P$6,"",IF('Packaging (Primary)'!E96='Drop down'!$P$11,0,1))</f>
        <v/>
      </c>
      <c r="ATL9" s="79" t="str">
        <f>IF('Packaging (Primary)'!F96='Drop down'!$P$6,"",VLOOKUP('Packaging (Primary)'!F96,Råmateriale[],3,FALSE))</f>
        <v/>
      </c>
      <c r="ATM9" s="79" t="str">
        <f>IF('Packaging (Primary)'!G96="","",('Packaging (Primary)'!G96/100)*$ARO$9)</f>
        <v/>
      </c>
      <c r="ATN9" s="79" t="str">
        <f>IFERROR(IF(ATM9="","","GRM"),"")</f>
        <v/>
      </c>
      <c r="ATO9" s="79" t="str">
        <f>IF('Packaging (Primary)'!K96='Drop down'!$P$6,"",VLOOKUP('Packaging (Primary)'!K96,Materialefarve[],3,FALSE))</f>
        <v/>
      </c>
      <c r="ATP9" s="79" t="str">
        <f>IF('Packaging (Primary)'!L96="","",IFERROR(VLOOKUP('Packaging (Primary)'!L96,AlleLande[],4,FALSE),""))</f>
        <v/>
      </c>
      <c r="ATQ9" s="79" t="str">
        <f>IF('Packaging (Primary)'!M96="","",IFERROR(VLOOKUP('Packaging (Primary)'!M96,AlleLande[],4,FALSE),""))</f>
        <v/>
      </c>
      <c r="ATR9" s="79" t="str">
        <f>IF('Packaging (Primary)'!N96="","",IFERROR(VLOOKUP('Packaging (Primary)'!N96,AlleLande[],4,FALSE),""))</f>
        <v/>
      </c>
      <c r="ATS9" s="79" t="str">
        <f>IF('Packaging (Primary)'!O96="","",IFERROR(VLOOKUP('Packaging (Primary)'!O96,AlleLande[],4,FALSE),""))</f>
        <v/>
      </c>
      <c r="ATT9" s="79" t="str">
        <f>IF('Packaging (Primary)'!P96="","",IFERROR(VLOOKUP('Packaging (Primary)'!P96,AlleLande[],4,FALSE),""))</f>
        <v/>
      </c>
      <c r="ATU9" s="79" t="str">
        <f>IF('Packaging (Primary)'!D97='Drop down'!$P$6,"",VLOOKUP('Packaging (Primary)'!D97,MaterialeListe[],3,FALSE))</f>
        <v/>
      </c>
      <c r="ATV9" s="79" t="str">
        <f>IF('Packaging (Primary)'!E97='Drop down'!$P$6,"",IF('Packaging (Primary)'!E97='Drop down'!$P$11,0,1))</f>
        <v/>
      </c>
      <c r="ATW9" s="79" t="str">
        <f>IF('Packaging (Primary)'!F97='Drop down'!$P$6,"",VLOOKUP('Packaging (Primary)'!F97,Råmateriale[],3,FALSE))</f>
        <v/>
      </c>
      <c r="ATX9" s="79" t="str">
        <f>IF('Packaging (Primary)'!G97="","",('Packaging (Primary)'!G97/100)*$ARO$9)</f>
        <v/>
      </c>
      <c r="ATY9" s="79" t="str">
        <f>IFERROR(IF(ATX9="","","GRM"),"")</f>
        <v/>
      </c>
      <c r="ATZ9" s="79" t="str">
        <f>IF('Packaging (Primary)'!K97='Drop down'!$P$6,"",VLOOKUP('Packaging (Primary)'!K97,Materialefarve[],3,FALSE))</f>
        <v/>
      </c>
      <c r="AUA9" s="79" t="str">
        <f>IF('Packaging (Primary)'!L97="","",IFERROR(VLOOKUP('Packaging (Primary)'!L97,AlleLande[],4,FALSE),""))</f>
        <v/>
      </c>
      <c r="AUB9" s="79" t="str">
        <f>IF('Packaging (Primary)'!M97="","",IFERROR(VLOOKUP('Packaging (Primary)'!M97,AlleLande[],4,FALSE),""))</f>
        <v/>
      </c>
      <c r="AUC9" s="79" t="str">
        <f>IF('Packaging (Primary)'!N97="","",IFERROR(VLOOKUP('Packaging (Primary)'!N97,AlleLande[],4,FALSE),""))</f>
        <v/>
      </c>
      <c r="AUD9" s="79" t="str">
        <f>IF('Packaging (Primary)'!O97="","",IFERROR(VLOOKUP('Packaging (Primary)'!O97,AlleLande[],4,FALSE),""))</f>
        <v/>
      </c>
      <c r="AUE9" s="79" t="str">
        <f>IF('Packaging (Primary)'!P97="","",IFERROR(VLOOKUP('Packaging (Primary)'!P97,AlleLande[],4,FALSE),""))</f>
        <v/>
      </c>
      <c r="AUF9" s="79" t="str">
        <f>IF('Packaging (Primary)'!D98='Drop down'!$P$6,"",VLOOKUP('Packaging (Primary)'!D98,MaterialeListe[],3,FALSE))</f>
        <v/>
      </c>
      <c r="AUG9" s="79" t="str">
        <f>IF('Packaging (Primary)'!E98='Drop down'!$P$6,"",IF('Packaging (Primary)'!E98='Drop down'!$P$11,0,1))</f>
        <v/>
      </c>
      <c r="AUH9" s="79" t="str">
        <f>IF('Packaging (Primary)'!F98='Drop down'!$P$6,"",VLOOKUP('Packaging (Primary)'!F98,Råmateriale[],3,FALSE))</f>
        <v/>
      </c>
      <c r="AUI9" s="79" t="str">
        <f>IF('Packaging (Primary)'!G98="","",('Packaging (Primary)'!G98/100)*$ARO$9)</f>
        <v/>
      </c>
      <c r="AUJ9" s="79" t="str">
        <f>IFERROR(IF(AUI9="","","GRM"),"")</f>
        <v/>
      </c>
      <c r="AUK9" s="79" t="str">
        <f>IF('Packaging (Primary)'!K98='Drop down'!$P$6,"",VLOOKUP('Packaging (Primary)'!K98,Materialefarve[],3,FALSE))</f>
        <v/>
      </c>
      <c r="AUL9" s="79" t="str">
        <f>IF('Packaging (Primary)'!L98="","",IFERROR(VLOOKUP('Packaging (Primary)'!L98,AlleLande[],4,FALSE),""))</f>
        <v/>
      </c>
      <c r="AUM9" s="79" t="str">
        <f>IF('Packaging (Primary)'!M98="","",IFERROR(VLOOKUP('Packaging (Primary)'!M98,AlleLande[],4,FALSE),""))</f>
        <v/>
      </c>
      <c r="AUN9" s="79" t="str">
        <f>IF('Packaging (Primary)'!N98="","",IFERROR(VLOOKUP('Packaging (Primary)'!N98,AlleLande[],4,FALSE),""))</f>
        <v/>
      </c>
      <c r="AUO9" s="79" t="str">
        <f>IF('Packaging (Primary)'!O98="","",IFERROR(VLOOKUP('Packaging (Primary)'!O98,AlleLande[],4,FALSE),""))</f>
        <v/>
      </c>
      <c r="AUP9" s="79" t="str">
        <f>IF('Packaging (Primary)'!P98="","",IFERROR(VLOOKUP('Packaging (Primary)'!P98,AlleLande[],4,FALSE),""))</f>
        <v/>
      </c>
      <c r="AUQ9" s="79" t="str">
        <f>IF('Packaging (Primary)'!D99='Drop down'!$P$6,"",VLOOKUP('Packaging (Primary)'!D99,MaterialeListe[],3,FALSE))</f>
        <v/>
      </c>
      <c r="AUR9" s="79" t="str">
        <f>IF('Packaging (Primary)'!E99='Drop down'!$P$6,"",IF('Packaging (Primary)'!E99='Drop down'!$P$11,0,1))</f>
        <v/>
      </c>
      <c r="AUS9" s="79" t="str">
        <f>IF('Packaging (Primary)'!F99='Drop down'!$P$6,"",VLOOKUP('Packaging (Primary)'!F99,Råmateriale[],3,FALSE))</f>
        <v/>
      </c>
      <c r="AUT9" s="79" t="str">
        <f>IF('Packaging (Primary)'!G99="","",('Packaging (Primary)'!G99/100)*$ARO$9)</f>
        <v/>
      </c>
      <c r="AUU9" s="79" t="str">
        <f>IFERROR(IF(AUT9="","","GRM"),"")</f>
        <v/>
      </c>
      <c r="AUV9" s="79" t="str">
        <f>IF('Packaging (Primary)'!K99='Drop down'!$P$6,"",VLOOKUP('Packaging (Primary)'!K99,Materialefarve[],3,FALSE))</f>
        <v/>
      </c>
      <c r="AUW9" s="79" t="str">
        <f>IF('Packaging (Primary)'!L99="","",IFERROR(VLOOKUP('Packaging (Primary)'!L99,AlleLande[],4,FALSE),""))</f>
        <v/>
      </c>
      <c r="AUX9" s="79" t="str">
        <f>IF('Packaging (Primary)'!M99="","",IFERROR(VLOOKUP('Packaging (Primary)'!M99,AlleLande[],4,FALSE),""))</f>
        <v/>
      </c>
      <c r="AUY9" s="79" t="str">
        <f>IF('Packaging (Primary)'!N99="","",IFERROR(VLOOKUP('Packaging (Primary)'!N99,AlleLande[],4,FALSE),""))</f>
        <v/>
      </c>
      <c r="AUZ9" s="79" t="str">
        <f>IF('Packaging (Primary)'!O99="","",IFERROR(VLOOKUP('Packaging (Primary)'!O99,AlleLande[],4,FALSE),""))</f>
        <v/>
      </c>
      <c r="AVA9" s="79" t="str">
        <f>IF('Packaging (Primary)'!P99="","",IFERROR(VLOOKUP('Packaging (Primary)'!P99,AlleLande[],4,FALSE),""))</f>
        <v/>
      </c>
      <c r="AVB9" s="79" t="str">
        <f>IF('Packaging (Primary)'!D100='Drop down'!$P$6,"",VLOOKUP('Packaging (Primary)'!D100,MaterialeListe[],3,FALSE))</f>
        <v/>
      </c>
      <c r="AVC9" s="79" t="str">
        <f>IF('Packaging (Primary)'!E100='Drop down'!$P$6,"",IF('Packaging (Primary)'!E100='Drop down'!$P$11,0,1))</f>
        <v/>
      </c>
      <c r="AVD9" s="79" t="str">
        <f>IF('Packaging (Primary)'!F100='Drop down'!$P$6,"",VLOOKUP('Packaging (Primary)'!F100,Råmateriale[],3,FALSE))</f>
        <v/>
      </c>
      <c r="AVE9" s="79" t="str">
        <f>IF('Packaging (Primary)'!G100="","",('Packaging (Primary)'!G100/100)*$ARO$9)</f>
        <v/>
      </c>
      <c r="AVF9" s="79" t="str">
        <f>IFERROR(IF(AVE9="","","GRM"),"")</f>
        <v/>
      </c>
      <c r="AVG9" s="79" t="str">
        <f>IF('Packaging (Primary)'!K100='Drop down'!$P$6,"",VLOOKUP('Packaging (Primary)'!K100,Materialefarve[],3,FALSE))</f>
        <v/>
      </c>
      <c r="AVH9" s="79" t="str">
        <f>IF('Packaging (Primary)'!L100="","",IFERROR(VLOOKUP('Packaging (Primary)'!L100,AlleLande[],4,FALSE),""))</f>
        <v/>
      </c>
      <c r="AVI9" s="79" t="str">
        <f>IF('Packaging (Primary)'!M100="","",IFERROR(VLOOKUP('Packaging (Primary)'!M100,AlleLande[],4,FALSE),""))</f>
        <v/>
      </c>
      <c r="AVJ9" s="79" t="str">
        <f>IF('Packaging (Primary)'!N100="","",IFERROR(VLOOKUP('Packaging (Primary)'!N100,AlleLande[],4,FALSE),""))</f>
        <v/>
      </c>
      <c r="AVK9" s="79" t="str">
        <f>IF('Packaging (Primary)'!O100="","",IFERROR(VLOOKUP('Packaging (Primary)'!O100,AlleLande[],4,FALSE),""))</f>
        <v/>
      </c>
      <c r="AVL9" s="79" t="str">
        <f>IF('Packaging (Primary)'!P100="","",IFERROR(VLOOKUP('Packaging (Primary)'!P100,AlleLande[],4,FALSE),""))</f>
        <v/>
      </c>
      <c r="AVM9" s="79" t="str">
        <f>IF('Packaging (Primary)'!D101='Drop down'!$P$6,"",VLOOKUP('Packaging (Primary)'!D101,MaterialeListe[],3,FALSE))</f>
        <v/>
      </c>
      <c r="AVN9" s="79" t="str">
        <f>IF('Packaging (Primary)'!E101='Drop down'!$P$6,"",IF('Packaging (Primary)'!E101='Drop down'!$P$11,0,1))</f>
        <v/>
      </c>
      <c r="AVO9" s="79" t="str">
        <f>IF('Packaging (Primary)'!F101='Drop down'!$P$6,"",VLOOKUP('Packaging (Primary)'!F101,Råmateriale[],3,FALSE))</f>
        <v/>
      </c>
      <c r="AVP9" s="79" t="str">
        <f>IF('Packaging (Primary)'!G101="","",('Packaging (Primary)'!G101/100)*$ARO$9)</f>
        <v/>
      </c>
      <c r="AVQ9" s="79" t="str">
        <f>IFERROR(IF(AVP9="","","GRM"),"")</f>
        <v/>
      </c>
      <c r="AVR9" s="79" t="str">
        <f>IF('Packaging (Primary)'!K101='Drop down'!$P$6,"",VLOOKUP('Packaging (Primary)'!K101,Materialefarve[],3,FALSE))</f>
        <v/>
      </c>
      <c r="AVS9" s="79" t="str">
        <f>IF('Packaging (Primary)'!L101="","",IFERROR(VLOOKUP('Packaging (Primary)'!L101,AlleLande[],4,FALSE),""))</f>
        <v/>
      </c>
      <c r="AVT9" s="79" t="str">
        <f>IF('Packaging (Primary)'!M101="","",IFERROR(VLOOKUP('Packaging (Primary)'!M101,AlleLande[],4,FALSE),""))</f>
        <v/>
      </c>
      <c r="AVU9" s="79" t="str">
        <f>IF('Packaging (Primary)'!N101="","",IFERROR(VLOOKUP('Packaging (Primary)'!N101,AlleLande[],4,FALSE),""))</f>
        <v/>
      </c>
      <c r="AVV9" s="79" t="str">
        <f>IF('Packaging (Primary)'!O101="","",IFERROR(VLOOKUP('Packaging (Primary)'!O101,AlleLande[],4,FALSE),""))</f>
        <v/>
      </c>
      <c r="AVW9" s="79" t="str">
        <f>IF('Packaging (Primary)'!P101="","",IFERROR(VLOOKUP('Packaging (Primary)'!P101,AlleLande[],4,FALSE),""))</f>
        <v/>
      </c>
      <c r="AVX9" s="79" t="str">
        <f>IF('Packaging (Primary)'!D102='Drop down'!$P$6,"",VLOOKUP('Packaging (Primary)'!D102,MaterialeListe[],3,FALSE))</f>
        <v/>
      </c>
      <c r="AVY9" s="79" t="str">
        <f>IF('Packaging (Primary)'!E102='Drop down'!$P$6,"",IF('Packaging (Primary)'!E102='Drop down'!$P$11,0,1))</f>
        <v/>
      </c>
      <c r="AVZ9" s="79" t="str">
        <f>IF('Packaging (Primary)'!F102='Drop down'!$P$6,"",VLOOKUP('Packaging (Primary)'!F102,Råmateriale[],3,FALSE))</f>
        <v/>
      </c>
      <c r="AWA9" s="79" t="str">
        <f>IF('Packaging (Primary)'!G102="","",('Packaging (Primary)'!G102/100)*$ARO$9)</f>
        <v/>
      </c>
      <c r="AWB9" s="79" t="str">
        <f>IFERROR(IF(AWA9="","","GRM"),"")</f>
        <v/>
      </c>
      <c r="AWC9" s="79" t="str">
        <f>IF('Packaging (Primary)'!K102='Drop down'!$P$6,"",VLOOKUP('Packaging (Primary)'!K102,Materialefarve[],3,FALSE))</f>
        <v/>
      </c>
      <c r="AWD9" s="79" t="str">
        <f>IF('Packaging (Primary)'!L102="","",IFERROR(VLOOKUP('Packaging (Primary)'!L102,AlleLande[],4,FALSE),""))</f>
        <v/>
      </c>
      <c r="AWE9" s="79" t="str">
        <f>IF('Packaging (Primary)'!M102="","",IFERROR(VLOOKUP('Packaging (Primary)'!M102,AlleLande[],4,FALSE),""))</f>
        <v/>
      </c>
      <c r="AWF9" s="79" t="str">
        <f>IF('Packaging (Primary)'!N102="","",IFERROR(VLOOKUP('Packaging (Primary)'!N102,AlleLande[],4,FALSE),""))</f>
        <v/>
      </c>
      <c r="AWG9" s="79" t="str">
        <f>IF('Packaging (Primary)'!O102="","",IFERROR(VLOOKUP('Packaging (Primary)'!O102,AlleLande[],4,FALSE),""))</f>
        <v/>
      </c>
      <c r="AWH9" s="79" t="str">
        <f>IF('Packaging (Primary)'!P102="","",IFERROR(VLOOKUP('Packaging (Primary)'!P102,AlleLande[],4,FALSE),""))</f>
        <v/>
      </c>
      <c r="AWI9" s="79" t="str">
        <f>IF('Packaging (Primary)'!C21='Drop down'!$P$6,"",VLOOKUP('Packaging (Primary)'!C21,EmballageListe[],3,FALSE))</f>
        <v/>
      </c>
      <c r="AWJ9" s="79" t="str">
        <f>IF('Packaging (Primary)'!D21="","",'Packaging (Primary)'!D21)</f>
        <v/>
      </c>
      <c r="AWK9" s="79" t="str">
        <f>IFERROR(IF(AWJ9="","","GRM"),"")</f>
        <v/>
      </c>
      <c r="AWL9" s="79" t="str">
        <f>IF('Packaging (Primary)'!F21="","",'Packaging (Primary)'!F21)</f>
        <v/>
      </c>
      <c r="AWM9" s="79" t="str">
        <f>IFERROR(IF(AWL9="","","4H"),"")</f>
        <v/>
      </c>
      <c r="AWN9" s="79" t="str">
        <f>IF('Packaging (Primary)'!G21='Drop down'!$P$6,"",VLOOKUP('Packaging (Primary)'!G21,Emballagesortering[],3,FALSE))</f>
        <v/>
      </c>
      <c r="AWO9" s="79" t="str">
        <f>IF('Packaging (Primary)'!H21="X",1,"")</f>
        <v/>
      </c>
      <c r="AWP9" s="79" t="str">
        <f>IF('Packaging (Primary)'!I21="X",1,"")</f>
        <v/>
      </c>
      <c r="AWQ9" s="79" t="str">
        <f>IF('Packaging (Primary)'!J21="X",1,"")</f>
        <v/>
      </c>
      <c r="AWR9" s="79" t="str">
        <f>IF('Packaging (Primary)'!K21='Drop down'!$P$6,"",VLOOKUP('Packaging (Primary)'!K21,CertPapir[],3,FALSE))</f>
        <v/>
      </c>
      <c r="AWS9" s="79" t="str">
        <f>IF('Packaging (Primary)'!L21="","",IFERROR(VLOOKUP('Packaging (Primary)'!L21,AlleLande[],4,FALSE),""))</f>
        <v/>
      </c>
      <c r="AWT9" s="79" t="str">
        <f>IF('Packaging (Primary)'!M21="","",IFERROR(VLOOKUP('Packaging (Primary)'!M21,AlleLande[],4,FALSE),""))</f>
        <v/>
      </c>
      <c r="AWU9" s="79" t="str">
        <f>IF('Packaging (Primary)'!N21="","",IFERROR(VLOOKUP('Packaging (Primary)'!N21,AlleLande[],4,FALSE),""))</f>
        <v/>
      </c>
      <c r="AWV9" s="79" t="str">
        <f>IF('Packaging (Primary)'!O21="","",IFERROR(VLOOKUP('Packaging (Primary)'!O21,AlleLande[],4,FALSE),""))</f>
        <v/>
      </c>
      <c r="AWW9" s="79" t="str">
        <f>IF('Packaging (Primary)'!P21="","",IFERROR(VLOOKUP('Packaging (Primary)'!P21,AlleLande[],4,FALSE),""))</f>
        <v/>
      </c>
      <c r="AWX9" s="79" t="str">
        <f>IF('Packaging (Primary)'!D105='Drop down'!$P$6,"",VLOOKUP('Packaging (Primary)'!D105,MaterialeListe[],3,FALSE))</f>
        <v/>
      </c>
      <c r="AWY9" s="79" t="str">
        <f>IF('Packaging (Primary)'!E105='Drop down'!$P$6,"",IF('Packaging (Primary)'!E105='Drop down'!$P$11,0,1))</f>
        <v/>
      </c>
      <c r="AWZ9" s="79" t="str">
        <f>IF('Packaging (Primary)'!F105='Drop down'!$P$6,"",VLOOKUP('Packaging (Primary)'!F105,Råmateriale[],3,FALSE))</f>
        <v/>
      </c>
      <c r="AXA9" s="79" t="str">
        <f>IF('Packaging (Primary)'!G105="","",('Packaging (Primary)'!G105/100)*$AWJ$9)</f>
        <v/>
      </c>
      <c r="AXB9" s="79" t="str">
        <f>IFERROR(IF(AXA9="","","GRM"),"")</f>
        <v/>
      </c>
      <c r="AXC9" s="79" t="str">
        <f>IF('Packaging (Primary)'!K105='Drop down'!$P$6,"",VLOOKUP('Packaging (Primary)'!K105,Materialefarve[],3,FALSE))</f>
        <v/>
      </c>
      <c r="AXD9" s="79" t="str">
        <f>IF('Packaging (Primary)'!L105="","",IFERROR(VLOOKUP('Packaging (Primary)'!L105,AlleLande[],4,FALSE),""))</f>
        <v/>
      </c>
      <c r="AXE9" s="79" t="str">
        <f>IF('Packaging (Primary)'!M105="","",IFERROR(VLOOKUP('Packaging (Primary)'!M105,AlleLande[],4,FALSE),""))</f>
        <v/>
      </c>
      <c r="AXF9" s="79" t="str">
        <f>IF('Packaging (Primary)'!N105="","",IFERROR(VLOOKUP('Packaging (Primary)'!N105,AlleLande[],4,FALSE),""))</f>
        <v/>
      </c>
      <c r="AXG9" s="79" t="str">
        <f>IF('Packaging (Primary)'!O105="","",IFERROR(VLOOKUP('Packaging (Primary)'!O105,AlleLande[],4,FALSE),""))</f>
        <v/>
      </c>
      <c r="AXH9" s="79" t="str">
        <f>IF('Packaging (Primary)'!P105="","",IFERROR(VLOOKUP('Packaging (Primary)'!P105,AlleLande[],4,FALSE),""))</f>
        <v/>
      </c>
      <c r="AXI9" s="79" t="str">
        <f>IF('Packaging (Primary)'!D106='Drop down'!$P$6,"",VLOOKUP('Packaging (Primary)'!D106,MaterialeListe[],3,FALSE))</f>
        <v/>
      </c>
      <c r="AXJ9" s="79" t="str">
        <f>IF('Packaging (Primary)'!E106='Drop down'!$P$6,"",IF('Packaging (Primary)'!E106='Drop down'!$P$11,0,1))</f>
        <v/>
      </c>
      <c r="AXK9" s="79" t="str">
        <f>IF('Packaging (Primary)'!F106='Drop down'!$P$6,"",VLOOKUP('Packaging (Primary)'!F106,Råmateriale[],3,FALSE))</f>
        <v/>
      </c>
      <c r="AXL9" s="79" t="str">
        <f>IF('Packaging (Primary)'!G106="","",('Packaging (Primary)'!G106/100)*$AWJ$9)</f>
        <v/>
      </c>
      <c r="AXM9" s="79" t="str">
        <f>IFERROR(IF(AXL9="","","GRM"),"")</f>
        <v/>
      </c>
      <c r="AXN9" s="79" t="str">
        <f>IF('Packaging (Primary)'!K106='Drop down'!$P$6,"",VLOOKUP('Packaging (Primary)'!K106,Materialefarve[],3,FALSE))</f>
        <v/>
      </c>
      <c r="AXO9" s="79" t="str">
        <f>IF('Packaging (Primary)'!L106="","",IFERROR(VLOOKUP('Packaging (Primary)'!L106,AlleLande[],4,FALSE),""))</f>
        <v/>
      </c>
      <c r="AXP9" s="79" t="str">
        <f>IF('Packaging (Primary)'!M106="","",IFERROR(VLOOKUP('Packaging (Primary)'!M106,AlleLande[],4,FALSE),""))</f>
        <v/>
      </c>
      <c r="AXQ9" s="79" t="str">
        <f>IF('Packaging (Primary)'!N106="","",IFERROR(VLOOKUP('Packaging (Primary)'!N106,AlleLande[],4,FALSE),""))</f>
        <v/>
      </c>
      <c r="AXR9" s="79" t="str">
        <f>IF('Packaging (Primary)'!O106="","",IFERROR(VLOOKUP('Packaging (Primary)'!O106,AlleLande[],4,FALSE),""))</f>
        <v/>
      </c>
      <c r="AXS9" s="79" t="str">
        <f>IF('Packaging (Primary)'!P106="","",IFERROR(VLOOKUP('Packaging (Primary)'!P106,AlleLande[],4,FALSE),""))</f>
        <v/>
      </c>
      <c r="AXT9" s="79" t="str">
        <f>IF('Packaging (Primary)'!D107='Drop down'!$P$6,"",VLOOKUP('Packaging (Primary)'!D107,MaterialeListe[],3,FALSE))</f>
        <v/>
      </c>
      <c r="AXU9" s="79" t="str">
        <f>IF('Packaging (Primary)'!E107='Drop down'!$P$6,"",IF('Packaging (Primary)'!E107='Drop down'!$P$11,0,1))</f>
        <v/>
      </c>
      <c r="AXV9" s="79" t="str">
        <f>IF('Packaging (Primary)'!F107='Drop down'!$P$6,"",VLOOKUP('Packaging (Primary)'!F107,Råmateriale[],3,FALSE))</f>
        <v/>
      </c>
      <c r="AXW9" s="79" t="str">
        <f>IF('Packaging (Primary)'!G107="","",('Packaging (Primary)'!G107/100)*$AWJ$9)</f>
        <v/>
      </c>
      <c r="AXX9" s="79" t="str">
        <f>IFERROR(IF(AXW9="","","GRM"),"")</f>
        <v/>
      </c>
      <c r="AXY9" s="79" t="str">
        <f>IF('Packaging (Primary)'!K107='Drop down'!$P$6,"",VLOOKUP('Packaging (Primary)'!K107,Materialefarve[],3,FALSE))</f>
        <v/>
      </c>
      <c r="AXZ9" s="79" t="str">
        <f>IF('Packaging (Primary)'!L107="","",IFERROR(VLOOKUP('Packaging (Primary)'!L107,AlleLande[],4,FALSE),""))</f>
        <v/>
      </c>
      <c r="AYA9" s="79" t="str">
        <f>IF('Packaging (Primary)'!M107="","",IFERROR(VLOOKUP('Packaging (Primary)'!M107,AlleLande[],4,FALSE),""))</f>
        <v/>
      </c>
      <c r="AYB9" s="79" t="str">
        <f>IF('Packaging (Primary)'!N107="","",IFERROR(VLOOKUP('Packaging (Primary)'!N107,AlleLande[],4,FALSE),""))</f>
        <v/>
      </c>
      <c r="AYC9" s="79" t="str">
        <f>IF('Packaging (Primary)'!O107="","",IFERROR(VLOOKUP('Packaging (Primary)'!O107,AlleLande[],4,FALSE),""))</f>
        <v/>
      </c>
      <c r="AYD9" s="79" t="str">
        <f>IF('Packaging (Primary)'!P107="","",IFERROR(VLOOKUP('Packaging (Primary)'!P107,AlleLande[],4,FALSE),""))</f>
        <v/>
      </c>
      <c r="AYE9" s="79" t="str">
        <f>IF('Packaging (Primary)'!D108='Drop down'!$P$6,"",VLOOKUP('Packaging (Primary)'!D108,MaterialeListe[],3,FALSE))</f>
        <v/>
      </c>
      <c r="AYF9" s="79" t="str">
        <f>IF('Packaging (Primary)'!E108='Drop down'!$P$6,"",IF('Packaging (Primary)'!E108='Drop down'!$P$11,0,1))</f>
        <v/>
      </c>
      <c r="AYG9" s="79" t="str">
        <f>IF('Packaging (Primary)'!F108='Drop down'!$P$6,"",VLOOKUP('Packaging (Primary)'!F108,Råmateriale[],3,FALSE))</f>
        <v/>
      </c>
      <c r="AYH9" s="79" t="str">
        <f>IF('Packaging (Primary)'!G108="","",('Packaging (Primary)'!G108/100)*$AWJ$9)</f>
        <v/>
      </c>
      <c r="AYI9" s="79" t="str">
        <f>IFERROR(IF(AYH9="","","GRM"),"")</f>
        <v/>
      </c>
      <c r="AYJ9" s="79" t="str">
        <f>IF('Packaging (Primary)'!K108='Drop down'!$P$6,"",VLOOKUP('Packaging (Primary)'!K108,Materialefarve[],3,FALSE))</f>
        <v/>
      </c>
      <c r="AYK9" s="79" t="str">
        <f>IF('Packaging (Primary)'!L108="","",IFERROR(VLOOKUP('Packaging (Primary)'!L108,AlleLande[],4,FALSE),""))</f>
        <v/>
      </c>
      <c r="AYL9" s="79" t="str">
        <f>IF('Packaging (Primary)'!M108="","",IFERROR(VLOOKUP('Packaging (Primary)'!M108,AlleLande[],4,FALSE),""))</f>
        <v/>
      </c>
      <c r="AYM9" s="79" t="str">
        <f>IF('Packaging (Primary)'!N108="","",IFERROR(VLOOKUP('Packaging (Primary)'!N108,AlleLande[],4,FALSE),""))</f>
        <v/>
      </c>
      <c r="AYN9" s="79" t="str">
        <f>IF('Packaging (Primary)'!O108="","",IFERROR(VLOOKUP('Packaging (Primary)'!O108,AlleLande[],4,FALSE),""))</f>
        <v/>
      </c>
      <c r="AYO9" s="79" t="str">
        <f>IF('Packaging (Primary)'!P108="","",IFERROR(VLOOKUP('Packaging (Primary)'!P108,AlleLande[],4,FALSE),""))</f>
        <v/>
      </c>
      <c r="AYP9" s="79" t="str">
        <f>IF('Packaging (Primary)'!D109='Drop down'!$P$6,"",VLOOKUP('Packaging (Primary)'!D109,MaterialeListe[],3,FALSE))</f>
        <v/>
      </c>
      <c r="AYQ9" s="79" t="str">
        <f>IF('Packaging (Primary)'!E109='Drop down'!$P$6,"",IF('Packaging (Primary)'!E109='Drop down'!$P$11,0,1))</f>
        <v/>
      </c>
      <c r="AYR9" s="79" t="str">
        <f>IF('Packaging (Primary)'!F109='Drop down'!$P$6,"",VLOOKUP('Packaging (Primary)'!F109,Råmateriale[],3,FALSE))</f>
        <v/>
      </c>
      <c r="AYS9" s="79" t="str">
        <f>IF('Packaging (Primary)'!G109="","",('Packaging (Primary)'!G109/100)*$AWJ$9)</f>
        <v/>
      </c>
      <c r="AYT9" s="79" t="str">
        <f>IFERROR(IF(AYS9="","","GRM"),"")</f>
        <v/>
      </c>
      <c r="AYU9" s="79" t="str">
        <f>IF('Packaging (Primary)'!K109='Drop down'!$P$6,"",VLOOKUP('Packaging (Primary)'!K109,Materialefarve[],3,FALSE))</f>
        <v/>
      </c>
      <c r="AYV9" s="79" t="str">
        <f>IF('Packaging (Primary)'!L109="","",IFERROR(VLOOKUP('Packaging (Primary)'!L109,AlleLande[],4,FALSE),""))</f>
        <v/>
      </c>
      <c r="AYW9" s="79" t="str">
        <f>IF('Packaging (Primary)'!M109="","",IFERROR(VLOOKUP('Packaging (Primary)'!M109,AlleLande[],4,FALSE),""))</f>
        <v/>
      </c>
      <c r="AYX9" s="79" t="str">
        <f>IF('Packaging (Primary)'!N109="","",IFERROR(VLOOKUP('Packaging (Primary)'!N109,AlleLande[],4,FALSE),""))</f>
        <v/>
      </c>
      <c r="AYY9" s="79" t="str">
        <f>IF('Packaging (Primary)'!O109="","",IFERROR(VLOOKUP('Packaging (Primary)'!O109,AlleLande[],4,FALSE),""))</f>
        <v/>
      </c>
      <c r="AYZ9" s="79" t="str">
        <f>IF('Packaging (Primary)'!P109="","",IFERROR(VLOOKUP('Packaging (Primary)'!P109,AlleLande[],4,FALSE),""))</f>
        <v/>
      </c>
      <c r="AZA9" s="79" t="str">
        <f>IF('Packaging (Primary)'!D110='Drop down'!$P$6,"",VLOOKUP('Packaging (Primary)'!D110,MaterialeListe[],3,FALSE))</f>
        <v/>
      </c>
      <c r="AZB9" s="79" t="str">
        <f>IF('Packaging (Primary)'!E110='Drop down'!$P$6,"",IF('Packaging (Primary)'!E110='Drop down'!$P$11,0,1))</f>
        <v/>
      </c>
      <c r="AZC9" s="79" t="str">
        <f>IF('Packaging (Primary)'!F110='Drop down'!$P$6,"",VLOOKUP('Packaging (Primary)'!F110,Råmateriale[],3,FALSE))</f>
        <v/>
      </c>
      <c r="AZD9" s="79" t="str">
        <f>IF('Packaging (Primary)'!G110="","",('Packaging (Primary)'!G110/100)*$AWJ$9)</f>
        <v/>
      </c>
      <c r="AZE9" s="79" t="str">
        <f>IFERROR(IF(AZD9="","","GRM"),"")</f>
        <v/>
      </c>
      <c r="AZF9" s="79" t="str">
        <f>IF('Packaging (Primary)'!K110='Drop down'!$P$6,"",VLOOKUP('Packaging (Primary)'!K110,Materialefarve[],3,FALSE))</f>
        <v/>
      </c>
      <c r="AZG9" s="79" t="str">
        <f>IF('Packaging (Primary)'!L110="","",IFERROR(VLOOKUP('Packaging (Primary)'!L110,AlleLande[],4,FALSE),""))</f>
        <v/>
      </c>
      <c r="AZH9" s="79" t="str">
        <f>IF('Packaging (Primary)'!M110="","",IFERROR(VLOOKUP('Packaging (Primary)'!M110,AlleLande[],4,FALSE),""))</f>
        <v/>
      </c>
      <c r="AZI9" s="79" t="str">
        <f>IF('Packaging (Primary)'!N110="","",IFERROR(VLOOKUP('Packaging (Primary)'!N110,AlleLande[],4,FALSE),""))</f>
        <v/>
      </c>
      <c r="AZJ9" s="79" t="str">
        <f>IF('Packaging (Primary)'!O110="","",IFERROR(VLOOKUP('Packaging (Primary)'!O110,AlleLande[],4,FALSE),""))</f>
        <v/>
      </c>
      <c r="AZK9" s="79" t="str">
        <f>IF('Packaging (Primary)'!P110="","",IFERROR(VLOOKUP('Packaging (Primary)'!P110,AlleLande[],4,FALSE),""))</f>
        <v/>
      </c>
      <c r="AZL9" s="79" t="str">
        <f>IF('Packaging (Primary)'!D111='Drop down'!$P$6,"",VLOOKUP('Packaging (Primary)'!D111,MaterialeListe[],3,FALSE))</f>
        <v/>
      </c>
      <c r="AZM9" s="79" t="str">
        <f>IF('Packaging (Primary)'!E111='Drop down'!$P$6,"",IF('Packaging (Primary)'!E111='Drop down'!$P$11,0,1))</f>
        <v/>
      </c>
      <c r="AZN9" s="79" t="str">
        <f>IF('Packaging (Primary)'!F111='Drop down'!$P$6,"",VLOOKUP('Packaging (Primary)'!F111,Råmateriale[],3,FALSE))</f>
        <v/>
      </c>
      <c r="AZO9" s="79" t="str">
        <f>IF('Packaging (Primary)'!G111="","",('Packaging (Primary)'!G111/100)*$AWJ$9)</f>
        <v/>
      </c>
      <c r="AZP9" s="79" t="str">
        <f>IFERROR(IF(AZO9="","","GRM"),"")</f>
        <v/>
      </c>
      <c r="AZQ9" s="79" t="str">
        <f>IF('Packaging (Primary)'!K111='Drop down'!$P$6,"",VLOOKUP('Packaging (Primary)'!K111,Materialefarve[],3,FALSE))</f>
        <v/>
      </c>
      <c r="AZR9" s="79" t="str">
        <f>IF('Packaging (Primary)'!L111="","",IFERROR(VLOOKUP('Packaging (Primary)'!L111,AlleLande[],4,FALSE),""))</f>
        <v/>
      </c>
      <c r="AZS9" s="79" t="str">
        <f>IF('Packaging (Primary)'!M111="","",IFERROR(VLOOKUP('Packaging (Primary)'!M111,AlleLande[],4,FALSE),""))</f>
        <v/>
      </c>
      <c r="AZT9" s="79" t="str">
        <f>IF('Packaging (Primary)'!N111="","",IFERROR(VLOOKUP('Packaging (Primary)'!N111,AlleLande[],4,FALSE),""))</f>
        <v/>
      </c>
      <c r="AZU9" s="79" t="str">
        <f>IF('Packaging (Primary)'!O111="","",IFERROR(VLOOKUP('Packaging (Primary)'!O111,AlleLande[],4,FALSE),""))</f>
        <v/>
      </c>
      <c r="AZV9" s="79" t="str">
        <f>IF('Packaging (Primary)'!P111="","",IFERROR(VLOOKUP('Packaging (Primary)'!P111,AlleLande[],4,FALSE),""))</f>
        <v/>
      </c>
      <c r="AZW9" s="79" t="str">
        <f>IF('Packaging (Primary)'!D112='Drop down'!$P$6,"",VLOOKUP('Packaging (Primary)'!D112,MaterialeListe[],3,FALSE))</f>
        <v/>
      </c>
      <c r="AZX9" s="79" t="str">
        <f>IF('Packaging (Primary)'!E112='Drop down'!$P$6,"",IF('Packaging (Primary)'!E112='Drop down'!$P$11,0,1))</f>
        <v/>
      </c>
      <c r="AZY9" s="79" t="str">
        <f>IF('Packaging (Primary)'!F112='Drop down'!$P$6,"",VLOOKUP('Packaging (Primary)'!F112,Råmateriale[],3,FALSE))</f>
        <v/>
      </c>
      <c r="AZZ9" s="79" t="str">
        <f>IF('Packaging (Primary)'!G112="","",('Packaging (Primary)'!G112/100)*$AWJ$9)</f>
        <v/>
      </c>
      <c r="BAA9" s="79" t="str">
        <f>IFERROR(IF(AZZ9="","","GRM"),"")</f>
        <v/>
      </c>
      <c r="BAB9" s="79" t="str">
        <f>IF('Packaging (Primary)'!K112='Drop down'!$P$6,"",VLOOKUP('Packaging (Primary)'!K112,Materialefarve[],3,FALSE))</f>
        <v/>
      </c>
      <c r="BAC9" s="79" t="str">
        <f>IF('Packaging (Primary)'!L112="","",IFERROR(VLOOKUP('Packaging (Primary)'!L112,AlleLande[],4,FALSE),""))</f>
        <v/>
      </c>
      <c r="BAD9" s="79" t="str">
        <f>IF('Packaging (Primary)'!M112="","",IFERROR(VLOOKUP('Packaging (Primary)'!M112,AlleLande[],4,FALSE),""))</f>
        <v/>
      </c>
      <c r="BAE9" s="79" t="str">
        <f>IF('Packaging (Primary)'!N112="","",IFERROR(VLOOKUP('Packaging (Primary)'!N112,AlleLande[],4,FALSE),""))</f>
        <v/>
      </c>
      <c r="BAF9" s="79" t="str">
        <f>IF('Packaging (Primary)'!O112="","",IFERROR(VLOOKUP('Packaging (Primary)'!O112,AlleLande[],4,FALSE),""))</f>
        <v/>
      </c>
      <c r="BAG9" s="79" t="str">
        <f>IF('Packaging (Primary)'!P112="","",IFERROR(VLOOKUP('Packaging (Primary)'!P112,AlleLande[],4,FALSE),""))</f>
        <v/>
      </c>
      <c r="BAH9" s="79" t="str">
        <f>IF('Packaging (Primary)'!D113='Drop down'!$P$6,"",VLOOKUP('Packaging (Primary)'!D113,MaterialeListe[],3,FALSE))</f>
        <v/>
      </c>
      <c r="BAI9" s="79" t="str">
        <f>IF('Packaging (Primary)'!E113='Drop down'!$P$6,"",IF('Packaging (Primary)'!E113='Drop down'!$P$11,0,1))</f>
        <v/>
      </c>
      <c r="BAJ9" s="79" t="str">
        <f>IF('Packaging (Primary)'!F113='Drop down'!$P$6,"",VLOOKUP('Packaging (Primary)'!F113,Råmateriale[],3,FALSE))</f>
        <v/>
      </c>
      <c r="BAK9" s="79" t="str">
        <f>IF('Packaging (Primary)'!G113="","",('Packaging (Primary)'!G113/100)*$AWJ$9)</f>
        <v/>
      </c>
      <c r="BAL9" s="79" t="str">
        <f>IFERROR(IF(BAK9="","","GRM"),"")</f>
        <v/>
      </c>
      <c r="BAM9" s="79" t="str">
        <f>IF('Packaging (Primary)'!K113='Drop down'!$P$6,"",VLOOKUP('Packaging (Primary)'!K113,Materialefarve[],3,FALSE))</f>
        <v/>
      </c>
      <c r="BAN9" s="79" t="str">
        <f>IF('Packaging (Primary)'!L113="","",IFERROR(VLOOKUP('Packaging (Primary)'!L113,AlleLande[],4,FALSE),""))</f>
        <v/>
      </c>
      <c r="BAO9" s="79" t="str">
        <f>IF('Packaging (Primary)'!M113="","",IFERROR(VLOOKUP('Packaging (Primary)'!M113,AlleLande[],4,FALSE),""))</f>
        <v/>
      </c>
      <c r="BAP9" s="79" t="str">
        <f>IF('Packaging (Primary)'!N113="","",IFERROR(VLOOKUP('Packaging (Primary)'!N113,AlleLande[],4,FALSE),""))</f>
        <v/>
      </c>
      <c r="BAQ9" s="79" t="str">
        <f>IF('Packaging (Primary)'!O113="","",IFERROR(VLOOKUP('Packaging (Primary)'!O113,AlleLande[],4,FALSE),""))</f>
        <v/>
      </c>
      <c r="BAR9" s="79" t="str">
        <f>IF('Packaging (Primary)'!P113="","",IFERROR(VLOOKUP('Packaging (Primary)'!P113,AlleLande[],4,FALSE),""))</f>
        <v/>
      </c>
      <c r="BAS9" s="79" t="str">
        <f>IF('Packaging (Primary)'!D114='Drop down'!$P$6,"",VLOOKUP('Packaging (Primary)'!D114,MaterialeListe[],3,FALSE))</f>
        <v/>
      </c>
      <c r="BAT9" s="79" t="str">
        <f>IF('Packaging (Primary)'!E114='Drop down'!$P$6,"",IF('Packaging (Primary)'!E114='Drop down'!$P$11,0,1))</f>
        <v/>
      </c>
      <c r="BAU9" s="79" t="str">
        <f>IF('Packaging (Primary)'!F114='Drop down'!$P$6,"",VLOOKUP('Packaging (Primary)'!F114,Råmateriale[],3,FALSE))</f>
        <v/>
      </c>
      <c r="BAV9" s="79" t="str">
        <f>IF('Packaging (Primary)'!G114="","",('Packaging (Primary)'!G114/100)*$AWJ$9)</f>
        <v/>
      </c>
      <c r="BAW9" s="79" t="str">
        <f>IFERROR(IF(BAV9="","","GRM"),"")</f>
        <v/>
      </c>
      <c r="BAX9" s="79" t="str">
        <f>IF('Packaging (Primary)'!K114='Drop down'!$P$6,"",VLOOKUP('Packaging (Primary)'!K114,Materialefarve[],3,FALSE))</f>
        <v/>
      </c>
      <c r="BAY9" s="79" t="str">
        <f>IF('Packaging (Primary)'!L114="","",IFERROR(VLOOKUP('Packaging (Primary)'!L114,AlleLande[],4,FALSE),""))</f>
        <v/>
      </c>
      <c r="BAZ9" s="79" t="str">
        <f>IF('Packaging (Primary)'!M114="","",IFERROR(VLOOKUP('Packaging (Primary)'!M114,AlleLande[],4,FALSE),""))</f>
        <v/>
      </c>
      <c r="BBA9" s="79" t="str">
        <f>IF('Packaging (Primary)'!N114="","",IFERROR(VLOOKUP('Packaging (Primary)'!N114,AlleLande[],4,FALSE),""))</f>
        <v/>
      </c>
      <c r="BBB9" s="79" t="str">
        <f>IF('Packaging (Primary)'!O114="","",IFERROR(VLOOKUP('Packaging (Primary)'!O114,AlleLande[],4,FALSE),""))</f>
        <v/>
      </c>
      <c r="BBC9" s="79" t="str">
        <f>IF('Packaging (Primary)'!P114="","",IFERROR(VLOOKUP('Packaging (Primary)'!P114,AlleLande[],4,FALSE),""))</f>
        <v/>
      </c>
      <c r="BBD9" s="79" t="str">
        <f>IF('Packaging (Primary)'!C22='Drop down'!$P$6,"",VLOOKUP('Packaging (Primary)'!C22,EmballageListe[],3,FALSE))</f>
        <v/>
      </c>
      <c r="BBE9" s="79" t="str">
        <f>IF('Packaging (Primary)'!D22="","",'Packaging (Primary)'!D22)</f>
        <v/>
      </c>
      <c r="BBF9" s="79" t="str">
        <f>IFERROR(IF(BBE9="","","GRM"),"")</f>
        <v/>
      </c>
      <c r="BBG9" s="79" t="str">
        <f>IF('Packaging (Primary)'!F22="","",'Packaging (Primary)'!F22)</f>
        <v/>
      </c>
      <c r="BBH9" s="79" t="str">
        <f>IFERROR(IF(BBG9="","","4H"),"")</f>
        <v/>
      </c>
      <c r="BBI9" s="79" t="str">
        <f>IF('Packaging (Primary)'!G22='Drop down'!$P$6,"",VLOOKUP('Packaging (Primary)'!G22,Emballagesortering[],3,FALSE))</f>
        <v/>
      </c>
      <c r="BBJ9" s="79" t="str">
        <f>IF('Packaging (Primary)'!H22="X",1,"")</f>
        <v/>
      </c>
      <c r="BBK9" s="79" t="str">
        <f>IF('Packaging (Primary)'!I22="X",1,"")</f>
        <v/>
      </c>
      <c r="BBL9" s="79" t="str">
        <f>IF('Packaging (Primary)'!J22="X",1,"")</f>
        <v/>
      </c>
      <c r="BBM9" s="79" t="str">
        <f>IF('Packaging (Primary)'!K22='Drop down'!$P$6,"",VLOOKUP('Packaging (Primary)'!K22,CertPapir[],3,FALSE))</f>
        <v/>
      </c>
      <c r="BBN9" s="79" t="str">
        <f>IF('Packaging (Primary)'!L22="","",IFERROR(VLOOKUP('Packaging (Primary)'!L22,AlleLande[],4,FALSE),""))</f>
        <v/>
      </c>
      <c r="BBO9" s="79" t="str">
        <f>IF('Packaging (Primary)'!M22="","",IFERROR(VLOOKUP('Packaging (Primary)'!M22,AlleLande[],4,FALSE),""))</f>
        <v/>
      </c>
      <c r="BBP9" s="79" t="str">
        <f>IF('Packaging (Primary)'!N22="","",IFERROR(VLOOKUP('Packaging (Primary)'!N22,AlleLande[],4,FALSE),""))</f>
        <v/>
      </c>
      <c r="BBQ9" s="79" t="str">
        <f>IF('Packaging (Primary)'!O22="","",IFERROR(VLOOKUP('Packaging (Primary)'!O22,AlleLande[],4,FALSE),""))</f>
        <v/>
      </c>
      <c r="BBR9" s="79" t="str">
        <f>IF('Packaging (Primary)'!P22="","",IFERROR(VLOOKUP('Packaging (Primary)'!P22,AlleLande[],4,FALSE),""))</f>
        <v/>
      </c>
      <c r="BBS9" s="79" t="str">
        <f>IF('Packaging (Primary)'!D117='Drop down'!$P$6,"",VLOOKUP('Packaging (Primary)'!D117,MaterialeListe[],3,FALSE))</f>
        <v/>
      </c>
      <c r="BBT9" s="79" t="str">
        <f>IF('Packaging (Primary)'!E117='Drop down'!$P$6,"",IF('Packaging (Primary)'!E117='Drop down'!$P$11,0,1))</f>
        <v/>
      </c>
      <c r="BBU9" s="79" t="str">
        <f>IF('Packaging (Primary)'!F117='Drop down'!$P$6,"",VLOOKUP('Packaging (Primary)'!F117,Råmateriale[],3,FALSE))</f>
        <v/>
      </c>
      <c r="BBV9" s="79" t="str">
        <f>IF('Packaging (Primary)'!G117="","",('Packaging (Primary)'!G117/100)*$BBE$9)</f>
        <v/>
      </c>
      <c r="BBW9" s="79" t="str">
        <f>IFERROR(IF(BBV9="","","GRM"),"")</f>
        <v/>
      </c>
      <c r="BBX9" s="79" t="str">
        <f>IF('Packaging (Primary)'!K117='Drop down'!$P$6,"",VLOOKUP('Packaging (Primary)'!K117,Materialefarve[],3,FALSE))</f>
        <v/>
      </c>
      <c r="BBY9" s="79" t="str">
        <f>IF('Packaging (Primary)'!L117="","",IFERROR(VLOOKUP('Packaging (Primary)'!L117,AlleLande[],4,FALSE),""))</f>
        <v/>
      </c>
      <c r="BBZ9" s="79" t="str">
        <f>IF('Packaging (Primary)'!M117="","",IFERROR(VLOOKUP('Packaging (Primary)'!M117,AlleLande[],4,FALSE),""))</f>
        <v/>
      </c>
      <c r="BCA9" s="79" t="str">
        <f>IF('Packaging (Primary)'!N117="","",IFERROR(VLOOKUP('Packaging (Primary)'!N117,AlleLande[],4,FALSE),""))</f>
        <v/>
      </c>
      <c r="BCB9" s="79" t="str">
        <f>IF('Packaging (Primary)'!O117="","",IFERROR(VLOOKUP('Packaging (Primary)'!O117,AlleLande[],4,FALSE),""))</f>
        <v/>
      </c>
      <c r="BCC9" s="79" t="str">
        <f>IF('Packaging (Primary)'!P117="","",IFERROR(VLOOKUP('Packaging (Primary)'!P117,AlleLande[],4,FALSE),""))</f>
        <v/>
      </c>
      <c r="BCD9" s="79" t="str">
        <f>IF('Packaging (Primary)'!D118='Drop down'!$P$6,"",VLOOKUP('Packaging (Primary)'!D118,MaterialeListe[],3,FALSE))</f>
        <v/>
      </c>
      <c r="BCE9" s="79" t="str">
        <f>IF('Packaging (Primary)'!E118='Drop down'!$P$6,"",IF('Packaging (Primary)'!E118='Drop down'!$P$11,0,1))</f>
        <v/>
      </c>
      <c r="BCF9" s="79" t="str">
        <f>IF('Packaging (Primary)'!F118='Drop down'!$P$6,"",VLOOKUP('Packaging (Primary)'!F118,Råmateriale[],3,FALSE))</f>
        <v/>
      </c>
      <c r="BCG9" s="79" t="str">
        <f>IF('Packaging (Primary)'!G118="","",('Packaging (Primary)'!G118/100)*$BBE$9)</f>
        <v/>
      </c>
      <c r="BCH9" s="79" t="str">
        <f>IFERROR(IF(BCG9="","","GRM"),"")</f>
        <v/>
      </c>
      <c r="BCI9" s="79" t="str">
        <f>IF('Packaging (Primary)'!K118='Drop down'!$P$6,"",VLOOKUP('Packaging (Primary)'!K118,Materialefarve[],3,FALSE))</f>
        <v/>
      </c>
      <c r="BCJ9" s="79" t="str">
        <f>IF('Packaging (Primary)'!L118="","",IFERROR(VLOOKUP('Packaging (Primary)'!L118,AlleLande[],4,FALSE),""))</f>
        <v/>
      </c>
      <c r="BCK9" s="79" t="str">
        <f>IF('Packaging (Primary)'!M118="","",IFERROR(VLOOKUP('Packaging (Primary)'!M118,AlleLande[],4,FALSE),""))</f>
        <v/>
      </c>
      <c r="BCL9" s="79" t="str">
        <f>IF('Packaging (Primary)'!N118="","",IFERROR(VLOOKUP('Packaging (Primary)'!N118,AlleLande[],4,FALSE),""))</f>
        <v/>
      </c>
      <c r="BCM9" s="79" t="str">
        <f>IF('Packaging (Primary)'!O118="","",IFERROR(VLOOKUP('Packaging (Primary)'!O118,AlleLande[],4,FALSE),""))</f>
        <v/>
      </c>
      <c r="BCN9" s="79" t="str">
        <f>IF('Packaging (Primary)'!P118="","",IFERROR(VLOOKUP('Packaging (Primary)'!P118,AlleLande[],4,FALSE),""))</f>
        <v/>
      </c>
      <c r="BCO9" s="79" t="str">
        <f>IF('Packaging (Primary)'!D119='Drop down'!$P$6,"",VLOOKUP('Packaging (Primary)'!D119,MaterialeListe[],3,FALSE))</f>
        <v/>
      </c>
      <c r="BCP9" s="79" t="str">
        <f>IF('Packaging (Primary)'!E119='Drop down'!$P$6,"",IF('Packaging (Primary)'!E119='Drop down'!$P$11,0,1))</f>
        <v/>
      </c>
      <c r="BCQ9" s="79" t="str">
        <f>IF('Packaging (Primary)'!F119='Drop down'!$P$6,"",VLOOKUP('Packaging (Primary)'!F119,Råmateriale[],3,FALSE))</f>
        <v/>
      </c>
      <c r="BCR9" s="79" t="str">
        <f>IF('Packaging (Primary)'!G119="","",('Packaging (Primary)'!G119/100)*$BBE$9)</f>
        <v/>
      </c>
      <c r="BCS9" s="79" t="str">
        <f>IFERROR(IF(BCR9="","","GRM"),"")</f>
        <v/>
      </c>
      <c r="BCT9" s="79" t="str">
        <f>IF('Packaging (Primary)'!K119='Drop down'!$P$6,"",VLOOKUP('Packaging (Primary)'!K119,Materialefarve[],3,FALSE))</f>
        <v/>
      </c>
      <c r="BCU9" s="79" t="str">
        <f>IF('Packaging (Primary)'!L119="","",IFERROR(VLOOKUP('Packaging (Primary)'!L119,AlleLande[],4,FALSE),""))</f>
        <v/>
      </c>
      <c r="BCV9" s="79" t="str">
        <f>IF('Packaging (Primary)'!M119="","",IFERROR(VLOOKUP('Packaging (Primary)'!M119,AlleLande[],4,FALSE),""))</f>
        <v/>
      </c>
      <c r="BCW9" s="79" t="str">
        <f>IF('Packaging (Primary)'!N119="","",IFERROR(VLOOKUP('Packaging (Primary)'!N119,AlleLande[],4,FALSE),""))</f>
        <v/>
      </c>
      <c r="BCX9" s="79" t="str">
        <f>IF('Packaging (Primary)'!O119="","",IFERROR(VLOOKUP('Packaging (Primary)'!O119,AlleLande[],4,FALSE),""))</f>
        <v/>
      </c>
      <c r="BCY9" s="79" t="str">
        <f>IF('Packaging (Primary)'!P119="","",IFERROR(VLOOKUP('Packaging (Primary)'!P119,AlleLande[],4,FALSE),""))</f>
        <v/>
      </c>
      <c r="BCZ9" s="79" t="str">
        <f>IF('Packaging (Primary)'!D120='Drop down'!$P$6,"",VLOOKUP('Packaging (Primary)'!D120,MaterialeListe[],3,FALSE))</f>
        <v/>
      </c>
      <c r="BDA9" s="79" t="str">
        <f>IF('Packaging (Primary)'!E120='Drop down'!$P$6,"",IF('Packaging (Primary)'!E120='Drop down'!$P$11,0,1))</f>
        <v/>
      </c>
      <c r="BDB9" s="79" t="str">
        <f>IF('Packaging (Primary)'!F120='Drop down'!$P$6,"",VLOOKUP('Packaging (Primary)'!F120,Råmateriale[],3,FALSE))</f>
        <v/>
      </c>
      <c r="BDC9" s="79" t="str">
        <f>IF('Packaging (Primary)'!G120="","",('Packaging (Primary)'!G120/100)*$BBE$9)</f>
        <v/>
      </c>
      <c r="BDD9" s="79" t="str">
        <f>IFERROR(IF(BDC9="","","GRM"),"")</f>
        <v/>
      </c>
      <c r="BDE9" s="79" t="str">
        <f>IF('Packaging (Primary)'!K120='Drop down'!$P$6,"",VLOOKUP('Packaging (Primary)'!K120,Materialefarve[],3,FALSE))</f>
        <v/>
      </c>
      <c r="BDF9" s="79" t="str">
        <f>IF('Packaging (Primary)'!L120="","",IFERROR(VLOOKUP('Packaging (Primary)'!L120,AlleLande[],4,FALSE),""))</f>
        <v/>
      </c>
      <c r="BDG9" s="79" t="str">
        <f>IF('Packaging (Primary)'!M120="","",IFERROR(VLOOKUP('Packaging (Primary)'!M120,AlleLande[],4,FALSE),""))</f>
        <v/>
      </c>
      <c r="BDH9" s="79" t="str">
        <f>IF('Packaging (Primary)'!N120="","",IFERROR(VLOOKUP('Packaging (Primary)'!N120,AlleLande[],4,FALSE),""))</f>
        <v/>
      </c>
      <c r="BDI9" s="79" t="str">
        <f>IF('Packaging (Primary)'!O120="","",IFERROR(VLOOKUP('Packaging (Primary)'!O120,AlleLande[],4,FALSE),""))</f>
        <v/>
      </c>
      <c r="BDJ9" s="79" t="str">
        <f>IF('Packaging (Primary)'!P120="","",IFERROR(VLOOKUP('Packaging (Primary)'!P120,AlleLande[],4,FALSE),""))</f>
        <v/>
      </c>
      <c r="BDK9" s="79" t="str">
        <f>IF('Packaging (Primary)'!D121='Drop down'!$P$6,"",VLOOKUP('Packaging (Primary)'!D121,MaterialeListe[],3,FALSE))</f>
        <v/>
      </c>
      <c r="BDL9" s="79" t="str">
        <f>IF('Packaging (Primary)'!E121='Drop down'!$P$6,"",IF('Packaging (Primary)'!E121='Drop down'!$P$11,0,1))</f>
        <v/>
      </c>
      <c r="BDM9" s="79" t="str">
        <f>IF('Packaging (Primary)'!F121='Drop down'!$P$6,"",VLOOKUP('Packaging (Primary)'!F121,Råmateriale[],3,FALSE))</f>
        <v/>
      </c>
      <c r="BDN9" s="79" t="str">
        <f>IF('Packaging (Primary)'!G121="","",('Packaging (Primary)'!G121/100)*$BBE$9)</f>
        <v/>
      </c>
      <c r="BDO9" s="79" t="str">
        <f>IFERROR(IF(BDN9="","","GRM"),"")</f>
        <v/>
      </c>
      <c r="BDP9" s="79" t="str">
        <f>IF('Packaging (Primary)'!K121='Drop down'!$P$6,"",VLOOKUP('Packaging (Primary)'!K121,Materialefarve[],3,FALSE))</f>
        <v/>
      </c>
      <c r="BDQ9" s="79" t="str">
        <f>IF('Packaging (Primary)'!L121="","",IFERROR(VLOOKUP('Packaging (Primary)'!L121,AlleLande[],4,FALSE),""))</f>
        <v/>
      </c>
      <c r="BDR9" s="79" t="str">
        <f>IF('Packaging (Primary)'!M121="","",IFERROR(VLOOKUP('Packaging (Primary)'!M121,AlleLande[],4,FALSE),""))</f>
        <v/>
      </c>
      <c r="BDS9" s="79" t="str">
        <f>IF('Packaging (Primary)'!N121="","",IFERROR(VLOOKUP('Packaging (Primary)'!N121,AlleLande[],4,FALSE),""))</f>
        <v/>
      </c>
      <c r="BDT9" s="79" t="str">
        <f>IF('Packaging (Primary)'!O121="","",IFERROR(VLOOKUP('Packaging (Primary)'!O121,AlleLande[],4,FALSE),""))</f>
        <v/>
      </c>
      <c r="BDU9" s="79" t="str">
        <f>IF('Packaging (Primary)'!P121="","",IFERROR(VLOOKUP('Packaging (Primary)'!P121,AlleLande[],4,FALSE),""))</f>
        <v/>
      </c>
      <c r="BDV9" s="79" t="str">
        <f>IF('Packaging (Primary)'!D122='Drop down'!$P$6,"",VLOOKUP('Packaging (Primary)'!D122,MaterialeListe[],3,FALSE))</f>
        <v/>
      </c>
      <c r="BDW9" s="79" t="str">
        <f>IF('Packaging (Primary)'!E122='Drop down'!$P$6,"",IF('Packaging (Primary)'!E122='Drop down'!$P$11,0,1))</f>
        <v/>
      </c>
      <c r="BDX9" s="79" t="str">
        <f>IF('Packaging (Primary)'!F122='Drop down'!$P$6,"",VLOOKUP('Packaging (Primary)'!F122,Råmateriale[],3,FALSE))</f>
        <v/>
      </c>
      <c r="BDY9" s="79" t="str">
        <f>IF('Packaging (Primary)'!G122="","",('Packaging (Primary)'!G122/100)*$BBE$9)</f>
        <v/>
      </c>
      <c r="BDZ9" s="79" t="str">
        <f>IFERROR(IF(BDY9="","","GRM"),"")</f>
        <v/>
      </c>
      <c r="BEA9" s="79" t="str">
        <f>IF('Packaging (Primary)'!K122='Drop down'!$P$6,"",VLOOKUP('Packaging (Primary)'!K122,Materialefarve[],3,FALSE))</f>
        <v/>
      </c>
      <c r="BEB9" s="79" t="str">
        <f>IF('Packaging (Primary)'!L122="","",IFERROR(VLOOKUP('Packaging (Primary)'!L122,AlleLande[],4,FALSE),""))</f>
        <v/>
      </c>
      <c r="BEC9" s="79" t="str">
        <f>IF('Packaging (Primary)'!M122="","",IFERROR(VLOOKUP('Packaging (Primary)'!M122,AlleLande[],4,FALSE),""))</f>
        <v/>
      </c>
      <c r="BED9" s="79" t="str">
        <f>IF('Packaging (Primary)'!N122="","",IFERROR(VLOOKUP('Packaging (Primary)'!N122,AlleLande[],4,FALSE),""))</f>
        <v/>
      </c>
      <c r="BEE9" s="79" t="str">
        <f>IF('Packaging (Primary)'!O122="","",IFERROR(VLOOKUP('Packaging (Primary)'!O122,AlleLande[],4,FALSE),""))</f>
        <v/>
      </c>
      <c r="BEF9" s="79" t="str">
        <f>IF('Packaging (Primary)'!P122="","",IFERROR(VLOOKUP('Packaging (Primary)'!P122,AlleLande[],4,FALSE),""))</f>
        <v/>
      </c>
      <c r="BEG9" s="79" t="str">
        <f>IF('Packaging (Primary)'!D123='Drop down'!$P$6,"",VLOOKUP('Packaging (Primary)'!D123,MaterialeListe[],3,FALSE))</f>
        <v/>
      </c>
      <c r="BEH9" s="79" t="str">
        <f>IF('Packaging (Primary)'!E123='Drop down'!$P$6,"",IF('Packaging (Primary)'!E123='Drop down'!$P$11,0,1))</f>
        <v/>
      </c>
      <c r="BEI9" s="79" t="str">
        <f>IF('Packaging (Primary)'!F123='Drop down'!$P$6,"",VLOOKUP('Packaging (Primary)'!F123,Råmateriale[],3,FALSE))</f>
        <v/>
      </c>
      <c r="BEJ9" s="79" t="str">
        <f>IF('Packaging (Primary)'!G123="","",('Packaging (Primary)'!G123/100)*$BBE$9)</f>
        <v/>
      </c>
      <c r="BEK9" s="79" t="str">
        <f>IFERROR(IF(BEJ9="","","GRM"),"")</f>
        <v/>
      </c>
      <c r="BEL9" s="79" t="str">
        <f>IF('Packaging (Primary)'!K123='Drop down'!$P$6,"",VLOOKUP('Packaging (Primary)'!K123,Materialefarve[],3,FALSE))</f>
        <v/>
      </c>
      <c r="BEM9" s="79" t="str">
        <f>IF('Packaging (Primary)'!L123="","",IFERROR(VLOOKUP('Packaging (Primary)'!L123,AlleLande[],4,FALSE),""))</f>
        <v/>
      </c>
      <c r="BEN9" s="79" t="str">
        <f>IF('Packaging (Primary)'!M123="","",IFERROR(VLOOKUP('Packaging (Primary)'!M123,AlleLande[],4,FALSE),""))</f>
        <v/>
      </c>
      <c r="BEO9" s="79" t="str">
        <f>IF('Packaging (Primary)'!N123="","",IFERROR(VLOOKUP('Packaging (Primary)'!N123,AlleLande[],4,FALSE),""))</f>
        <v/>
      </c>
      <c r="BEP9" s="79" t="str">
        <f>IF('Packaging (Primary)'!O123="","",IFERROR(VLOOKUP('Packaging (Primary)'!O123,AlleLande[],4,FALSE),""))</f>
        <v/>
      </c>
      <c r="BEQ9" s="79" t="str">
        <f>IF('Packaging (Primary)'!P123="","",IFERROR(VLOOKUP('Packaging (Primary)'!P123,AlleLande[],4,FALSE),""))</f>
        <v/>
      </c>
      <c r="BER9" s="79" t="str">
        <f>IF('Packaging (Primary)'!D124='Drop down'!$P$6,"",VLOOKUP('Packaging (Primary)'!D124,MaterialeListe[],3,FALSE))</f>
        <v/>
      </c>
      <c r="BES9" s="79" t="str">
        <f>IF('Packaging (Primary)'!E124='Drop down'!$P$6,"",IF('Packaging (Primary)'!E124='Drop down'!$P$11,0,1))</f>
        <v/>
      </c>
      <c r="BET9" s="79" t="str">
        <f>IF('Packaging (Primary)'!F124='Drop down'!$P$6,"",VLOOKUP('Packaging (Primary)'!F124,Råmateriale[],3,FALSE))</f>
        <v/>
      </c>
      <c r="BEU9" s="79" t="str">
        <f>IF('Packaging (Primary)'!G124="","",('Packaging (Primary)'!G124/100)*$BBE$9)</f>
        <v/>
      </c>
      <c r="BEV9" s="79" t="str">
        <f>IFERROR(IF(BEU9="","","GRM"),"")</f>
        <v/>
      </c>
      <c r="BEW9" s="79" t="str">
        <f>IF('Packaging (Primary)'!K124='Drop down'!$P$6,"",VLOOKUP('Packaging (Primary)'!K124,Materialefarve[],3,FALSE))</f>
        <v/>
      </c>
      <c r="BEX9" s="79" t="str">
        <f>IF('Packaging (Primary)'!L124="","",IFERROR(VLOOKUP('Packaging (Primary)'!L124,AlleLande[],4,FALSE),""))</f>
        <v/>
      </c>
      <c r="BEY9" s="79" t="str">
        <f>IF('Packaging (Primary)'!M124="","",IFERROR(VLOOKUP('Packaging (Primary)'!M124,AlleLande[],4,FALSE),""))</f>
        <v/>
      </c>
      <c r="BEZ9" s="79" t="str">
        <f>IF('Packaging (Primary)'!N124="","",IFERROR(VLOOKUP('Packaging (Primary)'!N124,AlleLande[],4,FALSE),""))</f>
        <v/>
      </c>
      <c r="BFA9" s="79" t="str">
        <f>IF('Packaging (Primary)'!O124="","",IFERROR(VLOOKUP('Packaging (Primary)'!O124,AlleLande[],4,FALSE),""))</f>
        <v/>
      </c>
      <c r="BFB9" s="79" t="str">
        <f>IF('Packaging (Primary)'!P124="","",IFERROR(VLOOKUP('Packaging (Primary)'!P124,AlleLande[],4,FALSE),""))</f>
        <v/>
      </c>
      <c r="BFC9" s="79" t="str">
        <f>IF('Packaging (Primary)'!D125='Drop down'!$P$6,"",VLOOKUP('Packaging (Primary)'!D125,MaterialeListe[],3,FALSE))</f>
        <v/>
      </c>
      <c r="BFD9" s="79" t="str">
        <f>IF('Packaging (Primary)'!E125='Drop down'!$P$6,"",IF('Packaging (Primary)'!E125='Drop down'!$P$11,0,1))</f>
        <v/>
      </c>
      <c r="BFE9" s="79" t="str">
        <f>IF('Packaging (Primary)'!F125='Drop down'!$P$6,"",VLOOKUP('Packaging (Primary)'!F125,Råmateriale[],3,FALSE))</f>
        <v/>
      </c>
      <c r="BFF9" s="79" t="str">
        <f>IF('Packaging (Primary)'!G125="","",('Packaging (Primary)'!G125/100)*$BBE$9)</f>
        <v/>
      </c>
      <c r="BFG9" s="79" t="str">
        <f>IFERROR(IF(BFF9="","","GRM"),"")</f>
        <v/>
      </c>
      <c r="BFH9" s="79" t="str">
        <f>IF('Packaging (Primary)'!K125='Drop down'!$P$6,"",VLOOKUP('Packaging (Primary)'!K125,Materialefarve[],3,FALSE))</f>
        <v/>
      </c>
      <c r="BFI9" s="79" t="str">
        <f>IF('Packaging (Primary)'!L125="","",IFERROR(VLOOKUP('Packaging (Primary)'!L125,AlleLande[],4,FALSE),""))</f>
        <v/>
      </c>
      <c r="BFJ9" s="79" t="str">
        <f>IF('Packaging (Primary)'!M125="","",IFERROR(VLOOKUP('Packaging (Primary)'!M125,AlleLande[],4,FALSE),""))</f>
        <v/>
      </c>
      <c r="BFK9" s="79" t="str">
        <f>IF('Packaging (Primary)'!N125="","",IFERROR(VLOOKUP('Packaging (Primary)'!N125,AlleLande[],4,FALSE),""))</f>
        <v/>
      </c>
      <c r="BFL9" s="79" t="str">
        <f>IF('Packaging (Primary)'!O125="","",IFERROR(VLOOKUP('Packaging (Primary)'!O125,AlleLande[],4,FALSE),""))</f>
        <v/>
      </c>
      <c r="BFM9" s="79" t="str">
        <f>IF('Packaging (Primary)'!P125="","",IFERROR(VLOOKUP('Packaging (Primary)'!P125,AlleLande[],4,FALSE),""))</f>
        <v/>
      </c>
      <c r="BFN9" s="79" t="str">
        <f>IF('Packaging (Primary)'!D126='Drop down'!$P$6,"",VLOOKUP('Packaging (Primary)'!D126,MaterialeListe[],3,FALSE))</f>
        <v/>
      </c>
      <c r="BFO9" s="79" t="str">
        <f>IF('Packaging (Primary)'!E126='Drop down'!$P$6,"",IF('Packaging (Primary)'!E126='Drop down'!$P$11,0,1))</f>
        <v/>
      </c>
      <c r="BFP9" s="79" t="str">
        <f>IF('Packaging (Primary)'!F126='Drop down'!$P$6,"",VLOOKUP('Packaging (Primary)'!F126,Råmateriale[],3,FALSE))</f>
        <v/>
      </c>
      <c r="BFQ9" s="79" t="str">
        <f>IF('Packaging (Primary)'!G126="","",('Packaging (Primary)'!G126/100)*$BBE$9)</f>
        <v/>
      </c>
      <c r="BFR9" s="79" t="str">
        <f>IFERROR(IF(BFQ9="","","GRM"),"")</f>
        <v/>
      </c>
      <c r="BFS9" s="79" t="str">
        <f>IF('Packaging (Primary)'!K126='Drop down'!$P$6,"",VLOOKUP('Packaging (Primary)'!K126,Materialefarve[],3,FALSE))</f>
        <v/>
      </c>
      <c r="BFT9" s="79" t="str">
        <f>IF('Packaging (Primary)'!L126="","",IFERROR(VLOOKUP('Packaging (Primary)'!L126,AlleLande[],4,FALSE),""))</f>
        <v/>
      </c>
      <c r="BFU9" s="79" t="str">
        <f>IF('Packaging (Primary)'!M126="","",IFERROR(VLOOKUP('Packaging (Primary)'!M126,AlleLande[],4,FALSE),""))</f>
        <v/>
      </c>
      <c r="BFV9" s="79" t="str">
        <f>IF('Packaging (Primary)'!N126="","",IFERROR(VLOOKUP('Packaging (Primary)'!N126,AlleLande[],4,FALSE),""))</f>
        <v/>
      </c>
      <c r="BFW9" s="79" t="str">
        <f>IF('Packaging (Primary)'!O126="","",IFERROR(VLOOKUP('Packaging (Primary)'!O126,AlleLande[],4,FALSE),""))</f>
        <v/>
      </c>
      <c r="BFX9" s="79" t="str">
        <f>IF('Packaging (Primary)'!P126="","",IFERROR(VLOOKUP('Packaging (Primary)'!P126,AlleLande[],4,FALSE),""))</f>
        <v/>
      </c>
      <c r="BFY9" s="79" t="str">
        <f>IF('Packaging (Primary)'!C23='Drop down'!$P$6,"",VLOOKUP('Packaging (Primary)'!C23,EmballageListe[],3,FALSE))</f>
        <v/>
      </c>
      <c r="BFZ9" s="79" t="str">
        <f>IF('Packaging (Primary)'!D23="","",'Packaging (Primary)'!D23)</f>
        <v/>
      </c>
      <c r="BGA9" s="79" t="str">
        <f>IFERROR(IF(BFZ9="","","GRM"),"")</f>
        <v/>
      </c>
      <c r="BGB9" s="79" t="str">
        <f>IF('Packaging (Primary)'!F23="","",'Packaging (Primary)'!F23)</f>
        <v/>
      </c>
      <c r="BGC9" s="79" t="str">
        <f>IFERROR(IF(BGB9="","","4H"),"")</f>
        <v/>
      </c>
      <c r="BGD9" s="79" t="str">
        <f>IF('Packaging (Primary)'!G23='Drop down'!$P$6,"",VLOOKUP('Packaging (Primary)'!G23,Emballagesortering[],3,FALSE))</f>
        <v/>
      </c>
      <c r="BGE9" s="79" t="str">
        <f>IF('Packaging (Primary)'!H23="X",1,"")</f>
        <v/>
      </c>
      <c r="BGF9" s="79" t="str">
        <f>IF('Packaging (Primary)'!I23="X",1,"")</f>
        <v/>
      </c>
      <c r="BGG9" s="79" t="str">
        <f>IF('Packaging (Primary)'!J23="X",1,"")</f>
        <v/>
      </c>
      <c r="BGH9" s="79" t="str">
        <f>IF('Packaging (Primary)'!K23='Drop down'!$P$6,"",VLOOKUP('Packaging (Primary)'!K23,CertPapir[],3,FALSE))</f>
        <v/>
      </c>
      <c r="BGI9" s="79" t="str">
        <f>IF('Packaging (Primary)'!L23="","",IFERROR(VLOOKUP('Packaging (Primary)'!L23,AlleLande[],4,FALSE),""))</f>
        <v/>
      </c>
      <c r="BGJ9" s="79" t="str">
        <f>IF('Packaging (Primary)'!M23="","",IFERROR(VLOOKUP('Packaging (Primary)'!M23,AlleLande[],4,FALSE),""))</f>
        <v/>
      </c>
      <c r="BGK9" s="79" t="str">
        <f>IF('Packaging (Primary)'!N23="","",IFERROR(VLOOKUP('Packaging (Primary)'!N23,AlleLande[],4,FALSE),""))</f>
        <v/>
      </c>
      <c r="BGL9" s="79" t="str">
        <f>IF('Packaging (Primary)'!O23="","",IFERROR(VLOOKUP('Packaging (Primary)'!O23,AlleLande[],4,FALSE),""))</f>
        <v/>
      </c>
      <c r="BGM9" s="79" t="str">
        <f>IF('Packaging (Primary)'!P23="","",IFERROR(VLOOKUP('Packaging (Primary)'!P23,AlleLande[],4,FALSE),""))</f>
        <v/>
      </c>
      <c r="BGN9" s="79" t="str">
        <f>IF('Packaging (Primary)'!D129='Drop down'!$P$6,"",VLOOKUP('Packaging (Primary)'!D129,MaterialeListe[],3,FALSE))</f>
        <v/>
      </c>
      <c r="BGO9" s="79" t="str">
        <f>IF('Packaging (Primary)'!E129='Drop down'!$P$6,"",IF('Packaging (Primary)'!E129='Drop down'!$P$11,0,1))</f>
        <v/>
      </c>
      <c r="BGP9" s="79" t="str">
        <f>IF('Packaging (Primary)'!F129='Drop down'!$P$6,"",VLOOKUP('Packaging (Primary)'!F129,Råmateriale[],3,FALSE))</f>
        <v/>
      </c>
      <c r="BGQ9" s="79" t="str">
        <f>IF('Packaging (Primary)'!G129="","",('Packaging (Primary)'!G129/100)*$BFZ$9)</f>
        <v/>
      </c>
      <c r="BGR9" s="79" t="str">
        <f>IFERROR(IF(BGQ9="","","GRM"),"")</f>
        <v/>
      </c>
      <c r="BGS9" s="79" t="str">
        <f>IF('Packaging (Primary)'!K129='Drop down'!$P$6,"",VLOOKUP('Packaging (Primary)'!K129,Materialefarve[],3,FALSE))</f>
        <v/>
      </c>
      <c r="BGT9" s="79" t="str">
        <f>IF('Packaging (Primary)'!L129="","",IFERROR(VLOOKUP('Packaging (Primary)'!L129,AlleLande[],4,FALSE),""))</f>
        <v/>
      </c>
      <c r="BGU9" s="79" t="str">
        <f>IF('Packaging (Primary)'!M129="","",IFERROR(VLOOKUP('Packaging (Primary)'!M129,AlleLande[],4,FALSE),""))</f>
        <v/>
      </c>
      <c r="BGV9" s="79" t="str">
        <f>IF('Packaging (Primary)'!N129="","",IFERROR(VLOOKUP('Packaging (Primary)'!N129,AlleLande[],4,FALSE),""))</f>
        <v/>
      </c>
      <c r="BGW9" s="79" t="str">
        <f>IF('Packaging (Primary)'!O129="","",IFERROR(VLOOKUP('Packaging (Primary)'!O129,AlleLande[],4,FALSE),""))</f>
        <v/>
      </c>
      <c r="BGX9" s="79" t="str">
        <f>IF('Packaging (Primary)'!P129="","",IFERROR(VLOOKUP('Packaging (Primary)'!P129,AlleLande[],4,FALSE),""))</f>
        <v/>
      </c>
      <c r="BGY9" s="79" t="str">
        <f>IF('Packaging (Primary)'!D130='Drop down'!$P$6,"",VLOOKUP('Packaging (Primary)'!D130,MaterialeListe[],3,FALSE))</f>
        <v/>
      </c>
      <c r="BGZ9" s="79" t="str">
        <f>IF('Packaging (Primary)'!E130='Drop down'!$P$6,"",IF('Packaging (Primary)'!E130='Drop down'!$P$11,0,1))</f>
        <v/>
      </c>
      <c r="BHA9" s="79" t="str">
        <f>IF('Packaging (Primary)'!F130='Drop down'!$P$6,"",VLOOKUP('Packaging (Primary)'!F130,Råmateriale[],3,FALSE))</f>
        <v/>
      </c>
      <c r="BHB9" s="79" t="str">
        <f>IF('Packaging (Primary)'!G130="","",('Packaging (Primary)'!G130/100)*$BFZ$9)</f>
        <v/>
      </c>
      <c r="BHC9" s="79" t="str">
        <f>IFERROR(IF(BHB9="","","GRM"),"")</f>
        <v/>
      </c>
      <c r="BHD9" s="79" t="str">
        <f>IF('Packaging (Primary)'!K130='Drop down'!$P$6,"",VLOOKUP('Packaging (Primary)'!K130,Materialefarve[],3,FALSE))</f>
        <v/>
      </c>
      <c r="BHE9" s="79" t="str">
        <f>IF('Packaging (Primary)'!L130="","",IFERROR(VLOOKUP('Packaging (Primary)'!L130,AlleLande[],4,FALSE),""))</f>
        <v/>
      </c>
      <c r="BHF9" s="79" t="str">
        <f>IF('Packaging (Primary)'!M130="","",IFERROR(VLOOKUP('Packaging (Primary)'!M130,AlleLande[],4,FALSE),""))</f>
        <v/>
      </c>
      <c r="BHG9" s="79" t="str">
        <f>IF('Packaging (Primary)'!N130="","",IFERROR(VLOOKUP('Packaging (Primary)'!N130,AlleLande[],4,FALSE),""))</f>
        <v/>
      </c>
      <c r="BHH9" s="79" t="str">
        <f>IF('Packaging (Primary)'!O130="","",IFERROR(VLOOKUP('Packaging (Primary)'!O130,AlleLande[],4,FALSE),""))</f>
        <v/>
      </c>
      <c r="BHI9" s="79" t="str">
        <f>IF('Packaging (Primary)'!P130="","",IFERROR(VLOOKUP('Packaging (Primary)'!P130,AlleLande[],4,FALSE),""))</f>
        <v/>
      </c>
      <c r="BHJ9" s="79" t="str">
        <f>IF('Packaging (Primary)'!D131='Drop down'!$P$6,"",VLOOKUP('Packaging (Primary)'!D131,MaterialeListe[],3,FALSE))</f>
        <v/>
      </c>
      <c r="BHK9" s="79" t="str">
        <f>IF('Packaging (Primary)'!E131='Drop down'!$P$6,"",IF('Packaging (Primary)'!E131='Drop down'!$P$11,0,1))</f>
        <v/>
      </c>
      <c r="BHL9" s="79" t="str">
        <f>IF('Packaging (Primary)'!F131='Drop down'!$P$6,"",VLOOKUP('Packaging (Primary)'!F131,Råmateriale[],3,FALSE))</f>
        <v/>
      </c>
      <c r="BHM9" s="79" t="str">
        <f>IF('Packaging (Primary)'!G131="","",('Packaging (Primary)'!G131/100)*$BFZ$9)</f>
        <v/>
      </c>
      <c r="BHN9" s="79" t="str">
        <f>IFERROR(IF(BHM9="","","GRM"),"")</f>
        <v/>
      </c>
      <c r="BHO9" s="79" t="str">
        <f>IF('Packaging (Primary)'!K131='Drop down'!$P$6,"",VLOOKUP('Packaging (Primary)'!K131,Materialefarve[],3,FALSE))</f>
        <v/>
      </c>
      <c r="BHP9" s="79" t="str">
        <f>IF('Packaging (Primary)'!L131="","",IFERROR(VLOOKUP('Packaging (Primary)'!L131,AlleLande[],4,FALSE),""))</f>
        <v/>
      </c>
      <c r="BHQ9" s="79" t="str">
        <f>IF('Packaging (Primary)'!M131="","",IFERROR(VLOOKUP('Packaging (Primary)'!M131,AlleLande[],4,FALSE),""))</f>
        <v/>
      </c>
      <c r="BHR9" s="79" t="str">
        <f>IF('Packaging (Primary)'!N131="","",IFERROR(VLOOKUP('Packaging (Primary)'!N131,AlleLande[],4,FALSE),""))</f>
        <v/>
      </c>
      <c r="BHS9" s="79" t="str">
        <f>IF('Packaging (Primary)'!O131="","",IFERROR(VLOOKUP('Packaging (Primary)'!O131,AlleLande[],4,FALSE),""))</f>
        <v/>
      </c>
      <c r="BHT9" s="79" t="str">
        <f>IF('Packaging (Primary)'!P131="","",IFERROR(VLOOKUP('Packaging (Primary)'!P131,AlleLande[],4,FALSE),""))</f>
        <v/>
      </c>
      <c r="BHU9" s="79" t="str">
        <f>IF('Packaging (Primary)'!D132='Drop down'!$P$6,"",VLOOKUP('Packaging (Primary)'!D132,MaterialeListe[],3,FALSE))</f>
        <v/>
      </c>
      <c r="BHV9" s="79" t="str">
        <f>IF('Packaging (Primary)'!E132='Drop down'!$P$6,"",IF('Packaging (Primary)'!E132='Drop down'!$P$11,0,1))</f>
        <v/>
      </c>
      <c r="BHW9" s="79" t="str">
        <f>IF('Packaging (Primary)'!F132='Drop down'!$P$6,"",VLOOKUP('Packaging (Primary)'!F132,Råmateriale[],3,FALSE))</f>
        <v/>
      </c>
      <c r="BHX9" s="79" t="str">
        <f>IF('Packaging (Primary)'!G132="","",('Packaging (Primary)'!G132/100)*$BFZ$9)</f>
        <v/>
      </c>
      <c r="BHY9" s="79" t="str">
        <f>IFERROR(IF(BHX9="","","GRM"),"")</f>
        <v/>
      </c>
      <c r="BHZ9" s="79" t="str">
        <f>IF('Packaging (Primary)'!K132='Drop down'!$P$6,"",VLOOKUP('Packaging (Primary)'!K132,Materialefarve[],3,FALSE))</f>
        <v/>
      </c>
      <c r="BIA9" s="79" t="str">
        <f>IF('Packaging (Primary)'!L132="","",IFERROR(VLOOKUP('Packaging (Primary)'!L132,AlleLande[],4,FALSE),""))</f>
        <v/>
      </c>
      <c r="BIB9" s="79" t="str">
        <f>IF('Packaging (Primary)'!M132="","",IFERROR(VLOOKUP('Packaging (Primary)'!M132,AlleLande[],4,FALSE),""))</f>
        <v/>
      </c>
      <c r="BIC9" s="79" t="str">
        <f>IF('Packaging (Primary)'!N132="","",IFERROR(VLOOKUP('Packaging (Primary)'!N132,AlleLande[],4,FALSE),""))</f>
        <v/>
      </c>
      <c r="BID9" s="79" t="str">
        <f>IF('Packaging (Primary)'!O132="","",IFERROR(VLOOKUP('Packaging (Primary)'!O132,AlleLande[],4,FALSE),""))</f>
        <v/>
      </c>
      <c r="BIE9" s="79" t="str">
        <f>IF('Packaging (Primary)'!P132="","",IFERROR(VLOOKUP('Packaging (Primary)'!P132,AlleLande[],4,FALSE),""))</f>
        <v/>
      </c>
      <c r="BIF9" s="79" t="str">
        <f>IF('Packaging (Primary)'!D133='Drop down'!$P$6,"",VLOOKUP('Packaging (Primary)'!D133,MaterialeListe[],3,FALSE))</f>
        <v/>
      </c>
      <c r="BIG9" s="79" t="str">
        <f>IF('Packaging (Primary)'!E133='Drop down'!$P$6,"",IF('Packaging (Primary)'!E133='Drop down'!$P$11,0,1))</f>
        <v/>
      </c>
      <c r="BIH9" s="79" t="str">
        <f>IF('Packaging (Primary)'!F133='Drop down'!$P$6,"",VLOOKUP('Packaging (Primary)'!F133,Råmateriale[],3,FALSE))</f>
        <v/>
      </c>
      <c r="BII9" s="79" t="str">
        <f>IF('Packaging (Primary)'!G133="","",('Packaging (Primary)'!G133/100)*$BFZ$9)</f>
        <v/>
      </c>
      <c r="BIJ9" s="79" t="str">
        <f>IFERROR(IF(BII9="","","GRM"),"")</f>
        <v/>
      </c>
      <c r="BIK9" s="79" t="str">
        <f>IF('Packaging (Primary)'!K133='Drop down'!$P$6,"",VLOOKUP('Packaging (Primary)'!K133,Materialefarve[],3,FALSE))</f>
        <v/>
      </c>
      <c r="BIL9" s="79" t="str">
        <f>IF('Packaging (Primary)'!L133="","",IFERROR(VLOOKUP('Packaging (Primary)'!L133,AlleLande[],4,FALSE),""))</f>
        <v/>
      </c>
      <c r="BIM9" s="79" t="str">
        <f>IF('Packaging (Primary)'!M133="","",IFERROR(VLOOKUP('Packaging (Primary)'!M133,AlleLande[],4,FALSE),""))</f>
        <v/>
      </c>
      <c r="BIN9" s="79" t="str">
        <f>IF('Packaging (Primary)'!N133="","",IFERROR(VLOOKUP('Packaging (Primary)'!N133,AlleLande[],4,FALSE),""))</f>
        <v/>
      </c>
      <c r="BIO9" s="79" t="str">
        <f>IF('Packaging (Primary)'!O133="","",IFERROR(VLOOKUP('Packaging (Primary)'!O133,AlleLande[],4,FALSE),""))</f>
        <v/>
      </c>
      <c r="BIP9" s="79" t="str">
        <f>IF('Packaging (Primary)'!P133="","",IFERROR(VLOOKUP('Packaging (Primary)'!P133,AlleLande[],4,FALSE),""))</f>
        <v/>
      </c>
      <c r="BIQ9" s="79" t="str">
        <f>IF('Packaging (Primary)'!D134='Drop down'!$P$6,"",VLOOKUP('Packaging (Primary)'!D134,MaterialeListe[],3,FALSE))</f>
        <v/>
      </c>
      <c r="BIR9" s="79" t="str">
        <f>IF('Packaging (Primary)'!E134='Drop down'!$P$6,"",IF('Packaging (Primary)'!E134='Drop down'!$P$11,0,1))</f>
        <v/>
      </c>
      <c r="BIS9" s="79" t="str">
        <f>IF('Packaging (Primary)'!F134='Drop down'!$P$6,"",VLOOKUP('Packaging (Primary)'!F134,Råmateriale[],3,FALSE))</f>
        <v/>
      </c>
      <c r="BIT9" s="79" t="str">
        <f>IF('Packaging (Primary)'!G134="","",('Packaging (Primary)'!G134/100)*$BFZ$9)</f>
        <v/>
      </c>
      <c r="BIU9" s="79" t="str">
        <f>IFERROR(IF(BIT9="","","GRM"),"")</f>
        <v/>
      </c>
      <c r="BIV9" s="79" t="str">
        <f>IF('Packaging (Primary)'!K134='Drop down'!$P$6,"",VLOOKUP('Packaging (Primary)'!K134,Materialefarve[],3,FALSE))</f>
        <v/>
      </c>
      <c r="BIW9" s="79" t="str">
        <f>IF('Packaging (Primary)'!L134="","",IFERROR(VLOOKUP('Packaging (Primary)'!L134,AlleLande[],4,FALSE),""))</f>
        <v/>
      </c>
      <c r="BIX9" s="79" t="str">
        <f>IF('Packaging (Primary)'!M134="","",IFERROR(VLOOKUP('Packaging (Primary)'!M134,AlleLande[],4,FALSE),""))</f>
        <v/>
      </c>
      <c r="BIY9" s="79" t="str">
        <f>IF('Packaging (Primary)'!N134="","",IFERROR(VLOOKUP('Packaging (Primary)'!N134,AlleLande[],4,FALSE),""))</f>
        <v/>
      </c>
      <c r="BIZ9" s="79" t="str">
        <f>IF('Packaging (Primary)'!O134="","",IFERROR(VLOOKUP('Packaging (Primary)'!O134,AlleLande[],4,FALSE),""))</f>
        <v/>
      </c>
      <c r="BJA9" s="79" t="str">
        <f>IF('Packaging (Primary)'!P134="","",IFERROR(VLOOKUP('Packaging (Primary)'!P134,AlleLande[],4,FALSE),""))</f>
        <v/>
      </c>
      <c r="BJB9" s="79" t="str">
        <f>IF('Packaging (Primary)'!D135='Drop down'!$P$6,"",VLOOKUP('Packaging (Primary)'!D135,MaterialeListe[],3,FALSE))</f>
        <v/>
      </c>
      <c r="BJC9" s="79" t="str">
        <f>IF('Packaging (Primary)'!E135='Drop down'!$P$6,"",IF('Packaging (Primary)'!E135='Drop down'!$P$11,0,1))</f>
        <v/>
      </c>
      <c r="BJD9" s="79" t="str">
        <f>IF('Packaging (Primary)'!F135='Drop down'!$P$6,"",VLOOKUP('Packaging (Primary)'!F135,Råmateriale[],3,FALSE))</f>
        <v/>
      </c>
      <c r="BJE9" s="79" t="str">
        <f>IF('Packaging (Primary)'!G135="","",('Packaging (Primary)'!G135/100)*$BFZ$9)</f>
        <v/>
      </c>
      <c r="BJF9" s="79" t="str">
        <f>IFERROR(IF(BJE9="","","GRM"),"")</f>
        <v/>
      </c>
      <c r="BJG9" s="79" t="str">
        <f>IF('Packaging (Primary)'!K135='Drop down'!$P$6,"",VLOOKUP('Packaging (Primary)'!K135,Materialefarve[],3,FALSE))</f>
        <v/>
      </c>
      <c r="BJH9" s="79" t="str">
        <f>IF('Packaging (Primary)'!L135="","",IFERROR(VLOOKUP('Packaging (Primary)'!L135,AlleLande[],4,FALSE),""))</f>
        <v/>
      </c>
      <c r="BJI9" s="79" t="str">
        <f>IF('Packaging (Primary)'!M135="","",IFERROR(VLOOKUP('Packaging (Primary)'!M135,AlleLande[],4,FALSE),""))</f>
        <v/>
      </c>
      <c r="BJJ9" s="79" t="str">
        <f>IF('Packaging (Primary)'!N135="","",IFERROR(VLOOKUP('Packaging (Primary)'!N135,AlleLande[],4,FALSE),""))</f>
        <v/>
      </c>
      <c r="BJK9" s="79" t="str">
        <f>IF('Packaging (Primary)'!O135="","",IFERROR(VLOOKUP('Packaging (Primary)'!O135,AlleLande[],4,FALSE),""))</f>
        <v/>
      </c>
      <c r="BJL9" s="79" t="str">
        <f>IF('Packaging (Primary)'!P135="","",IFERROR(VLOOKUP('Packaging (Primary)'!P135,AlleLande[],4,FALSE),""))</f>
        <v/>
      </c>
      <c r="BJM9" s="79" t="str">
        <f>IF('Packaging (Primary)'!D136='Drop down'!$P$6,"",VLOOKUP('Packaging (Primary)'!D136,MaterialeListe[],3,FALSE))</f>
        <v/>
      </c>
      <c r="BJN9" s="79" t="str">
        <f>IF('Packaging (Primary)'!E136='Drop down'!$P$6,"",IF('Packaging (Primary)'!E136='Drop down'!$P$11,0,1))</f>
        <v/>
      </c>
      <c r="BJO9" s="79" t="str">
        <f>IF('Packaging (Primary)'!F136='Drop down'!$P$6,"",VLOOKUP('Packaging (Primary)'!F136,Råmateriale[],3,FALSE))</f>
        <v/>
      </c>
      <c r="BJP9" s="79" t="str">
        <f>IF('Packaging (Primary)'!G136="","",('Packaging (Primary)'!G136/100)*$BFZ$9)</f>
        <v/>
      </c>
      <c r="BJQ9" s="79" t="str">
        <f>IFERROR(IF(BJP9="","","GRM"),"")</f>
        <v/>
      </c>
      <c r="BJR9" s="79" t="str">
        <f>IF('Packaging (Primary)'!K136='Drop down'!$P$6,"",VLOOKUP('Packaging (Primary)'!K136,Materialefarve[],3,FALSE))</f>
        <v/>
      </c>
      <c r="BJS9" s="79" t="str">
        <f>IF('Packaging (Primary)'!L136="","",IFERROR(VLOOKUP('Packaging (Primary)'!L136,AlleLande[],4,FALSE),""))</f>
        <v/>
      </c>
      <c r="BJT9" s="79" t="str">
        <f>IF('Packaging (Primary)'!M136="","",IFERROR(VLOOKUP('Packaging (Primary)'!M136,AlleLande[],4,FALSE),""))</f>
        <v/>
      </c>
      <c r="BJU9" s="79" t="str">
        <f>IF('Packaging (Primary)'!N136="","",IFERROR(VLOOKUP('Packaging (Primary)'!N136,AlleLande[],4,FALSE),""))</f>
        <v/>
      </c>
      <c r="BJV9" s="79" t="str">
        <f>IF('Packaging (Primary)'!O136="","",IFERROR(VLOOKUP('Packaging (Primary)'!O136,AlleLande[],4,FALSE),""))</f>
        <v/>
      </c>
      <c r="BJW9" s="79" t="str">
        <f>IF('Packaging (Primary)'!P136="","",IFERROR(VLOOKUP('Packaging (Primary)'!P136,AlleLande[],4,FALSE),""))</f>
        <v/>
      </c>
      <c r="BJX9" s="79" t="str">
        <f>IF('Packaging (Primary)'!D137='Drop down'!$P$6,"",VLOOKUP('Packaging (Primary)'!D137,MaterialeListe[],3,FALSE))</f>
        <v/>
      </c>
      <c r="BJY9" s="79" t="str">
        <f>IF('Packaging (Primary)'!E137='Drop down'!$P$6,"",IF('Packaging (Primary)'!E137='Drop down'!$P$11,0,1))</f>
        <v/>
      </c>
      <c r="BJZ9" s="79" t="str">
        <f>IF('Packaging (Primary)'!F137='Drop down'!$P$6,"",VLOOKUP('Packaging (Primary)'!F137,Råmateriale[],3,FALSE))</f>
        <v/>
      </c>
      <c r="BKA9" s="79" t="str">
        <f>IF('Packaging (Primary)'!G137="","",('Packaging (Primary)'!G137/100)*$BFZ$9)</f>
        <v/>
      </c>
      <c r="BKB9" s="79" t="str">
        <f>IFERROR(IF(BKA9="","","GRM"),"")</f>
        <v/>
      </c>
      <c r="BKC9" s="79" t="str">
        <f>IF('Packaging (Primary)'!K137='Drop down'!$P$6,"",VLOOKUP('Packaging (Primary)'!K137,Materialefarve[],3,FALSE))</f>
        <v/>
      </c>
      <c r="BKD9" s="79" t="str">
        <f>IF('Packaging (Primary)'!L137="","",IFERROR(VLOOKUP('Packaging (Primary)'!L137,AlleLande[],4,FALSE),""))</f>
        <v/>
      </c>
      <c r="BKE9" s="79" t="str">
        <f>IF('Packaging (Primary)'!M137="","",IFERROR(VLOOKUP('Packaging (Primary)'!M137,AlleLande[],4,FALSE),""))</f>
        <v/>
      </c>
      <c r="BKF9" s="79" t="str">
        <f>IF('Packaging (Primary)'!N137="","",IFERROR(VLOOKUP('Packaging (Primary)'!N137,AlleLande[],4,FALSE),""))</f>
        <v/>
      </c>
      <c r="BKG9" s="79" t="str">
        <f>IF('Packaging (Primary)'!O137="","",IFERROR(VLOOKUP('Packaging (Primary)'!O137,AlleLande[],4,FALSE),""))</f>
        <v/>
      </c>
      <c r="BKH9" s="79" t="str">
        <f>IF('Packaging (Primary)'!P137="","",IFERROR(VLOOKUP('Packaging (Primary)'!P137,AlleLande[],4,FALSE),""))</f>
        <v/>
      </c>
      <c r="BKI9" s="79" t="str">
        <f>IF('Packaging (Primary)'!D138='Drop down'!$P$6,"",VLOOKUP('Packaging (Primary)'!D138,MaterialeListe[],3,FALSE))</f>
        <v/>
      </c>
      <c r="BKJ9" s="79" t="str">
        <f>IF('Packaging (Primary)'!E138='Drop down'!$P$6,"",IF('Packaging (Primary)'!E138='Drop down'!$P$11,0,1))</f>
        <v/>
      </c>
      <c r="BKK9" s="79" t="str">
        <f>IF('Packaging (Primary)'!F138='Drop down'!$P$6,"",VLOOKUP('Packaging (Primary)'!F138,Råmateriale[],3,FALSE))</f>
        <v/>
      </c>
      <c r="BKL9" s="79" t="str">
        <f>IF('Packaging (Primary)'!G138="","",('Packaging (Primary)'!G138/100)*$BFZ$9)</f>
        <v/>
      </c>
      <c r="BKM9" s="79" t="str">
        <f>IFERROR(IF(BKL9="","","GRM"),"")</f>
        <v/>
      </c>
      <c r="BKN9" s="79" t="str">
        <f>IF('Packaging (Primary)'!K138='Drop down'!$P$6,"",VLOOKUP('Packaging (Primary)'!K138,Materialefarve[],3,FALSE))</f>
        <v/>
      </c>
      <c r="BKO9" s="79" t="str">
        <f>IF('Packaging (Primary)'!L138="","",IFERROR(VLOOKUP('Packaging (Primary)'!L138,AlleLande[],4,FALSE),""))</f>
        <v/>
      </c>
      <c r="BKP9" s="79" t="str">
        <f>IF('Packaging (Primary)'!M138="","",IFERROR(VLOOKUP('Packaging (Primary)'!M138,AlleLande[],4,FALSE),""))</f>
        <v/>
      </c>
      <c r="BKQ9" s="79" t="str">
        <f>IF('Packaging (Primary)'!N138="","",IFERROR(VLOOKUP('Packaging (Primary)'!N138,AlleLande[],4,FALSE),""))</f>
        <v/>
      </c>
      <c r="BKR9" s="79" t="str">
        <f>IF('Packaging (Primary)'!O138="","",IFERROR(VLOOKUP('Packaging (Primary)'!O138,AlleLande[],4,FALSE),""))</f>
        <v/>
      </c>
      <c r="BKS9" s="79" t="str">
        <f>IF('Packaging (Primary)'!P138="","",IFERROR(VLOOKUP('Packaging (Primary)'!P138,AlleLande[],4,FALSE),""))</f>
        <v/>
      </c>
      <c r="BKT9" s="79" t="str">
        <f>IF('Packaging (Primary)'!C24='Drop down'!$P$6,"",VLOOKUP('Packaging (Primary)'!C24,EmballageListe[],3,FALSE))</f>
        <v/>
      </c>
      <c r="BKU9" s="79" t="str">
        <f>IF('Packaging (Primary)'!D24="","",'Packaging (Primary)'!D24)</f>
        <v/>
      </c>
      <c r="BKV9" s="79" t="str">
        <f>IFERROR(IF(BKU9="","","GRM"),"")</f>
        <v/>
      </c>
      <c r="BKW9" s="79" t="str">
        <f>IF('Packaging (Primary)'!F24="","",'Packaging (Primary)'!F24)</f>
        <v/>
      </c>
      <c r="BKX9" s="79" t="str">
        <f>IFERROR(IF(BKW9="","","4H"),"")</f>
        <v/>
      </c>
      <c r="BKY9" s="79" t="str">
        <f>IF('Packaging (Primary)'!G24='Drop down'!$P$6,"",VLOOKUP('Packaging (Primary)'!G24,Emballagesortering[],3,FALSE))</f>
        <v/>
      </c>
      <c r="BKZ9" s="79" t="str">
        <f>IF('Packaging (Primary)'!H24="X",1,"")</f>
        <v/>
      </c>
      <c r="BLA9" s="79" t="str">
        <f>IF('Packaging (Primary)'!I24="X",1,"")</f>
        <v/>
      </c>
      <c r="BLB9" s="79" t="str">
        <f>IF('Packaging (Primary)'!J24="X",1,"")</f>
        <v/>
      </c>
      <c r="BLC9" s="79" t="str">
        <f>IF('Packaging (Primary)'!K24='Drop down'!$P$6,"",VLOOKUP('Packaging (Primary)'!K24,CertPapir[],3,FALSE))</f>
        <v/>
      </c>
      <c r="BLD9" s="79" t="str">
        <f>IF('Packaging (Primary)'!L24="","",IFERROR(VLOOKUP('Packaging (Primary)'!L24,AlleLande[],4,FALSE),""))</f>
        <v/>
      </c>
      <c r="BLE9" s="79" t="str">
        <f>IF('Packaging (Primary)'!M24="","",IFERROR(VLOOKUP('Packaging (Primary)'!M24,AlleLande[],4,FALSE),""))</f>
        <v/>
      </c>
      <c r="BLF9" s="79" t="str">
        <f>IF('Packaging (Primary)'!N24="","",IFERROR(VLOOKUP('Packaging (Primary)'!N24,AlleLande[],4,FALSE),""))</f>
        <v/>
      </c>
      <c r="BLG9" s="79" t="str">
        <f>IF('Packaging (Primary)'!O24="","",IFERROR(VLOOKUP('Packaging (Primary)'!O24,AlleLande[],4,FALSE),""))</f>
        <v/>
      </c>
      <c r="BLH9" s="79" t="str">
        <f>IF('Packaging (Primary)'!P24="","",IFERROR(VLOOKUP('Packaging (Primary)'!P24,AlleLande[],4,FALSE),""))</f>
        <v/>
      </c>
      <c r="BLI9" s="79" t="str">
        <f>IF('Packaging (Primary)'!D141='Drop down'!$P$6,"",VLOOKUP('Packaging (Primary)'!D141,MaterialeListe[],3,FALSE))</f>
        <v/>
      </c>
      <c r="BLJ9" s="79" t="str">
        <f>IF('Packaging (Primary)'!E141='Drop down'!$P$6,"",IF('Packaging (Primary)'!E141='Drop down'!$P$11,0,1))</f>
        <v/>
      </c>
      <c r="BLK9" s="79" t="str">
        <f>IF('Packaging (Primary)'!F141='Drop down'!$P$6,"",VLOOKUP('Packaging (Primary)'!F141,Råmateriale[],3,FALSE))</f>
        <v/>
      </c>
      <c r="BLL9" s="79" t="str">
        <f>IF('Packaging (Primary)'!G141="","",('Packaging (Primary)'!G141/100)*$BKU$9)</f>
        <v/>
      </c>
      <c r="BLM9" s="79" t="str">
        <f>IFERROR(IF(BLL9="","","GRM"),"")</f>
        <v/>
      </c>
      <c r="BLN9" s="79" t="str">
        <f>IF('Packaging (Primary)'!K141='Drop down'!$P$6,"",VLOOKUP('Packaging (Primary)'!K141,Materialefarve[],3,FALSE))</f>
        <v/>
      </c>
      <c r="BLO9" s="79" t="str">
        <f>IF('Packaging (Primary)'!L141="","",IFERROR(VLOOKUP('Packaging (Primary)'!L141,AlleLande[],4,FALSE),""))</f>
        <v/>
      </c>
      <c r="BLP9" s="79" t="str">
        <f>IF('Packaging (Primary)'!M141="","",IFERROR(VLOOKUP('Packaging (Primary)'!M141,AlleLande[],4,FALSE),""))</f>
        <v/>
      </c>
      <c r="BLQ9" s="79" t="str">
        <f>IF('Packaging (Primary)'!N141="","",IFERROR(VLOOKUP('Packaging (Primary)'!N141,AlleLande[],4,FALSE),""))</f>
        <v/>
      </c>
      <c r="BLR9" s="79" t="str">
        <f>IF('Packaging (Primary)'!O141="","",IFERROR(VLOOKUP('Packaging (Primary)'!O141,AlleLande[],4,FALSE),""))</f>
        <v/>
      </c>
      <c r="BLS9" s="79" t="str">
        <f>IF('Packaging (Primary)'!P141="","",IFERROR(VLOOKUP('Packaging (Primary)'!P141,AlleLande[],4,FALSE),""))</f>
        <v/>
      </c>
      <c r="BLT9" s="79" t="str">
        <f>IF('Packaging (Primary)'!D142='Drop down'!$P$6,"",VLOOKUP('Packaging (Primary)'!D142,MaterialeListe[],3,FALSE))</f>
        <v/>
      </c>
      <c r="BLU9" s="79" t="str">
        <f>IF('Packaging (Primary)'!E142='Drop down'!$P$6,"",IF('Packaging (Primary)'!E142='Drop down'!$P$11,0,1))</f>
        <v/>
      </c>
      <c r="BLV9" s="79" t="str">
        <f>IF('Packaging (Primary)'!F142='Drop down'!$P$6,"",VLOOKUP('Packaging (Primary)'!F142,Råmateriale[],3,FALSE))</f>
        <v/>
      </c>
      <c r="BLW9" s="79" t="str">
        <f>IF('Packaging (Primary)'!G142="","",('Packaging (Primary)'!G142/100)*$BKU$9)</f>
        <v/>
      </c>
      <c r="BLX9" s="79" t="str">
        <f>IFERROR(IF(BLW9="","","GRM"),"")</f>
        <v/>
      </c>
      <c r="BLY9" s="79" t="str">
        <f>IF('Packaging (Primary)'!K142='Drop down'!$P$6,"",VLOOKUP('Packaging (Primary)'!K142,Materialefarve[],3,FALSE))</f>
        <v/>
      </c>
      <c r="BLZ9" s="79" t="str">
        <f>IF('Packaging (Primary)'!L142="","",IFERROR(VLOOKUP('Packaging (Primary)'!L142,AlleLande[],4,FALSE),""))</f>
        <v/>
      </c>
      <c r="BMA9" s="79" t="str">
        <f>IF('Packaging (Primary)'!M142="","",IFERROR(VLOOKUP('Packaging (Primary)'!M142,AlleLande[],4,FALSE),""))</f>
        <v/>
      </c>
      <c r="BMB9" s="79" t="str">
        <f>IF('Packaging (Primary)'!N142="","",IFERROR(VLOOKUP('Packaging (Primary)'!N142,AlleLande[],4,FALSE),""))</f>
        <v/>
      </c>
      <c r="BMC9" s="79" t="str">
        <f>IF('Packaging (Primary)'!O142="","",IFERROR(VLOOKUP('Packaging (Primary)'!O142,AlleLande[],4,FALSE),""))</f>
        <v/>
      </c>
      <c r="BMD9" s="79" t="str">
        <f>IF('Packaging (Primary)'!P142="","",IFERROR(VLOOKUP('Packaging (Primary)'!P142,AlleLande[],4,FALSE),""))</f>
        <v/>
      </c>
      <c r="BME9" s="79" t="str">
        <f>IF('Packaging (Primary)'!D143='Drop down'!$P$6,"",VLOOKUP('Packaging (Primary)'!D143,MaterialeListe[],3,FALSE))</f>
        <v/>
      </c>
      <c r="BMF9" s="79" t="str">
        <f>IF('Packaging (Primary)'!E143='Drop down'!$P$6,"",IF('Packaging (Primary)'!E143='Drop down'!$P$11,0,1))</f>
        <v/>
      </c>
      <c r="BMG9" s="79" t="str">
        <f>IF('Packaging (Primary)'!F143='Drop down'!$P$6,"",VLOOKUP('Packaging (Primary)'!F143,Råmateriale[],3,FALSE))</f>
        <v/>
      </c>
      <c r="BMH9" s="79" t="str">
        <f>IF('Packaging (Primary)'!G143="","",('Packaging (Primary)'!G143/100)*$BKU$9)</f>
        <v/>
      </c>
      <c r="BMI9" s="79" t="str">
        <f>IFERROR(IF(BMH9="","","GRM"),"")</f>
        <v/>
      </c>
      <c r="BMJ9" s="79" t="str">
        <f>IF('Packaging (Primary)'!K143='Drop down'!$P$6,"",VLOOKUP('Packaging (Primary)'!K143,Materialefarve[],3,FALSE))</f>
        <v/>
      </c>
      <c r="BMK9" s="79" t="str">
        <f>IF('Packaging (Primary)'!L143="","",IFERROR(VLOOKUP('Packaging (Primary)'!L143,AlleLande[],4,FALSE),""))</f>
        <v/>
      </c>
      <c r="BML9" s="79" t="str">
        <f>IF('Packaging (Primary)'!M143="","",IFERROR(VLOOKUP('Packaging (Primary)'!M143,AlleLande[],4,FALSE),""))</f>
        <v/>
      </c>
      <c r="BMM9" s="79" t="str">
        <f>IF('Packaging (Primary)'!N143="","",IFERROR(VLOOKUP('Packaging (Primary)'!N143,AlleLande[],4,FALSE),""))</f>
        <v/>
      </c>
      <c r="BMN9" s="79" t="str">
        <f>IF('Packaging (Primary)'!O143="","",IFERROR(VLOOKUP('Packaging (Primary)'!O143,AlleLande[],4,FALSE),""))</f>
        <v/>
      </c>
      <c r="BMO9" s="79" t="str">
        <f>IF('Packaging (Primary)'!P143="","",IFERROR(VLOOKUP('Packaging (Primary)'!P143,AlleLande[],4,FALSE),""))</f>
        <v/>
      </c>
      <c r="BMP9" s="79" t="str">
        <f>IF('Packaging (Primary)'!D144='Drop down'!$P$6,"",VLOOKUP('Packaging (Primary)'!D144,MaterialeListe[],3,FALSE))</f>
        <v/>
      </c>
      <c r="BMQ9" s="79" t="str">
        <f>IF('Packaging (Primary)'!E144='Drop down'!$P$6,"",IF('Packaging (Primary)'!E144='Drop down'!$P$11,0,1))</f>
        <v/>
      </c>
      <c r="BMR9" s="79" t="str">
        <f>IF('Packaging (Primary)'!F144='Drop down'!$P$6,"",VLOOKUP('Packaging (Primary)'!F144,Råmateriale[],3,FALSE))</f>
        <v/>
      </c>
      <c r="BMS9" s="79" t="str">
        <f>IF('Packaging (Primary)'!G144="","",('Packaging (Primary)'!G144/100)*$BKU$9)</f>
        <v/>
      </c>
      <c r="BMT9" s="79" t="str">
        <f>IFERROR(IF(BMS9="","","GRM"),"")</f>
        <v/>
      </c>
      <c r="BMU9" s="79" t="str">
        <f>IF('Packaging (Primary)'!K144='Drop down'!$P$6,"",VLOOKUP('Packaging (Primary)'!K144,Materialefarve[],3,FALSE))</f>
        <v/>
      </c>
      <c r="BMV9" s="79" t="str">
        <f>IF('Packaging (Primary)'!L144="","",IFERROR(VLOOKUP('Packaging (Primary)'!L144,AlleLande[],4,FALSE),""))</f>
        <v/>
      </c>
      <c r="BMW9" s="79" t="str">
        <f>IF('Packaging (Primary)'!M144="","",IFERROR(VLOOKUP('Packaging (Primary)'!M144,AlleLande[],4,FALSE),""))</f>
        <v/>
      </c>
      <c r="BMX9" s="79" t="str">
        <f>IF('Packaging (Primary)'!N144="","",IFERROR(VLOOKUP('Packaging (Primary)'!N144,AlleLande[],4,FALSE),""))</f>
        <v/>
      </c>
      <c r="BMY9" s="79" t="str">
        <f>IF('Packaging (Primary)'!O144="","",IFERROR(VLOOKUP('Packaging (Primary)'!O144,AlleLande[],4,FALSE),""))</f>
        <v/>
      </c>
      <c r="BMZ9" s="79" t="str">
        <f>IF('Packaging (Primary)'!P144="","",IFERROR(VLOOKUP('Packaging (Primary)'!P144,AlleLande[],4,FALSE),""))</f>
        <v/>
      </c>
      <c r="BNA9" s="79" t="str">
        <f>IF('Packaging (Primary)'!D145='Drop down'!$P$6,"",VLOOKUP('Packaging (Primary)'!D145,MaterialeListe[],3,FALSE))</f>
        <v/>
      </c>
      <c r="BNB9" s="79" t="str">
        <f>IF('Packaging (Primary)'!E145='Drop down'!$P$6,"",IF('Packaging (Primary)'!E145='Drop down'!$P$11,0,1))</f>
        <v/>
      </c>
      <c r="BNC9" s="79" t="str">
        <f>IF('Packaging (Primary)'!F145='Drop down'!$P$6,"",VLOOKUP('Packaging (Primary)'!F145,Råmateriale[],3,FALSE))</f>
        <v/>
      </c>
      <c r="BND9" s="79" t="str">
        <f>IF('Packaging (Primary)'!G145="","",('Packaging (Primary)'!G145/100)*$BKU$9)</f>
        <v/>
      </c>
      <c r="BNE9" s="79" t="str">
        <f>IFERROR(IF(BND9="","","GRM"),"")</f>
        <v/>
      </c>
      <c r="BNF9" s="79" t="str">
        <f>IF('Packaging (Primary)'!K145='Drop down'!$P$6,"",VLOOKUP('Packaging (Primary)'!K145,Materialefarve[],3,FALSE))</f>
        <v/>
      </c>
      <c r="BNG9" s="79" t="str">
        <f>IF('Packaging (Primary)'!L145="","",IFERROR(VLOOKUP('Packaging (Primary)'!L145,AlleLande[],4,FALSE),""))</f>
        <v/>
      </c>
      <c r="BNH9" s="79" t="str">
        <f>IF('Packaging (Primary)'!M145="","",IFERROR(VLOOKUP('Packaging (Primary)'!M145,AlleLande[],4,FALSE),""))</f>
        <v/>
      </c>
      <c r="BNI9" s="79" t="str">
        <f>IF('Packaging (Primary)'!N145="","",IFERROR(VLOOKUP('Packaging (Primary)'!N145,AlleLande[],4,FALSE),""))</f>
        <v/>
      </c>
      <c r="BNJ9" s="79" t="str">
        <f>IF('Packaging (Primary)'!O145="","",IFERROR(VLOOKUP('Packaging (Primary)'!O145,AlleLande[],4,FALSE),""))</f>
        <v/>
      </c>
      <c r="BNK9" s="79" t="str">
        <f>IF('Packaging (Primary)'!P145="","",IFERROR(VLOOKUP('Packaging (Primary)'!P145,AlleLande[],4,FALSE),""))</f>
        <v/>
      </c>
      <c r="BNL9" s="79" t="str">
        <f>IF('Packaging (Primary)'!D146='Drop down'!$P$6,"",VLOOKUP('Packaging (Primary)'!D146,MaterialeListe[],3,FALSE))</f>
        <v/>
      </c>
      <c r="BNM9" s="79" t="str">
        <f>IF('Packaging (Primary)'!E146='Drop down'!$P$6,"",IF('Packaging (Primary)'!E146='Drop down'!$P$11,0,1))</f>
        <v/>
      </c>
      <c r="BNN9" s="79" t="str">
        <f>IF('Packaging (Primary)'!F146='Drop down'!$P$6,"",VLOOKUP('Packaging (Primary)'!F146,Råmateriale[],3,FALSE))</f>
        <v/>
      </c>
      <c r="BNO9" s="79" t="str">
        <f>IF('Packaging (Primary)'!G146="","",('Packaging (Primary)'!G146/100)*$BKU$9)</f>
        <v/>
      </c>
      <c r="BNP9" s="79" t="str">
        <f>IFERROR(IF(BNO9="","","GRM"),"")</f>
        <v/>
      </c>
      <c r="BNQ9" s="79" t="str">
        <f>IF('Packaging (Primary)'!K146='Drop down'!$P$6,"",VLOOKUP('Packaging (Primary)'!K146,Materialefarve[],3,FALSE))</f>
        <v/>
      </c>
      <c r="BNR9" s="79" t="str">
        <f>IF('Packaging (Primary)'!L146="","",IFERROR(VLOOKUP('Packaging (Primary)'!L146,AlleLande[],4,FALSE),""))</f>
        <v/>
      </c>
      <c r="BNS9" s="79" t="str">
        <f>IF('Packaging (Primary)'!M146="","",IFERROR(VLOOKUP('Packaging (Primary)'!M146,AlleLande[],4,FALSE),""))</f>
        <v/>
      </c>
      <c r="BNT9" s="79" t="str">
        <f>IF('Packaging (Primary)'!N146="","",IFERROR(VLOOKUP('Packaging (Primary)'!N146,AlleLande[],4,FALSE),""))</f>
        <v/>
      </c>
      <c r="BNU9" s="79" t="str">
        <f>IF('Packaging (Primary)'!O146="","",IFERROR(VLOOKUP('Packaging (Primary)'!O146,AlleLande[],4,FALSE),""))</f>
        <v/>
      </c>
      <c r="BNV9" s="79" t="str">
        <f>IF('Packaging (Primary)'!P146="","",IFERROR(VLOOKUP('Packaging (Primary)'!P146,AlleLande[],4,FALSE),""))</f>
        <v/>
      </c>
      <c r="BNW9" s="79" t="str">
        <f>IF('Packaging (Primary)'!D147='Drop down'!$P$6,"",VLOOKUP('Packaging (Primary)'!D147,MaterialeListe[],3,FALSE))</f>
        <v/>
      </c>
      <c r="BNX9" s="79" t="str">
        <f>IF('Packaging (Primary)'!E147='Drop down'!$P$6,"",IF('Packaging (Primary)'!E147='Drop down'!$P$11,0,1))</f>
        <v/>
      </c>
      <c r="BNY9" s="79" t="str">
        <f>IF('Packaging (Primary)'!F147='Drop down'!$P$6,"",VLOOKUP('Packaging (Primary)'!F147,Råmateriale[],3,FALSE))</f>
        <v/>
      </c>
      <c r="BNZ9" s="79" t="str">
        <f>IF('Packaging (Primary)'!G147="","",('Packaging (Primary)'!G147/100)*$BKU$9)</f>
        <v/>
      </c>
      <c r="BOA9" s="79" t="str">
        <f>IFERROR(IF(BNZ9="","","GRM"),"")</f>
        <v/>
      </c>
      <c r="BOB9" s="79" t="str">
        <f>IF('Packaging (Primary)'!K147='Drop down'!$P$6,"",VLOOKUP('Packaging (Primary)'!K147,Materialefarve[],3,FALSE))</f>
        <v/>
      </c>
      <c r="BOC9" s="79" t="str">
        <f>IF('Packaging (Primary)'!L147="","",IFERROR(VLOOKUP('Packaging (Primary)'!L147,AlleLande[],4,FALSE),""))</f>
        <v/>
      </c>
      <c r="BOD9" s="79" t="str">
        <f>IF('Packaging (Primary)'!M147="","",IFERROR(VLOOKUP('Packaging (Primary)'!M147,AlleLande[],4,FALSE),""))</f>
        <v/>
      </c>
      <c r="BOE9" s="79" t="str">
        <f>IF('Packaging (Primary)'!N147="","",IFERROR(VLOOKUP('Packaging (Primary)'!N147,AlleLande[],4,FALSE),""))</f>
        <v/>
      </c>
      <c r="BOF9" s="79" t="str">
        <f>IF('Packaging (Primary)'!O147="","",IFERROR(VLOOKUP('Packaging (Primary)'!O147,AlleLande[],4,FALSE),""))</f>
        <v/>
      </c>
      <c r="BOG9" s="79" t="str">
        <f>IF('Packaging (Primary)'!P147="","",IFERROR(VLOOKUP('Packaging (Primary)'!P147,AlleLande[],4,FALSE),""))</f>
        <v/>
      </c>
      <c r="BOH9" s="79" t="str">
        <f>IF('Packaging (Primary)'!D148='Drop down'!$P$6,"",VLOOKUP('Packaging (Primary)'!D148,MaterialeListe[],3,FALSE))</f>
        <v/>
      </c>
      <c r="BOI9" s="79" t="str">
        <f>IF('Packaging (Primary)'!E148='Drop down'!$P$6,"",IF('Packaging (Primary)'!E148='Drop down'!$P$11,0,1))</f>
        <v/>
      </c>
      <c r="BOJ9" s="79" t="str">
        <f>IF('Packaging (Primary)'!F148='Drop down'!$P$6,"",VLOOKUP('Packaging (Primary)'!F148,Råmateriale[],3,FALSE))</f>
        <v/>
      </c>
      <c r="BOK9" s="79" t="str">
        <f>IF('Packaging (Primary)'!G148="","",('Packaging (Primary)'!G148/100)*$BKU$9)</f>
        <v/>
      </c>
      <c r="BOL9" s="79" t="str">
        <f>IFERROR(IF(BOK9="","","GRM"),"")</f>
        <v/>
      </c>
      <c r="BOM9" s="79" t="str">
        <f>IF('Packaging (Primary)'!K148='Drop down'!$P$6,"",VLOOKUP('Packaging (Primary)'!K148,Materialefarve[],3,FALSE))</f>
        <v/>
      </c>
      <c r="BON9" s="79" t="str">
        <f>IF('Packaging (Primary)'!L148="","",IFERROR(VLOOKUP('Packaging (Primary)'!L148,AlleLande[],4,FALSE),""))</f>
        <v/>
      </c>
      <c r="BOO9" s="79" t="str">
        <f>IF('Packaging (Primary)'!M148="","",IFERROR(VLOOKUP('Packaging (Primary)'!M148,AlleLande[],4,FALSE),""))</f>
        <v/>
      </c>
      <c r="BOP9" s="79" t="str">
        <f>IF('Packaging (Primary)'!N148="","",IFERROR(VLOOKUP('Packaging (Primary)'!N148,AlleLande[],4,FALSE),""))</f>
        <v/>
      </c>
      <c r="BOQ9" s="79" t="str">
        <f>IF('Packaging (Primary)'!O148="","",IFERROR(VLOOKUP('Packaging (Primary)'!O148,AlleLande[],4,FALSE),""))</f>
        <v/>
      </c>
      <c r="BOR9" s="79" t="str">
        <f>IF('Packaging (Primary)'!P148="","",IFERROR(VLOOKUP('Packaging (Primary)'!P148,AlleLande[],4,FALSE),""))</f>
        <v/>
      </c>
      <c r="BOS9" s="79" t="str">
        <f>IF('Packaging (Primary)'!D149='Drop down'!$P$6,"",VLOOKUP('Packaging (Primary)'!D149,MaterialeListe[],3,FALSE))</f>
        <v/>
      </c>
      <c r="BOT9" s="79" t="str">
        <f>IF('Packaging (Primary)'!E149='Drop down'!$P$6,"",IF('Packaging (Primary)'!E149='Drop down'!$P$11,0,1))</f>
        <v/>
      </c>
      <c r="BOU9" s="79" t="str">
        <f>IF('Packaging (Primary)'!F149='Drop down'!$P$6,"",VLOOKUP('Packaging (Primary)'!F149,Råmateriale[],3,FALSE))</f>
        <v/>
      </c>
      <c r="BOV9" s="79" t="str">
        <f>IF('Packaging (Primary)'!G149="","",('Packaging (Primary)'!G149/100)*$BKU$9)</f>
        <v/>
      </c>
      <c r="BOW9" s="79" t="str">
        <f>IFERROR(IF(BOV9="","","GRM"),"")</f>
        <v/>
      </c>
      <c r="BOX9" s="79" t="str">
        <f>IF('Packaging (Primary)'!K149='Drop down'!$P$6,"",VLOOKUP('Packaging (Primary)'!K149,Materialefarve[],3,FALSE))</f>
        <v/>
      </c>
      <c r="BOY9" s="79" t="str">
        <f>IF('Packaging (Primary)'!L149="","",IFERROR(VLOOKUP('Packaging (Primary)'!L149,AlleLande[],4,FALSE),""))</f>
        <v/>
      </c>
      <c r="BOZ9" s="79" t="str">
        <f>IF('Packaging (Primary)'!M149="","",IFERROR(VLOOKUP('Packaging (Primary)'!M149,AlleLande[],4,FALSE),""))</f>
        <v/>
      </c>
      <c r="BPA9" s="79" t="str">
        <f>IF('Packaging (Primary)'!N149="","",IFERROR(VLOOKUP('Packaging (Primary)'!N149,AlleLande[],4,FALSE),""))</f>
        <v/>
      </c>
      <c r="BPB9" s="79" t="str">
        <f>IF('Packaging (Primary)'!O149="","",IFERROR(VLOOKUP('Packaging (Primary)'!O149,AlleLande[],4,FALSE),""))</f>
        <v/>
      </c>
      <c r="BPC9" s="79" t="str">
        <f>IF('Packaging (Primary)'!P149="","",IFERROR(VLOOKUP('Packaging (Primary)'!P149,AlleLande[],4,FALSE),""))</f>
        <v/>
      </c>
      <c r="BPD9" s="79" t="str">
        <f>IF('Packaging (Primary)'!D150='Drop down'!$P$6,"",VLOOKUP('Packaging (Primary)'!D150,MaterialeListe[],3,FALSE))</f>
        <v/>
      </c>
      <c r="BPE9" s="79" t="str">
        <f>IF('Packaging (Primary)'!E150='Drop down'!$P$6,"",IF('Packaging (Primary)'!E150='Drop down'!$P$11,0,1))</f>
        <v/>
      </c>
      <c r="BPF9" s="79" t="str">
        <f>IF('Packaging (Primary)'!F150='Drop down'!$P$6,"",VLOOKUP('Packaging (Primary)'!F150,Råmateriale[],3,FALSE))</f>
        <v/>
      </c>
      <c r="BPG9" s="79" t="str">
        <f>IF('Packaging (Primary)'!G150="","",('Packaging (Primary)'!G150/100)*$BKU$9)</f>
        <v/>
      </c>
      <c r="BPH9" s="79" t="str">
        <f>IFERROR(IF(BPG9="","","GRM"),"")</f>
        <v/>
      </c>
      <c r="BPI9" s="79" t="str">
        <f>IF('Packaging (Primary)'!K150='Drop down'!$P$6,"",VLOOKUP('Packaging (Primary)'!K150,Materialefarve[],3,FALSE))</f>
        <v/>
      </c>
      <c r="BPJ9" s="79" t="str">
        <f>IF('Packaging (Primary)'!L150="","",IFERROR(VLOOKUP('Packaging (Primary)'!L150,AlleLande[],4,FALSE),""))</f>
        <v/>
      </c>
      <c r="BPK9" s="79" t="str">
        <f>IF('Packaging (Primary)'!M150="","",IFERROR(VLOOKUP('Packaging (Primary)'!M150,AlleLande[],4,FALSE),""))</f>
        <v/>
      </c>
      <c r="BPL9" s="79" t="str">
        <f>IF('Packaging (Primary)'!N150="","",IFERROR(VLOOKUP('Packaging (Primary)'!N150,AlleLande[],4,FALSE),""))</f>
        <v/>
      </c>
      <c r="BPM9" s="79" t="str">
        <f>IF('Packaging (Primary)'!O150="","",IFERROR(VLOOKUP('Packaging (Primary)'!O150,AlleLande[],4,FALSE),""))</f>
        <v/>
      </c>
      <c r="BPN9" s="79" t="str">
        <f>IF('Packaging (Primary)'!P150="","",IFERROR(VLOOKUP('Packaging (Primary)'!P150,AlleLande[],4,FALSE),""))</f>
        <v/>
      </c>
      <c r="BPO9" s="79" t="str">
        <f>IF('Packaging (Primary)'!C25='Drop down'!$P$6,"",VLOOKUP('Packaging (Primary)'!C25,EmballageListe[],3,FALSE))</f>
        <v/>
      </c>
      <c r="BPP9" s="79" t="str">
        <f>IF('Packaging (Primary)'!D25="","",'Packaging (Primary)'!D25)</f>
        <v/>
      </c>
      <c r="BPQ9" s="79" t="str">
        <f>IFERROR(IF(BPP9="","","GRM"),"")</f>
        <v/>
      </c>
      <c r="BPR9" s="79" t="str">
        <f>IF('Packaging (Primary)'!F25="","",'Packaging (Primary)'!F25)</f>
        <v/>
      </c>
      <c r="BPS9" s="79" t="str">
        <f>IFERROR(IF(BPR9="","","4H"),"")</f>
        <v/>
      </c>
      <c r="BPT9" s="79" t="str">
        <f>IF('Packaging (Primary)'!G25='Drop down'!$P$6,"",VLOOKUP('Packaging (Primary)'!G25,Emballagesortering[],3,FALSE))</f>
        <v/>
      </c>
      <c r="BPU9" s="79" t="str">
        <f>IF('Packaging (Primary)'!H25="X",1,"")</f>
        <v/>
      </c>
      <c r="BPV9" s="79" t="str">
        <f>IF('Packaging (Primary)'!I25="X",1,"")</f>
        <v/>
      </c>
      <c r="BPW9" s="79" t="str">
        <f>IF('Packaging (Primary)'!J25="X",1,"")</f>
        <v/>
      </c>
      <c r="BPX9" s="79" t="str">
        <f>IF('Packaging (Primary)'!K25='Drop down'!$P$6,"",VLOOKUP('Packaging (Primary)'!K25,CertPapir[],3,FALSE))</f>
        <v/>
      </c>
      <c r="BPY9" s="79" t="str">
        <f>IF('Packaging (Primary)'!L25="","",IFERROR(VLOOKUP('Packaging (Primary)'!L25,AlleLande[],4,FALSE),""))</f>
        <v/>
      </c>
      <c r="BPZ9" s="79" t="str">
        <f>IF('Packaging (Primary)'!M25="","",IFERROR(VLOOKUP('Packaging (Primary)'!M25,AlleLande[],4,FALSE),""))</f>
        <v/>
      </c>
      <c r="BQA9" s="79" t="str">
        <f>IF('Packaging (Primary)'!N25="","",IFERROR(VLOOKUP('Packaging (Primary)'!N25,AlleLande[],4,FALSE),""))</f>
        <v/>
      </c>
      <c r="BQB9" s="79" t="str">
        <f>IF('Packaging (Primary)'!O25="","",IFERROR(VLOOKUP('Packaging (Primary)'!O25,AlleLande[],4,FALSE),""))</f>
        <v/>
      </c>
      <c r="BQC9" s="79" t="str">
        <f>IF('Packaging (Primary)'!P25="","",IFERROR(VLOOKUP('Packaging (Primary)'!P25,AlleLande[],4,FALSE),""))</f>
        <v/>
      </c>
      <c r="BQD9" s="79" t="str">
        <f>IF('Packaging (Primary)'!D153='Drop down'!$P$6,"",VLOOKUP('Packaging (Primary)'!D153,MaterialeListe[],3,FALSE))</f>
        <v/>
      </c>
      <c r="BQE9" s="79" t="str">
        <f>IF('Packaging (Primary)'!E153='Drop down'!$P$6,"",IF('Packaging (Primary)'!E153='Drop down'!$P$11,0,1))</f>
        <v/>
      </c>
      <c r="BQF9" s="79" t="str">
        <f>IF('Packaging (Primary)'!F153='Drop down'!$P$6,"",VLOOKUP('Packaging (Primary)'!F153,Råmateriale[],3,FALSE))</f>
        <v/>
      </c>
      <c r="BQG9" s="79" t="str">
        <f>IF('Packaging (Primary)'!G153="","",('Packaging (Primary)'!G153/100)*$BPP$9)</f>
        <v/>
      </c>
      <c r="BQH9" s="79" t="str">
        <f>IFERROR(IF(BQG9="","","GRM"),"")</f>
        <v/>
      </c>
      <c r="BQI9" s="79" t="str">
        <f>IF('Packaging (Primary)'!K153='Drop down'!$P$6,"",VLOOKUP('Packaging (Primary)'!K153,Materialefarve[],3,FALSE))</f>
        <v/>
      </c>
      <c r="BQJ9" s="79" t="str">
        <f>IF('Packaging (Primary)'!L153="","",IFERROR(VLOOKUP('Packaging (Primary)'!L153,AlleLande[],4,FALSE),""))</f>
        <v/>
      </c>
      <c r="BQK9" s="79" t="str">
        <f>IF('Packaging (Primary)'!M153="","",IFERROR(VLOOKUP('Packaging (Primary)'!M153,AlleLande[],4,FALSE),""))</f>
        <v/>
      </c>
      <c r="BQL9" s="79" t="str">
        <f>IF('Packaging (Primary)'!N153="","",IFERROR(VLOOKUP('Packaging (Primary)'!N153,AlleLande[],4,FALSE),""))</f>
        <v/>
      </c>
      <c r="BQM9" s="79" t="str">
        <f>IF('Packaging (Primary)'!O153="","",IFERROR(VLOOKUP('Packaging (Primary)'!O153,AlleLande[],4,FALSE),""))</f>
        <v/>
      </c>
      <c r="BQN9" s="79" t="str">
        <f>IF('Packaging (Primary)'!P153="","",IFERROR(VLOOKUP('Packaging (Primary)'!P153,AlleLande[],4,FALSE),""))</f>
        <v/>
      </c>
      <c r="BQO9" s="79" t="str">
        <f>IF('Packaging (Primary)'!D154='Drop down'!$P$6,"",VLOOKUP('Packaging (Primary)'!D154,MaterialeListe[],3,FALSE))</f>
        <v/>
      </c>
      <c r="BQP9" s="79" t="str">
        <f>IF('Packaging (Primary)'!E154='Drop down'!$P$6,"",IF('Packaging (Primary)'!E154='Drop down'!$P$11,0,1))</f>
        <v/>
      </c>
      <c r="BQQ9" s="79" t="str">
        <f>IF('Packaging (Primary)'!F154='Drop down'!$P$6,"",VLOOKUP('Packaging (Primary)'!F154,Råmateriale[],3,FALSE))</f>
        <v/>
      </c>
      <c r="BQR9" s="79" t="str">
        <f>IF('Packaging (Primary)'!G154="","",('Packaging (Primary)'!G154/100)*$BPP$9)</f>
        <v/>
      </c>
      <c r="BQS9" s="79" t="str">
        <f>IFERROR(IF(BQR9="","","GRM"),"")</f>
        <v/>
      </c>
      <c r="BQT9" s="79" t="str">
        <f>IF('Packaging (Primary)'!K154='Drop down'!$P$6,"",VLOOKUP('Packaging (Primary)'!K154,Materialefarve[],3,FALSE))</f>
        <v/>
      </c>
      <c r="BQU9" s="79" t="str">
        <f>IF('Packaging (Primary)'!L154="","",IFERROR(VLOOKUP('Packaging (Primary)'!L154,AlleLande[],4,FALSE),""))</f>
        <v/>
      </c>
      <c r="BQV9" s="79" t="str">
        <f>IF('Packaging (Primary)'!M154="","",IFERROR(VLOOKUP('Packaging (Primary)'!M154,AlleLande[],4,FALSE),""))</f>
        <v/>
      </c>
      <c r="BQW9" s="79" t="str">
        <f>IF('Packaging (Primary)'!N154="","",IFERROR(VLOOKUP('Packaging (Primary)'!N154,AlleLande[],4,FALSE),""))</f>
        <v/>
      </c>
      <c r="BQX9" s="79" t="str">
        <f>IF('Packaging (Primary)'!O154="","",IFERROR(VLOOKUP('Packaging (Primary)'!O154,AlleLande[],4,FALSE),""))</f>
        <v/>
      </c>
      <c r="BQY9" s="79" t="str">
        <f>IF('Packaging (Primary)'!P154="","",IFERROR(VLOOKUP('Packaging (Primary)'!P154,AlleLande[],4,FALSE),""))</f>
        <v/>
      </c>
      <c r="BQZ9" s="79" t="str">
        <f>IF('Packaging (Primary)'!D155='Drop down'!$P$6,"",VLOOKUP('Packaging (Primary)'!D155,MaterialeListe[],3,FALSE))</f>
        <v/>
      </c>
      <c r="BRA9" s="79" t="str">
        <f>IF('Packaging (Primary)'!E155='Drop down'!$P$6,"",IF('Packaging (Primary)'!E155='Drop down'!$P$11,0,1))</f>
        <v/>
      </c>
      <c r="BRB9" s="79" t="str">
        <f>IF('Packaging (Primary)'!F155='Drop down'!$P$6,"",VLOOKUP('Packaging (Primary)'!F155,Råmateriale[],3,FALSE))</f>
        <v/>
      </c>
      <c r="BRC9" s="79" t="str">
        <f>IF('Packaging (Primary)'!G155="","",('Packaging (Primary)'!G155/100)*$BPP$9)</f>
        <v/>
      </c>
      <c r="BRD9" s="79" t="str">
        <f>IFERROR(IF(BRC9="","","GRM"),"")</f>
        <v/>
      </c>
      <c r="BRE9" s="79" t="str">
        <f>IF('Packaging (Primary)'!K155='Drop down'!$P$6,"",VLOOKUP('Packaging (Primary)'!K155,Materialefarve[],3,FALSE))</f>
        <v/>
      </c>
      <c r="BRF9" s="79" t="str">
        <f>IF('Packaging (Primary)'!L155="","",IFERROR(VLOOKUP('Packaging (Primary)'!L155,AlleLande[],4,FALSE),""))</f>
        <v/>
      </c>
      <c r="BRG9" s="79" t="str">
        <f>IF('Packaging (Primary)'!M155="","",IFERROR(VLOOKUP('Packaging (Primary)'!M155,AlleLande[],4,FALSE),""))</f>
        <v/>
      </c>
      <c r="BRH9" s="79" t="str">
        <f>IF('Packaging (Primary)'!N155="","",IFERROR(VLOOKUP('Packaging (Primary)'!N155,AlleLande[],4,FALSE),""))</f>
        <v/>
      </c>
      <c r="BRI9" s="79" t="str">
        <f>IF('Packaging (Primary)'!O155="","",IFERROR(VLOOKUP('Packaging (Primary)'!O155,AlleLande[],4,FALSE),""))</f>
        <v/>
      </c>
      <c r="BRJ9" s="79" t="str">
        <f>IF('Packaging (Primary)'!P155="","",IFERROR(VLOOKUP('Packaging (Primary)'!P155,AlleLande[],4,FALSE),""))</f>
        <v/>
      </c>
      <c r="BRK9" s="79" t="str">
        <f>IF('Packaging (Primary)'!D156='Drop down'!$P$6,"",VLOOKUP('Packaging (Primary)'!D156,MaterialeListe[],3,FALSE))</f>
        <v/>
      </c>
      <c r="BRL9" s="79" t="str">
        <f>IF('Packaging (Primary)'!E156='Drop down'!$P$6,"",IF('Packaging (Primary)'!E156='Drop down'!$P$11,0,1))</f>
        <v/>
      </c>
      <c r="BRM9" s="79" t="str">
        <f>IF('Packaging (Primary)'!F156='Drop down'!$P$6,"",VLOOKUP('Packaging (Primary)'!F156,Råmateriale[],3,FALSE))</f>
        <v/>
      </c>
      <c r="BRN9" s="79" t="str">
        <f>IF('Packaging (Primary)'!G156="","",('Packaging (Primary)'!G156/100)*$BPP$9)</f>
        <v/>
      </c>
      <c r="BRO9" s="79" t="str">
        <f>IFERROR(IF(BRN9="","","GRM"),"")</f>
        <v/>
      </c>
      <c r="BRP9" s="79" t="str">
        <f>IF('Packaging (Primary)'!K156='Drop down'!$P$6,"",VLOOKUP('Packaging (Primary)'!K156,Materialefarve[],3,FALSE))</f>
        <v/>
      </c>
      <c r="BRQ9" s="79" t="str">
        <f>IF('Packaging (Primary)'!L156="","",IFERROR(VLOOKUP('Packaging (Primary)'!L156,AlleLande[],4,FALSE),""))</f>
        <v/>
      </c>
      <c r="BRR9" s="79" t="str">
        <f>IF('Packaging (Primary)'!M156="","",IFERROR(VLOOKUP('Packaging (Primary)'!M156,AlleLande[],4,FALSE),""))</f>
        <v/>
      </c>
      <c r="BRS9" s="79" t="str">
        <f>IF('Packaging (Primary)'!N156="","",IFERROR(VLOOKUP('Packaging (Primary)'!N156,AlleLande[],4,FALSE),""))</f>
        <v/>
      </c>
      <c r="BRT9" s="79" t="str">
        <f>IF('Packaging (Primary)'!O156="","",IFERROR(VLOOKUP('Packaging (Primary)'!O156,AlleLande[],4,FALSE),""))</f>
        <v/>
      </c>
      <c r="BRU9" s="79" t="str">
        <f>IF('Packaging (Primary)'!P156="","",IFERROR(VLOOKUP('Packaging (Primary)'!P156,AlleLande[],4,FALSE),""))</f>
        <v/>
      </c>
      <c r="BRV9" s="79" t="str">
        <f>IF('Packaging (Primary)'!D157='Drop down'!$P$6,"",VLOOKUP('Packaging (Primary)'!D157,MaterialeListe[],3,FALSE))</f>
        <v/>
      </c>
      <c r="BRW9" s="79" t="str">
        <f>IF('Packaging (Primary)'!E157='Drop down'!$P$6,"",IF('Packaging (Primary)'!E157='Drop down'!$P$11,0,1))</f>
        <v/>
      </c>
      <c r="BRX9" s="79" t="str">
        <f>IF('Packaging (Primary)'!F157='Drop down'!$P$6,"",VLOOKUP('Packaging (Primary)'!F157,Råmateriale[],3,FALSE))</f>
        <v/>
      </c>
      <c r="BRY9" s="79" t="str">
        <f>IF('Packaging (Primary)'!G157="","",('Packaging (Primary)'!G157/100)*$BPP$9)</f>
        <v/>
      </c>
      <c r="BRZ9" s="79" t="str">
        <f>IFERROR(IF(BRY9="","","GRM"),"")</f>
        <v/>
      </c>
      <c r="BSA9" s="79" t="str">
        <f>IF('Packaging (Primary)'!K157='Drop down'!$P$6,"",VLOOKUP('Packaging (Primary)'!K157,Materialefarve[],3,FALSE))</f>
        <v/>
      </c>
      <c r="BSB9" s="79" t="str">
        <f>IF('Packaging (Primary)'!L157="","",IFERROR(VLOOKUP('Packaging (Primary)'!L157,AlleLande[],4,FALSE),""))</f>
        <v/>
      </c>
      <c r="BSC9" s="79" t="str">
        <f>IF('Packaging (Primary)'!M157="","",IFERROR(VLOOKUP('Packaging (Primary)'!M157,AlleLande[],4,FALSE),""))</f>
        <v/>
      </c>
      <c r="BSD9" s="79" t="str">
        <f>IF('Packaging (Primary)'!N157="","",IFERROR(VLOOKUP('Packaging (Primary)'!N157,AlleLande[],4,FALSE),""))</f>
        <v/>
      </c>
      <c r="BSE9" s="79" t="str">
        <f>IF('Packaging (Primary)'!O157="","",IFERROR(VLOOKUP('Packaging (Primary)'!O157,AlleLande[],4,FALSE),""))</f>
        <v/>
      </c>
      <c r="BSF9" s="79" t="str">
        <f>IF('Packaging (Primary)'!P157="","",IFERROR(VLOOKUP('Packaging (Primary)'!P157,AlleLande[],4,FALSE),""))</f>
        <v/>
      </c>
      <c r="BSG9" s="79" t="str">
        <f>IF('Packaging (Primary)'!D158='Drop down'!$P$6,"",VLOOKUP('Packaging (Primary)'!D158,MaterialeListe[],3,FALSE))</f>
        <v/>
      </c>
      <c r="BSH9" s="79" t="str">
        <f>IF('Packaging (Primary)'!E158='Drop down'!$P$6,"",IF('Packaging (Primary)'!E158='Drop down'!$P$11,0,1))</f>
        <v/>
      </c>
      <c r="BSI9" s="79" t="str">
        <f>IF('Packaging (Primary)'!F158='Drop down'!$P$6,"",VLOOKUP('Packaging (Primary)'!F158,Råmateriale[],3,FALSE))</f>
        <v/>
      </c>
      <c r="BSJ9" s="79" t="str">
        <f>IF('Packaging (Primary)'!G158="","",('Packaging (Primary)'!G158/100)*$BPP$9)</f>
        <v/>
      </c>
      <c r="BSK9" s="79" t="str">
        <f>IFERROR(IF(BSJ9="","","GRM"),"")</f>
        <v/>
      </c>
      <c r="BSL9" s="79" t="str">
        <f>IF('Packaging (Primary)'!K158='Drop down'!$P$6,"",VLOOKUP('Packaging (Primary)'!K158,Materialefarve[],3,FALSE))</f>
        <v/>
      </c>
      <c r="BSM9" s="79" t="str">
        <f>IF('Packaging (Primary)'!L158="","",IFERROR(VLOOKUP('Packaging (Primary)'!L158,AlleLande[],4,FALSE),""))</f>
        <v/>
      </c>
      <c r="BSN9" s="79" t="str">
        <f>IF('Packaging (Primary)'!M158="","",IFERROR(VLOOKUP('Packaging (Primary)'!M158,AlleLande[],4,FALSE),""))</f>
        <v/>
      </c>
      <c r="BSO9" s="79" t="str">
        <f>IF('Packaging (Primary)'!N158="","",IFERROR(VLOOKUP('Packaging (Primary)'!N158,AlleLande[],4,FALSE),""))</f>
        <v/>
      </c>
      <c r="BSP9" s="79" t="str">
        <f>IF('Packaging (Primary)'!O158="","",IFERROR(VLOOKUP('Packaging (Primary)'!O158,AlleLande[],4,FALSE),""))</f>
        <v/>
      </c>
      <c r="BSQ9" s="79" t="str">
        <f>IF('Packaging (Primary)'!P158="","",IFERROR(VLOOKUP('Packaging (Primary)'!P158,AlleLande[],4,FALSE),""))</f>
        <v/>
      </c>
      <c r="BSR9" s="79" t="str">
        <f>IF('Packaging (Primary)'!D159='Drop down'!$P$6,"",VLOOKUP('Packaging (Primary)'!D159,MaterialeListe[],3,FALSE))</f>
        <v/>
      </c>
      <c r="BSS9" s="79" t="str">
        <f>IF('Packaging (Primary)'!E159='Drop down'!$P$6,"",IF('Packaging (Primary)'!E159='Drop down'!$P$11,0,1))</f>
        <v/>
      </c>
      <c r="BST9" s="79" t="str">
        <f>IF('Packaging (Primary)'!F159='Drop down'!$P$6,"",VLOOKUP('Packaging (Primary)'!F159,Råmateriale[],3,FALSE))</f>
        <v/>
      </c>
      <c r="BSU9" s="79" t="str">
        <f>IF('Packaging (Primary)'!G159="","",('Packaging (Primary)'!G159/100)*$BPP$9)</f>
        <v/>
      </c>
      <c r="BSV9" s="79" t="str">
        <f>IFERROR(IF(BSU9="","","GRM"),"")</f>
        <v/>
      </c>
      <c r="BSW9" s="79" t="str">
        <f>IF('Packaging (Primary)'!K159='Drop down'!$P$6,"",VLOOKUP('Packaging (Primary)'!K159,Materialefarve[],3,FALSE))</f>
        <v/>
      </c>
      <c r="BSX9" s="79" t="str">
        <f>IF('Packaging (Primary)'!L159="","",IFERROR(VLOOKUP('Packaging (Primary)'!L159,AlleLande[],4,FALSE),""))</f>
        <v/>
      </c>
      <c r="BSY9" s="79" t="str">
        <f>IF('Packaging (Primary)'!M159="","",IFERROR(VLOOKUP('Packaging (Primary)'!M159,AlleLande[],4,FALSE),""))</f>
        <v/>
      </c>
      <c r="BSZ9" s="79" t="str">
        <f>IF('Packaging (Primary)'!N159="","",IFERROR(VLOOKUP('Packaging (Primary)'!N159,AlleLande[],4,FALSE),""))</f>
        <v/>
      </c>
      <c r="BTA9" s="79" t="str">
        <f>IF('Packaging (Primary)'!O159="","",IFERROR(VLOOKUP('Packaging (Primary)'!O159,AlleLande[],4,FALSE),""))</f>
        <v/>
      </c>
      <c r="BTB9" s="79" t="str">
        <f>IF('Packaging (Primary)'!P159="","",IFERROR(VLOOKUP('Packaging (Primary)'!P159,AlleLande[],4,FALSE),""))</f>
        <v/>
      </c>
      <c r="BTC9" s="79" t="str">
        <f>IF('Packaging (Primary)'!D160='Drop down'!$P$6,"",VLOOKUP('Packaging (Primary)'!D160,MaterialeListe[],3,FALSE))</f>
        <v/>
      </c>
      <c r="BTD9" s="79" t="str">
        <f>IF('Packaging (Primary)'!E160='Drop down'!$P$6,"",IF('Packaging (Primary)'!E160='Drop down'!$P$11,0,1))</f>
        <v/>
      </c>
      <c r="BTE9" s="79" t="str">
        <f>IF('Packaging (Primary)'!F160='Drop down'!$P$6,"",VLOOKUP('Packaging (Primary)'!F160,Råmateriale[],3,FALSE))</f>
        <v/>
      </c>
      <c r="BTF9" s="79" t="str">
        <f>IF('Packaging (Primary)'!G160="","",('Packaging (Primary)'!G160/100)*$BPP$9)</f>
        <v/>
      </c>
      <c r="BTG9" s="79" t="str">
        <f>IFERROR(IF(BTF9="","","GRM"),"")</f>
        <v/>
      </c>
      <c r="BTH9" s="79" t="str">
        <f>IF('Packaging (Primary)'!K160='Drop down'!$P$6,"",VLOOKUP('Packaging (Primary)'!K160,Materialefarve[],3,FALSE))</f>
        <v/>
      </c>
      <c r="BTI9" s="79" t="str">
        <f>IF('Packaging (Primary)'!L160="","",IFERROR(VLOOKUP('Packaging (Primary)'!L160,AlleLande[],4,FALSE),""))</f>
        <v/>
      </c>
      <c r="BTJ9" s="79" t="str">
        <f>IF('Packaging (Primary)'!M160="","",IFERROR(VLOOKUP('Packaging (Primary)'!M160,AlleLande[],4,FALSE),""))</f>
        <v/>
      </c>
      <c r="BTK9" s="79" t="str">
        <f>IF('Packaging (Primary)'!N160="","",IFERROR(VLOOKUP('Packaging (Primary)'!N160,AlleLande[],4,FALSE),""))</f>
        <v/>
      </c>
      <c r="BTL9" s="79" t="str">
        <f>IF('Packaging (Primary)'!O160="","",IFERROR(VLOOKUP('Packaging (Primary)'!O160,AlleLande[],4,FALSE),""))</f>
        <v/>
      </c>
      <c r="BTM9" s="79" t="str">
        <f>IF('Packaging (Primary)'!P160="","",IFERROR(VLOOKUP('Packaging (Primary)'!P160,AlleLande[],4,FALSE),""))</f>
        <v/>
      </c>
      <c r="BTN9" s="79" t="str">
        <f>IF('Packaging (Primary)'!D161='Drop down'!$P$6,"",VLOOKUP('Packaging (Primary)'!D161,MaterialeListe[],3,FALSE))</f>
        <v/>
      </c>
      <c r="BTO9" s="79" t="str">
        <f>IF('Packaging (Primary)'!E161='Drop down'!$P$6,"",IF('Packaging (Primary)'!E161='Drop down'!$P$11,0,1))</f>
        <v/>
      </c>
      <c r="BTP9" s="79" t="str">
        <f>IF('Packaging (Primary)'!F161='Drop down'!$P$6,"",VLOOKUP('Packaging (Primary)'!F161,Råmateriale[],3,FALSE))</f>
        <v/>
      </c>
      <c r="BTQ9" s="79" t="str">
        <f>IF('Packaging (Primary)'!G161="","",('Packaging (Primary)'!G161/100)*$BPP$9)</f>
        <v/>
      </c>
      <c r="BTR9" s="79" t="str">
        <f>IFERROR(IF(BTQ9="","","GRM"),"")</f>
        <v/>
      </c>
      <c r="BTS9" s="79" t="str">
        <f>IF('Packaging (Primary)'!K161='Drop down'!$P$6,"",VLOOKUP('Packaging (Primary)'!K161,Materialefarve[],3,FALSE))</f>
        <v/>
      </c>
      <c r="BTT9" s="79" t="str">
        <f>IF('Packaging (Primary)'!L161="","",IFERROR(VLOOKUP('Packaging (Primary)'!L161,AlleLande[],4,FALSE),""))</f>
        <v/>
      </c>
      <c r="BTU9" s="79" t="str">
        <f>IF('Packaging (Primary)'!M161="","",IFERROR(VLOOKUP('Packaging (Primary)'!M161,AlleLande[],4,FALSE),""))</f>
        <v/>
      </c>
      <c r="BTV9" s="79" t="str">
        <f>IF('Packaging (Primary)'!N161="","",IFERROR(VLOOKUP('Packaging (Primary)'!N161,AlleLande[],4,FALSE),""))</f>
        <v/>
      </c>
      <c r="BTW9" s="79" t="str">
        <f>IF('Packaging (Primary)'!O161="","",IFERROR(VLOOKUP('Packaging (Primary)'!O161,AlleLande[],4,FALSE),""))</f>
        <v/>
      </c>
      <c r="BTX9" s="79" t="str">
        <f>IF('Packaging (Primary)'!P161="","",IFERROR(VLOOKUP('Packaging (Primary)'!P161,AlleLande[],4,FALSE),""))</f>
        <v/>
      </c>
      <c r="BTY9" s="79" t="str">
        <f>IF('Packaging (Primary)'!D162='Drop down'!$P$6,"",VLOOKUP('Packaging (Primary)'!D162,MaterialeListe[],3,FALSE))</f>
        <v/>
      </c>
      <c r="BTZ9" s="79" t="str">
        <f>IF('Packaging (Primary)'!E162='Drop down'!$P$6,"",IF('Packaging (Primary)'!E162='Drop down'!$P$11,0,1))</f>
        <v/>
      </c>
      <c r="BUA9" s="79" t="str">
        <f>IF('Packaging (Primary)'!F162='Drop down'!$P$6,"",VLOOKUP('Packaging (Primary)'!F162,Råmateriale[],3,FALSE))</f>
        <v/>
      </c>
      <c r="BUB9" s="79" t="str">
        <f>IF('Packaging (Primary)'!G162="","",('Packaging (Primary)'!G162/100)*$BPP$9)</f>
        <v/>
      </c>
      <c r="BUC9" s="79" t="str">
        <f>IFERROR(IF(BUB9="","","GRM"),"")</f>
        <v/>
      </c>
      <c r="BUD9" s="79" t="str">
        <f>IF('Packaging (Primary)'!K162='Drop down'!$P$6,"",VLOOKUP('Packaging (Primary)'!K162,Materialefarve[],3,FALSE))</f>
        <v/>
      </c>
      <c r="BUE9" s="79" t="str">
        <f>IF('Packaging (Primary)'!L162="","",IFERROR(VLOOKUP('Packaging (Primary)'!L162,AlleLande[],4,FALSE),""))</f>
        <v/>
      </c>
      <c r="BUF9" s="79" t="str">
        <f>IF('Packaging (Primary)'!M162="","",IFERROR(VLOOKUP('Packaging (Primary)'!M162,AlleLande[],4,FALSE),""))</f>
        <v/>
      </c>
      <c r="BUG9" s="79" t="str">
        <f>IF('Packaging (Primary)'!N162="","",IFERROR(VLOOKUP('Packaging (Primary)'!N162,AlleLande[],4,FALSE),""))</f>
        <v/>
      </c>
      <c r="BUH9" s="79" t="str">
        <f>IF('Packaging (Primary)'!O162="","",IFERROR(VLOOKUP('Packaging (Primary)'!O162,AlleLande[],4,FALSE),""))</f>
        <v/>
      </c>
      <c r="BUI9" s="79" t="str">
        <f>IF('Packaging (Primary)'!P162="","",IFERROR(VLOOKUP('Packaging (Primary)'!P162,AlleLande[],4,FALSE),""))</f>
        <v/>
      </c>
      <c r="BUJ9" s="79" t="str">
        <f>IF('Packaging (Secondary)'!E7="","",'Packaging (Secondary)'!E7)</f>
        <v/>
      </c>
      <c r="BUK9" s="79" t="str">
        <f>IF('Packaging (Secondary)'!E31='Drop down'!$P$6,"",VLOOKUP('Packaging (Secondary)'!E31,labellim[],3,FALSE))</f>
        <v/>
      </c>
      <c r="BUL9" s="121">
        <f>IF('Packaging (Secondary)'!D37=0,0,'Packaging (Secondary)'!D37)</f>
        <v>0</v>
      </c>
      <c r="BUM9" s="79">
        <f>IF('Packaging (Secondary)'!D27=0,0,'Packaging (Secondary)'!D27)</f>
        <v>0</v>
      </c>
      <c r="BUN9" s="79" t="str">
        <f>IF('Packaging (Secondary)'!C17='Drop down'!$P$6,"",VLOOKUP('Packaging (Secondary)'!C17,EmballageListe[],3,FALSE))</f>
        <v/>
      </c>
      <c r="BUO9" s="79" t="str">
        <f>IF('Packaging (Secondary)'!D17="","",'Packaging (Secondary)'!D17)</f>
        <v/>
      </c>
      <c r="BUP9" s="79" t="str">
        <f>IFERROR(IF(BUO9="","","GRM"),"")</f>
        <v/>
      </c>
      <c r="BUQ9" s="79" t="str">
        <f>IF('Packaging (Secondary)'!F17="","",'Packaging (Secondary)'!F17)</f>
        <v/>
      </c>
      <c r="BUR9" s="79" t="str">
        <f>IFERROR(IF(BUQ9="","","4H"),"")</f>
        <v/>
      </c>
      <c r="BUS9" s="79" t="str">
        <f>IF('Packaging (Secondary)'!G17='Drop down'!$P$6,"",VLOOKUP('Packaging (Secondary)'!G17,Emballagesortering[],3,FALSE))</f>
        <v/>
      </c>
      <c r="BUT9" s="79" t="str">
        <f>IF('Packaging (Secondary)'!H17="X",1,"")</f>
        <v/>
      </c>
      <c r="BUU9" s="79" t="str">
        <f>IF('Packaging (Secondary)'!I17="X",1,"")</f>
        <v/>
      </c>
      <c r="BUV9" s="79" t="str">
        <f>IF('Packaging (Secondary)'!J17="X",1,"")</f>
        <v/>
      </c>
      <c r="BUW9" s="79" t="str">
        <f>IF('Packaging (Secondary)'!K17='Drop down'!$P$6,"",VLOOKUP('Packaging (Secondary)'!K17,CertPapir[],3,FALSE))</f>
        <v/>
      </c>
      <c r="BUX9" s="79" t="str">
        <f>IF('Packaging (Secondary)'!L17="","",IFERROR(VLOOKUP('Packaging (Secondary)'!L17,AlleLande[],4,FALSE),""))</f>
        <v/>
      </c>
      <c r="BUY9" s="79" t="str">
        <f>IF('Packaging (Secondary)'!M17="","",IFERROR(VLOOKUP('Packaging (Secondary)'!M17,AlleLande[],4,FALSE),""))</f>
        <v/>
      </c>
      <c r="BUZ9" s="79" t="str">
        <f>IF('Packaging (Secondary)'!N17="","",IFERROR(VLOOKUP('Packaging (Secondary)'!N17,AlleLande[],4,FALSE),""))</f>
        <v/>
      </c>
      <c r="BVA9" s="79" t="str">
        <f>IF('Packaging (Secondary)'!O17="","",IFERROR(VLOOKUP('Packaging (Secondary)'!O17,AlleLande[],4,FALSE),""))</f>
        <v/>
      </c>
      <c r="BVB9" s="79" t="str">
        <f>IF('Packaging (Secondary)'!P17="","",IFERROR(VLOOKUP('Packaging (Secondary)'!P17,AlleLande[],4,FALSE),""))</f>
        <v/>
      </c>
      <c r="BVC9" s="79" t="str">
        <f>IF('Packaging (Secondary)'!D44='Drop down'!$P$6,"",VLOOKUP('Packaging (Secondary)'!D44,MaterialeListe[],3,FALSE))</f>
        <v/>
      </c>
      <c r="BVD9" s="79" t="str">
        <f>IF('Packaging (Secondary)'!E44='Drop down'!$P$6,"",IF('Packaging (Secondary)'!E44='Drop down'!$P$11,0,1))</f>
        <v/>
      </c>
      <c r="BVE9" s="79" t="str">
        <f>IF('Packaging (Secondary)'!F44='Drop down'!$P$6,"",VLOOKUP('Packaging (Secondary)'!F44,Råmateriale[],3,FALSE))</f>
        <v/>
      </c>
      <c r="BVF9" s="79" t="str">
        <f>IF('Packaging (Secondary)'!G44="","",('Packaging (Secondary)'!G44/100)*$YI$9)</f>
        <v/>
      </c>
      <c r="BVG9" s="79" t="str">
        <f>IFERROR(IF(BVF9="","","GRM"),"")</f>
        <v/>
      </c>
      <c r="BVH9" s="79" t="str">
        <f>IF('Packaging (Secondary)'!K44='Drop down'!$P$6,"",VLOOKUP('Packaging (Secondary)'!K44,Materialefarve[],3,FALSE))</f>
        <v/>
      </c>
      <c r="BVI9" s="79" t="str">
        <f>IF('Packaging (Secondary)'!L44="","",IFERROR(VLOOKUP('Packaging (Secondary)'!L44,AlleLande[],4,FALSE),""))</f>
        <v/>
      </c>
      <c r="BVJ9" s="79" t="str">
        <f>IF('Packaging (Secondary)'!M44="","",IFERROR(VLOOKUP('Packaging (Secondary)'!M44,AlleLande[],4,FALSE),""))</f>
        <v/>
      </c>
      <c r="BVK9" s="79" t="str">
        <f>IF('Packaging (Secondary)'!N44="","",IFERROR(VLOOKUP('Packaging (Secondary)'!N44,AlleLande[],4,FALSE),""))</f>
        <v/>
      </c>
      <c r="BVL9" s="79" t="str">
        <f>IF('Packaging (Secondary)'!O44="","",IFERROR(VLOOKUP('Packaging (Secondary)'!O44,AlleLande[],4,FALSE),""))</f>
        <v/>
      </c>
      <c r="BVM9" s="79" t="str">
        <f>IF('Packaging (Secondary)'!P44="","",IFERROR(VLOOKUP('Packaging (Secondary)'!P44,AlleLande[],4,FALSE),""))</f>
        <v/>
      </c>
      <c r="BVN9" s="79" t="str">
        <f>IF('Packaging (Secondary)'!D45='Drop down'!$P$6,"",VLOOKUP('Packaging (Secondary)'!D45,MaterialeListe[],3,FALSE))</f>
        <v/>
      </c>
      <c r="BVO9" s="79" t="str">
        <f>IF('Packaging (Secondary)'!E45='Drop down'!$P$6,"",IF('Packaging (Secondary)'!E45='Drop down'!$P$11,0,1))</f>
        <v/>
      </c>
      <c r="BVP9" s="79" t="str">
        <f>IF('Packaging (Secondary)'!F45='Drop down'!$P$6,"",VLOOKUP('Packaging (Secondary)'!F45,Råmateriale[],3,FALSE))</f>
        <v/>
      </c>
      <c r="BVQ9" s="79" t="str">
        <f>IF('Packaging (Secondary)'!G45="","",('Packaging (Secondary)'!G45/100)*$YI$9)</f>
        <v/>
      </c>
      <c r="BVR9" s="79" t="str">
        <f>IFERROR(IF(BVQ9="","","GRM"),"")</f>
        <v/>
      </c>
      <c r="BVS9" s="79" t="str">
        <f>IF('Packaging (Secondary)'!K45='Drop down'!$P$6,"",VLOOKUP('Packaging (Secondary)'!K45,Materialefarve[],3,FALSE))</f>
        <v/>
      </c>
      <c r="BVT9" s="79" t="str">
        <f>IF('Packaging (Secondary)'!L45="","",IFERROR(VLOOKUP('Packaging (Secondary)'!L45,AlleLande[],4,FALSE),""))</f>
        <v/>
      </c>
      <c r="BVU9" s="79" t="str">
        <f>IF('Packaging (Secondary)'!M45="","",IFERROR(VLOOKUP('Packaging (Secondary)'!M45,AlleLande[],4,FALSE),""))</f>
        <v/>
      </c>
      <c r="BVV9" s="79" t="str">
        <f>IF('Packaging (Secondary)'!N45="","",IFERROR(VLOOKUP('Packaging (Secondary)'!N45,AlleLande[],4,FALSE),""))</f>
        <v/>
      </c>
      <c r="BVW9" s="79" t="str">
        <f>IF('Packaging (Secondary)'!O45="","",IFERROR(VLOOKUP('Packaging (Secondary)'!O45,AlleLande[],4,FALSE),""))</f>
        <v/>
      </c>
      <c r="BVX9" s="79" t="str">
        <f>IF('Packaging (Secondary)'!P45="","",IFERROR(VLOOKUP('Packaging (Secondary)'!P45,AlleLande[],4,FALSE),""))</f>
        <v/>
      </c>
      <c r="BVY9" s="79" t="str">
        <f>IF('Packaging (Secondary)'!D46='Drop down'!$P$6,"",VLOOKUP('Packaging (Secondary)'!D46,MaterialeListe[],3,FALSE))</f>
        <v/>
      </c>
      <c r="BVZ9" s="79" t="str">
        <f>IF('Packaging (Secondary)'!E46='Drop down'!$P$6,"",IF('Packaging (Secondary)'!E46='Drop down'!$P$11,0,1))</f>
        <v/>
      </c>
      <c r="BWA9" s="79" t="str">
        <f>IF('Packaging (Secondary)'!F46='Drop down'!$P$6,"",VLOOKUP('Packaging (Secondary)'!F46,Råmateriale[],3,FALSE))</f>
        <v/>
      </c>
      <c r="BWB9" s="79" t="str">
        <f>IF('Packaging (Secondary)'!G46="","",('Packaging (Secondary)'!G46/100)*$YI$9)</f>
        <v/>
      </c>
      <c r="BWC9" s="79" t="str">
        <f>IFERROR(IF(BWB9="","","GRM"),"")</f>
        <v/>
      </c>
      <c r="BWD9" s="79" t="str">
        <f>IF('Packaging (Secondary)'!K46='Drop down'!$P$6,"",VLOOKUP('Packaging (Secondary)'!K46,Materialefarve[],3,FALSE))</f>
        <v/>
      </c>
      <c r="BWE9" s="79" t="str">
        <f>IF('Packaging (Secondary)'!L46="","",IFERROR(VLOOKUP('Packaging (Secondary)'!L46,AlleLande[],4,FALSE),""))</f>
        <v/>
      </c>
      <c r="BWF9" s="79" t="str">
        <f>IF('Packaging (Secondary)'!M46="","",IFERROR(VLOOKUP('Packaging (Secondary)'!M46,AlleLande[],4,FALSE),""))</f>
        <v/>
      </c>
      <c r="BWG9" s="79" t="str">
        <f>IF('Packaging (Secondary)'!N46="","",IFERROR(VLOOKUP('Packaging (Secondary)'!N46,AlleLande[],4,FALSE),""))</f>
        <v/>
      </c>
      <c r="BWH9" s="79" t="str">
        <f>IF('Packaging (Secondary)'!O46="","",IFERROR(VLOOKUP('Packaging (Secondary)'!O46,AlleLande[],4,FALSE),""))</f>
        <v/>
      </c>
      <c r="BWI9" s="79" t="str">
        <f>IF('Packaging (Secondary)'!P46="","",IFERROR(VLOOKUP('Packaging (Secondary)'!P46,AlleLande[],4,FALSE),""))</f>
        <v/>
      </c>
      <c r="BWJ9" s="79" t="str">
        <f>IF('Packaging (Secondary)'!D47='Drop down'!$P$6,"",VLOOKUP('Packaging (Secondary)'!D47,MaterialeListe[],3,FALSE))</f>
        <v/>
      </c>
      <c r="BWK9" s="79" t="str">
        <f>IF('Packaging (Secondary)'!E47='Drop down'!$P$6,"",IF('Packaging (Secondary)'!E47='Drop down'!$P$11,0,1))</f>
        <v/>
      </c>
      <c r="BWL9" s="79" t="str">
        <f>IF('Packaging (Secondary)'!F47='Drop down'!$P$6,"",VLOOKUP('Packaging (Secondary)'!F47,Råmateriale[],3,FALSE))</f>
        <v/>
      </c>
      <c r="BWM9" s="79" t="str">
        <f>IF('Packaging (Secondary)'!G47="","",('Packaging (Secondary)'!G47/100)*$YI$9)</f>
        <v/>
      </c>
      <c r="BWN9" s="79" t="str">
        <f>IFERROR(IF(BWM9="","","GRM"),"")</f>
        <v/>
      </c>
      <c r="BWO9" s="79" t="str">
        <f>IF('Packaging (Secondary)'!K47='Drop down'!$P$6,"",VLOOKUP('Packaging (Secondary)'!K47,Materialefarve[],3,FALSE))</f>
        <v/>
      </c>
      <c r="BWP9" s="79" t="str">
        <f>IF('Packaging (Secondary)'!L47="","",IFERROR(VLOOKUP('Packaging (Secondary)'!L47,AlleLande[],4,FALSE),""))</f>
        <v/>
      </c>
      <c r="BWQ9" s="79" t="str">
        <f>IF('Packaging (Secondary)'!M47="","",IFERROR(VLOOKUP('Packaging (Secondary)'!M47,AlleLande[],4,FALSE),""))</f>
        <v/>
      </c>
      <c r="BWR9" s="79" t="str">
        <f>IF('Packaging (Secondary)'!N47="","",IFERROR(VLOOKUP('Packaging (Secondary)'!N47,AlleLande[],4,FALSE),""))</f>
        <v/>
      </c>
      <c r="BWS9" s="79" t="str">
        <f>IF('Packaging (Secondary)'!O47="","",IFERROR(VLOOKUP('Packaging (Secondary)'!O47,AlleLande[],4,FALSE),""))</f>
        <v/>
      </c>
      <c r="BWT9" s="79" t="str">
        <f>IF('Packaging (Secondary)'!P47="","",IFERROR(VLOOKUP('Packaging (Secondary)'!P47,AlleLande[],4,FALSE),""))</f>
        <v/>
      </c>
      <c r="BWU9" s="79" t="str">
        <f>IF('Packaging (Secondary)'!D48='Drop down'!$P$6,"",VLOOKUP('Packaging (Secondary)'!D48,MaterialeListe[],3,FALSE))</f>
        <v/>
      </c>
      <c r="BWV9" s="79" t="str">
        <f>IF('Packaging (Secondary)'!E48='Drop down'!$P$6,"",IF('Packaging (Secondary)'!E48='Drop down'!$P$11,0,1))</f>
        <v/>
      </c>
      <c r="BWW9" s="79" t="str">
        <f>IF('Packaging (Secondary)'!F48='Drop down'!$P$6,"",VLOOKUP('Packaging (Secondary)'!F48,Råmateriale[],3,FALSE))</f>
        <v/>
      </c>
      <c r="BWX9" s="79" t="str">
        <f>IF('Packaging (Secondary)'!G48="","",('Packaging (Secondary)'!G48/100)*$YI$9)</f>
        <v/>
      </c>
      <c r="BWY9" s="79" t="str">
        <f>IFERROR(IF(BWX9="","","GRM"),"")</f>
        <v/>
      </c>
      <c r="BWZ9" s="79" t="str">
        <f>IF('Packaging (Secondary)'!K48='Drop down'!$P$6,"",VLOOKUP('Packaging (Secondary)'!K48,Materialefarve[],3,FALSE))</f>
        <v/>
      </c>
      <c r="BXA9" s="79" t="str">
        <f>IF('Packaging (Secondary)'!L48="","",IFERROR(VLOOKUP('Packaging (Secondary)'!L48,AlleLande[],4,FALSE),""))</f>
        <v/>
      </c>
      <c r="BXB9" s="79" t="str">
        <f>IF('Packaging (Secondary)'!M48="","",IFERROR(VLOOKUP('Packaging (Secondary)'!M48,AlleLande[],4,FALSE),""))</f>
        <v/>
      </c>
      <c r="BXC9" s="79" t="str">
        <f>IF('Packaging (Secondary)'!N48="","",IFERROR(VLOOKUP('Packaging (Secondary)'!N48,AlleLande[],4,FALSE),""))</f>
        <v/>
      </c>
      <c r="BXD9" s="79" t="str">
        <f>IF('Packaging (Secondary)'!O48="","",IFERROR(VLOOKUP('Packaging (Secondary)'!O48,AlleLande[],4,FALSE),""))</f>
        <v/>
      </c>
      <c r="BXE9" s="79" t="str">
        <f>IF('Packaging (Secondary)'!P48="","",IFERROR(VLOOKUP('Packaging (Secondary)'!P48,AlleLande[],4,FALSE),""))</f>
        <v/>
      </c>
      <c r="BXF9" s="79" t="str">
        <f>IF('Packaging (Secondary)'!D49='Drop down'!$P$6,"",VLOOKUP('Packaging (Secondary)'!D49,MaterialeListe[],3,FALSE))</f>
        <v/>
      </c>
      <c r="BXG9" s="79" t="str">
        <f>IF('Packaging (Secondary)'!E49='Drop down'!$P$6,"",IF('Packaging (Secondary)'!E49='Drop down'!$P$11,0,1))</f>
        <v/>
      </c>
      <c r="BXH9" s="79" t="str">
        <f>IF('Packaging (Secondary)'!F49='Drop down'!$P$6,"",VLOOKUP('Packaging (Secondary)'!F49,Råmateriale[],3,FALSE))</f>
        <v/>
      </c>
      <c r="BXI9" s="79" t="str">
        <f>IF('Packaging (Secondary)'!G49="","",('Packaging (Secondary)'!G49/100)*$YI$9)</f>
        <v/>
      </c>
      <c r="BXJ9" s="79" t="str">
        <f>IFERROR(IF(BXI9="","","GRM"),"")</f>
        <v/>
      </c>
      <c r="BXK9" s="79" t="str">
        <f>IF('Packaging (Secondary)'!K49='Drop down'!$P$6,"",VLOOKUP('Packaging (Secondary)'!K49,Materialefarve[],3,FALSE))</f>
        <v/>
      </c>
      <c r="BXL9" s="79" t="str">
        <f>IF('Packaging (Secondary)'!L49="","",IFERROR(VLOOKUP('Packaging (Secondary)'!L49,AlleLande[],4,FALSE),""))</f>
        <v/>
      </c>
      <c r="BXM9" s="79" t="str">
        <f>IF('Packaging (Secondary)'!M49="","",IFERROR(VLOOKUP('Packaging (Secondary)'!M49,AlleLande[],4,FALSE),""))</f>
        <v/>
      </c>
      <c r="BXN9" s="79" t="str">
        <f>IF('Packaging (Secondary)'!N49="","",IFERROR(VLOOKUP('Packaging (Secondary)'!N49,AlleLande[],4,FALSE),""))</f>
        <v/>
      </c>
      <c r="BXO9" s="79" t="str">
        <f>IF('Packaging (Secondary)'!O49="","",IFERROR(VLOOKUP('Packaging (Secondary)'!O49,AlleLande[],4,FALSE),""))</f>
        <v/>
      </c>
      <c r="BXP9" s="79" t="str">
        <f>IF('Packaging (Secondary)'!P49="","",IFERROR(VLOOKUP('Packaging (Secondary)'!P49,AlleLande[],4,FALSE),""))</f>
        <v/>
      </c>
      <c r="BXQ9" s="79" t="str">
        <f>IF('Packaging (Secondary)'!D50='Drop down'!$P$6,"",VLOOKUP('Packaging (Secondary)'!D50,MaterialeListe[],3,FALSE))</f>
        <v/>
      </c>
      <c r="BXR9" s="79" t="str">
        <f>IF('Packaging (Secondary)'!E50='Drop down'!$P$6,"",IF('Packaging (Secondary)'!E50='Drop down'!$P$11,0,1))</f>
        <v/>
      </c>
      <c r="BXS9" s="79" t="str">
        <f>IF('Packaging (Secondary)'!F50='Drop down'!$P$6,"",VLOOKUP('Packaging (Secondary)'!F50,Råmateriale[],3,FALSE))</f>
        <v/>
      </c>
      <c r="BXT9" s="79" t="str">
        <f>IF('Packaging (Secondary)'!G50="","",('Packaging (Secondary)'!G50/100)*$YI$9)</f>
        <v/>
      </c>
      <c r="BXU9" s="79" t="str">
        <f>IFERROR(IF(BXT9="","","GRM"),"")</f>
        <v/>
      </c>
      <c r="BXV9" s="79" t="str">
        <f>IF('Packaging (Secondary)'!K50='Drop down'!$P$6,"",VLOOKUP('Packaging (Secondary)'!K50,Materialefarve[],3,FALSE))</f>
        <v/>
      </c>
      <c r="BXW9" s="79" t="str">
        <f>IF('Packaging (Secondary)'!L50="","",IFERROR(VLOOKUP('Packaging (Secondary)'!L50,AlleLande[],4,FALSE),""))</f>
        <v/>
      </c>
      <c r="BXX9" s="79" t="str">
        <f>IF('Packaging (Secondary)'!M50="","",IFERROR(VLOOKUP('Packaging (Secondary)'!M50,AlleLande[],4,FALSE),""))</f>
        <v/>
      </c>
      <c r="BXY9" s="79" t="str">
        <f>IF('Packaging (Secondary)'!N50="","",IFERROR(VLOOKUP('Packaging (Secondary)'!N50,AlleLande[],4,FALSE),""))</f>
        <v/>
      </c>
      <c r="BXZ9" s="79" t="str">
        <f>IF('Packaging (Secondary)'!O50="","",IFERROR(VLOOKUP('Packaging (Secondary)'!O50,AlleLande[],4,FALSE),""))</f>
        <v/>
      </c>
      <c r="BYA9" s="79" t="str">
        <f>IF('Packaging (Secondary)'!P50="","",IFERROR(VLOOKUP('Packaging (Secondary)'!P50,AlleLande[],4,FALSE),""))</f>
        <v/>
      </c>
      <c r="BYB9" s="79" t="str">
        <f>IF('Packaging (Secondary)'!D51='Drop down'!$P$6,"",VLOOKUP('Packaging (Secondary)'!D51,MaterialeListe[],3,FALSE))</f>
        <v/>
      </c>
      <c r="BYC9" s="79" t="str">
        <f>IF('Packaging (Secondary)'!E51='Drop down'!$P$6,"",IF('Packaging (Secondary)'!E51='Drop down'!$P$11,0,1))</f>
        <v/>
      </c>
      <c r="BYD9" s="79" t="str">
        <f>IF('Packaging (Secondary)'!F51='Drop down'!$P$6,"",VLOOKUP('Packaging (Secondary)'!F51,Råmateriale[],3,FALSE))</f>
        <v/>
      </c>
      <c r="BYE9" s="79" t="str">
        <f>IF('Packaging (Secondary)'!G51="","",('Packaging (Secondary)'!G51/100)*$YI$9)</f>
        <v/>
      </c>
      <c r="BYF9" s="79" t="str">
        <f>IFERROR(IF(BYE9="","","GRM"),"")</f>
        <v/>
      </c>
      <c r="BYG9" s="79" t="str">
        <f>IF('Packaging (Secondary)'!K51='Drop down'!$P$6,"",VLOOKUP('Packaging (Secondary)'!K51,Materialefarve[],3,FALSE))</f>
        <v/>
      </c>
      <c r="BYH9" s="79" t="str">
        <f>IF('Packaging (Secondary)'!L51="","",IFERROR(VLOOKUP('Packaging (Secondary)'!L51,AlleLande[],4,FALSE),""))</f>
        <v/>
      </c>
      <c r="BYI9" s="79" t="str">
        <f>IF('Packaging (Secondary)'!M51="","",IFERROR(VLOOKUP('Packaging (Secondary)'!M51,AlleLande[],4,FALSE),""))</f>
        <v/>
      </c>
      <c r="BYJ9" s="79" t="str">
        <f>IF('Packaging (Secondary)'!N51="","",IFERROR(VLOOKUP('Packaging (Secondary)'!N51,AlleLande[],4,FALSE),""))</f>
        <v/>
      </c>
      <c r="BYK9" s="79" t="str">
        <f>IF('Packaging (Secondary)'!O51="","",IFERROR(VLOOKUP('Packaging (Secondary)'!O51,AlleLande[],4,FALSE),""))</f>
        <v/>
      </c>
      <c r="BYL9" s="79" t="str">
        <f>IF('Packaging (Secondary)'!P51="","",IFERROR(VLOOKUP('Packaging (Secondary)'!P51,AlleLande[],4,FALSE),""))</f>
        <v/>
      </c>
      <c r="BYM9" s="79" t="str">
        <f>IF('Packaging (Secondary)'!D52='Drop down'!$P$6,"",VLOOKUP('Packaging (Secondary)'!D52,MaterialeListe[],3,FALSE))</f>
        <v/>
      </c>
      <c r="BYN9" s="79" t="str">
        <f>IF('Packaging (Secondary)'!E52='Drop down'!$P$6,"",IF('Packaging (Secondary)'!E52='Drop down'!$P$11,0,1))</f>
        <v/>
      </c>
      <c r="BYO9" s="79" t="str">
        <f>IF('Packaging (Secondary)'!F52='Drop down'!$P$6,"",VLOOKUP('Packaging (Secondary)'!F52,Råmateriale[],3,FALSE))</f>
        <v/>
      </c>
      <c r="BYP9" s="79" t="str">
        <f>IF('Packaging (Secondary)'!G52="","",('Packaging (Secondary)'!G52/100)*$YI$9)</f>
        <v/>
      </c>
      <c r="BYQ9" s="79" t="str">
        <f>IFERROR(IF(BYP9="","","GRM"),"")</f>
        <v/>
      </c>
      <c r="BYR9" s="79" t="str">
        <f>IF('Packaging (Secondary)'!K52='Drop down'!$P$6,"",VLOOKUP('Packaging (Secondary)'!K52,Materialefarve[],3,FALSE))</f>
        <v/>
      </c>
      <c r="BYS9" s="79" t="str">
        <f>IF('Packaging (Secondary)'!L52="","",IFERROR(VLOOKUP('Packaging (Secondary)'!L52,AlleLande[],4,FALSE),""))</f>
        <v/>
      </c>
      <c r="BYT9" s="79" t="str">
        <f>IF('Packaging (Secondary)'!M52="","",IFERROR(VLOOKUP('Packaging (Secondary)'!M52,AlleLande[],4,FALSE),""))</f>
        <v/>
      </c>
      <c r="BYU9" s="79" t="str">
        <f>IF('Packaging (Secondary)'!N52="","",IFERROR(VLOOKUP('Packaging (Secondary)'!N52,AlleLande[],4,FALSE),""))</f>
        <v/>
      </c>
      <c r="BYV9" s="79" t="str">
        <f>IF('Packaging (Secondary)'!O52="","",IFERROR(VLOOKUP('Packaging (Secondary)'!O52,AlleLande[],4,FALSE),""))</f>
        <v/>
      </c>
      <c r="BYW9" s="79" t="str">
        <f>IF('Packaging (Secondary)'!P52="","",IFERROR(VLOOKUP('Packaging (Secondary)'!P52,AlleLande[],4,FALSE),""))</f>
        <v/>
      </c>
      <c r="BYX9" s="79" t="str">
        <f>IF('Packaging (Secondary)'!D53='Drop down'!$P$6,"",VLOOKUP('Packaging (Secondary)'!D53,MaterialeListe[],3,FALSE))</f>
        <v/>
      </c>
      <c r="BYY9" s="79" t="str">
        <f>IF('Packaging (Secondary)'!E53='Drop down'!$P$6,"",IF('Packaging (Secondary)'!E53='Drop down'!$P$11,0,1))</f>
        <v/>
      </c>
      <c r="BYZ9" s="79" t="str">
        <f>IF('Packaging (Secondary)'!F53='Drop down'!$P$6,"",VLOOKUP('Packaging (Secondary)'!F53,Råmateriale[],3,FALSE))</f>
        <v/>
      </c>
      <c r="BZA9" s="79" t="str">
        <f>IF('Packaging (Secondary)'!G53="","",('Packaging (Secondary)'!G53/100)*$YI$9)</f>
        <v/>
      </c>
      <c r="BZB9" s="79" t="str">
        <f>IFERROR(IF(BZA9="","","GRM"),"")</f>
        <v/>
      </c>
      <c r="BZC9" s="79" t="str">
        <f>IF('Packaging (Secondary)'!K53='Drop down'!$P$6,"",VLOOKUP('Packaging (Secondary)'!K53,Materialefarve[],3,FALSE))</f>
        <v/>
      </c>
      <c r="BZD9" s="79" t="str">
        <f>IF('Packaging (Secondary)'!L53="","",IFERROR(VLOOKUP('Packaging (Secondary)'!L53,AlleLande[],4,FALSE),""))</f>
        <v/>
      </c>
      <c r="BZE9" s="79" t="str">
        <f>IF('Packaging (Secondary)'!M53="","",IFERROR(VLOOKUP('Packaging (Secondary)'!M53,AlleLande[],4,FALSE),""))</f>
        <v/>
      </c>
      <c r="BZF9" s="79" t="str">
        <f>IF('Packaging (Secondary)'!N53="","",IFERROR(VLOOKUP('Packaging (Secondary)'!N53,AlleLande[],4,FALSE),""))</f>
        <v/>
      </c>
      <c r="BZG9" s="79" t="str">
        <f>IF('Packaging (Secondary)'!O53="","",IFERROR(VLOOKUP('Packaging (Secondary)'!O53,AlleLande[],4,FALSE),""))</f>
        <v/>
      </c>
      <c r="BZH9" s="79" t="str">
        <f>IF('Packaging (Secondary)'!P53="","",IFERROR(VLOOKUP('Packaging (Secondary)'!P53,AlleLande[],4,FALSE),""))</f>
        <v/>
      </c>
      <c r="BZI9" s="79" t="str">
        <f>IF('Packaging (Secondary)'!C18='Drop down'!$P$6,"",VLOOKUP('Packaging (Secondary)'!C18,EmballageListe[],3,FALSE))</f>
        <v/>
      </c>
      <c r="BZJ9" s="79" t="str">
        <f>IF('Packaging (Secondary)'!D18="","",'Packaging (Secondary)'!D18)</f>
        <v/>
      </c>
      <c r="BZK9" s="79" t="str">
        <f>IFERROR(IF(BZJ9="","","GRM"),"")</f>
        <v/>
      </c>
      <c r="BZL9" s="79" t="str">
        <f>IF('Packaging (Secondary)'!F18="","",'Packaging (Secondary)'!F18)</f>
        <v/>
      </c>
      <c r="BZM9" s="79" t="str">
        <f>IFERROR(IF(BZL9="","","4H"),"")</f>
        <v/>
      </c>
      <c r="BZN9" s="79" t="str">
        <f>IF('Packaging (Secondary)'!G18='Drop down'!$P$6,"",VLOOKUP('Packaging (Secondary)'!G18,Emballagesortering[],3,FALSE))</f>
        <v/>
      </c>
      <c r="BZO9" s="79" t="str">
        <f>IF('Packaging (Secondary)'!H18="X",1,"")</f>
        <v/>
      </c>
      <c r="BZP9" s="79" t="str">
        <f>IF('Packaging (Secondary)'!I18="X",1,"")</f>
        <v/>
      </c>
      <c r="BZQ9" s="79" t="str">
        <f>IF('Packaging (Secondary)'!J18="X",1,"")</f>
        <v/>
      </c>
      <c r="BZR9" s="79" t="str">
        <f>IF('Packaging (Secondary)'!K18='Drop down'!$P$6,"",VLOOKUP('Packaging (Secondary)'!K18,CertPapir[],3,FALSE))</f>
        <v/>
      </c>
      <c r="BZS9" s="79" t="str">
        <f>IF('Packaging (Secondary)'!L18="","",IFERROR(VLOOKUP('Packaging (Secondary)'!L18,AlleLande[],4,FALSE),""))</f>
        <v/>
      </c>
      <c r="BZT9" s="79" t="str">
        <f>IF('Packaging (Secondary)'!M18="","",IFERROR(VLOOKUP('Packaging (Secondary)'!M18,AlleLande[],4,FALSE),""))</f>
        <v/>
      </c>
      <c r="BZU9" s="79" t="str">
        <f>IF('Packaging (Secondary)'!N18="","",IFERROR(VLOOKUP('Packaging (Secondary)'!N18,AlleLande[],4,FALSE),""))</f>
        <v/>
      </c>
      <c r="BZV9" s="79" t="str">
        <f>IF('Packaging (Secondary)'!O18="","",IFERROR(VLOOKUP('Packaging (Secondary)'!O18,AlleLande[],4,FALSE),""))</f>
        <v/>
      </c>
      <c r="BZW9" s="79" t="str">
        <f>IF('Packaging (Secondary)'!P18="","",IFERROR(VLOOKUP('Packaging (Secondary)'!P18,AlleLande[],4,FALSE),""))</f>
        <v/>
      </c>
      <c r="BZX9" s="79" t="str">
        <f>IF('Packaging (Secondary)'!D56='Drop down'!$P$6,"",VLOOKUP('Packaging (Secondary)'!D56,MaterialeListe[],3,FALSE))</f>
        <v/>
      </c>
      <c r="BZY9" s="79" t="str">
        <f>IF('Packaging (Secondary)'!E56='Drop down'!$P$6,"",IF('Packaging (Secondary)'!E56='Drop down'!$P$11,0,1))</f>
        <v/>
      </c>
      <c r="BZZ9" s="79" t="str">
        <f>IF('Packaging (Secondary)'!F56='Drop down'!$P$6,"",VLOOKUP('Packaging (Secondary)'!F56,Råmateriale[],3,FALSE))</f>
        <v/>
      </c>
      <c r="CAA9" s="79" t="str">
        <f>IF('Packaging (Secondary)'!G56="","",('Packaging (Secondary)'!G56/100)*$ADD$9)</f>
        <v/>
      </c>
      <c r="CAB9" s="79" t="str">
        <f>IFERROR(IF(CAA9="","","GRM"),"")</f>
        <v/>
      </c>
      <c r="CAC9" s="79" t="str">
        <f>IF('Packaging (Secondary)'!K56='Drop down'!$P$6,"",VLOOKUP('Packaging (Secondary)'!K56,Materialefarve[],3,FALSE))</f>
        <v/>
      </c>
      <c r="CAD9" s="79" t="str">
        <f>IF('Packaging (Secondary)'!L56="","",IFERROR(VLOOKUP('Packaging (Secondary)'!L56,AlleLande[],4,FALSE),""))</f>
        <v/>
      </c>
      <c r="CAE9" s="79" t="str">
        <f>IF('Packaging (Secondary)'!M56="","",IFERROR(VLOOKUP('Packaging (Secondary)'!M56,AlleLande[],4,FALSE),""))</f>
        <v/>
      </c>
      <c r="CAF9" s="79" t="str">
        <f>IF('Packaging (Secondary)'!N56="","",IFERROR(VLOOKUP('Packaging (Secondary)'!N56,AlleLande[],4,FALSE),""))</f>
        <v/>
      </c>
      <c r="CAG9" s="79" t="str">
        <f>IF('Packaging (Secondary)'!O56="","",IFERROR(VLOOKUP('Packaging (Secondary)'!O56,AlleLande[],4,FALSE),""))</f>
        <v/>
      </c>
      <c r="CAH9" s="79" t="str">
        <f>IF('Packaging (Secondary)'!P56="","",IFERROR(VLOOKUP('Packaging (Secondary)'!P56,AlleLande[],4,FALSE),""))</f>
        <v/>
      </c>
      <c r="CAI9" s="79" t="str">
        <f>IF('Packaging (Secondary)'!D57='Drop down'!$P$6,"",VLOOKUP('Packaging (Secondary)'!D57,MaterialeListe[],3,FALSE))</f>
        <v/>
      </c>
      <c r="CAJ9" s="79" t="str">
        <f>IF('Packaging (Secondary)'!E57='Drop down'!$P$6,"",IF('Packaging (Secondary)'!E57='Drop down'!$P$11,0,1))</f>
        <v/>
      </c>
      <c r="CAK9" s="79" t="str">
        <f>IF('Packaging (Secondary)'!F57='Drop down'!$P$6,"",VLOOKUP('Packaging (Secondary)'!F57,Råmateriale[],3,FALSE))</f>
        <v/>
      </c>
      <c r="CAL9" s="79" t="str">
        <f>IF('Packaging (Secondary)'!G57="","",('Packaging (Secondary)'!G57/100)*$ADD$9)</f>
        <v/>
      </c>
      <c r="CAM9" s="79" t="str">
        <f>IFERROR(IF(CAL9="","","GRM"),"")</f>
        <v/>
      </c>
      <c r="CAN9" s="79" t="str">
        <f>IF('Packaging (Secondary)'!K57='Drop down'!$P$6,"",VLOOKUP('Packaging (Secondary)'!K57,Materialefarve[],3,FALSE))</f>
        <v/>
      </c>
      <c r="CAO9" s="79" t="str">
        <f>IF('Packaging (Secondary)'!L57="","",IFERROR(VLOOKUP('Packaging (Secondary)'!L57,AlleLande[],4,FALSE),""))</f>
        <v/>
      </c>
      <c r="CAP9" s="79" t="str">
        <f>IF('Packaging (Secondary)'!M57="","",IFERROR(VLOOKUP('Packaging (Secondary)'!M57,AlleLande[],4,FALSE),""))</f>
        <v/>
      </c>
      <c r="CAQ9" s="79" t="str">
        <f>IF('Packaging (Secondary)'!N57="","",IFERROR(VLOOKUP('Packaging (Secondary)'!N57,AlleLande[],4,FALSE),""))</f>
        <v/>
      </c>
      <c r="CAR9" s="79" t="str">
        <f>IF('Packaging (Secondary)'!O57="","",IFERROR(VLOOKUP('Packaging (Secondary)'!O57,AlleLande[],4,FALSE),""))</f>
        <v/>
      </c>
      <c r="CAS9" s="79" t="str">
        <f>IF('Packaging (Secondary)'!P57="","",IFERROR(VLOOKUP('Packaging (Secondary)'!P57,AlleLande[],4,FALSE),""))</f>
        <v/>
      </c>
      <c r="CAT9" s="79" t="str">
        <f>IF('Packaging (Secondary)'!D58='Drop down'!$P$6,"",VLOOKUP('Packaging (Secondary)'!D58,MaterialeListe[],3,FALSE))</f>
        <v/>
      </c>
      <c r="CAU9" s="79" t="str">
        <f>IF('Packaging (Secondary)'!E58='Drop down'!$P$6,"",IF('Packaging (Secondary)'!E58='Drop down'!$P$11,0,1))</f>
        <v/>
      </c>
      <c r="CAV9" s="79" t="str">
        <f>IF('Packaging (Secondary)'!F58='Drop down'!$P$6,"",VLOOKUP('Packaging (Secondary)'!F58,Råmateriale[],3,FALSE))</f>
        <v/>
      </c>
      <c r="CAW9" s="79" t="str">
        <f>IF('Packaging (Secondary)'!G58="","",('Packaging (Secondary)'!G58/100)*$ADD$9)</f>
        <v/>
      </c>
      <c r="CAX9" s="79" t="str">
        <f>IFERROR(IF(CAW9="","","GRM"),"")</f>
        <v/>
      </c>
      <c r="CAY9" s="79" t="str">
        <f>IF('Packaging (Secondary)'!K58='Drop down'!$P$6,"",VLOOKUP('Packaging (Secondary)'!K58,Materialefarve[],3,FALSE))</f>
        <v/>
      </c>
      <c r="CAZ9" s="79" t="str">
        <f>IF('Packaging (Secondary)'!L58="","",IFERROR(VLOOKUP('Packaging (Secondary)'!L58,AlleLande[],4,FALSE),""))</f>
        <v/>
      </c>
      <c r="CBA9" s="79" t="str">
        <f>IF('Packaging (Secondary)'!M58="","",IFERROR(VLOOKUP('Packaging (Secondary)'!M58,AlleLande[],4,FALSE),""))</f>
        <v/>
      </c>
      <c r="CBB9" s="79" t="str">
        <f>IF('Packaging (Secondary)'!N58="","",IFERROR(VLOOKUP('Packaging (Secondary)'!N58,AlleLande[],4,FALSE),""))</f>
        <v/>
      </c>
      <c r="CBC9" s="79" t="str">
        <f>IF('Packaging (Secondary)'!O58="","",IFERROR(VLOOKUP('Packaging (Secondary)'!O58,AlleLande[],4,FALSE),""))</f>
        <v/>
      </c>
      <c r="CBD9" s="79" t="str">
        <f>IF('Packaging (Secondary)'!P58="","",IFERROR(VLOOKUP('Packaging (Secondary)'!P58,AlleLande[],4,FALSE),""))</f>
        <v/>
      </c>
      <c r="CBE9" s="79" t="str">
        <f>IF('Packaging (Secondary)'!D59='Drop down'!$P$6,"",VLOOKUP('Packaging (Secondary)'!D59,MaterialeListe[],3,FALSE))</f>
        <v/>
      </c>
      <c r="CBF9" s="79" t="str">
        <f>IF('Packaging (Secondary)'!E59='Drop down'!$P$6,"",IF('Packaging (Secondary)'!E59='Drop down'!$P$11,0,1))</f>
        <v/>
      </c>
      <c r="CBG9" s="79" t="str">
        <f>IF('Packaging (Secondary)'!F59='Drop down'!$P$6,"",VLOOKUP('Packaging (Secondary)'!F59,Råmateriale[],3,FALSE))</f>
        <v/>
      </c>
      <c r="CBH9" s="79" t="str">
        <f>IF('Packaging (Secondary)'!G59="","",('Packaging (Secondary)'!G59/100)*$ADD$9)</f>
        <v/>
      </c>
      <c r="CBI9" s="79" t="str">
        <f>IFERROR(IF(CBH9="","","GRM"),"")</f>
        <v/>
      </c>
      <c r="CBJ9" s="79" t="str">
        <f>IF('Packaging (Secondary)'!K59='Drop down'!$P$6,"",VLOOKUP('Packaging (Secondary)'!K59,Materialefarve[],3,FALSE))</f>
        <v/>
      </c>
      <c r="CBK9" s="79" t="str">
        <f>IF('Packaging (Secondary)'!L59="","",IFERROR(VLOOKUP('Packaging (Secondary)'!L59,AlleLande[],4,FALSE),""))</f>
        <v/>
      </c>
      <c r="CBL9" s="79" t="str">
        <f>IF('Packaging (Secondary)'!M59="","",IFERROR(VLOOKUP('Packaging (Secondary)'!M59,AlleLande[],4,FALSE),""))</f>
        <v/>
      </c>
      <c r="CBM9" s="79" t="str">
        <f>IF('Packaging (Secondary)'!N59="","",IFERROR(VLOOKUP('Packaging (Secondary)'!N59,AlleLande[],4,FALSE),""))</f>
        <v/>
      </c>
      <c r="CBN9" s="79" t="str">
        <f>IF('Packaging (Secondary)'!O59="","",IFERROR(VLOOKUP('Packaging (Secondary)'!O59,AlleLande[],4,FALSE),""))</f>
        <v/>
      </c>
      <c r="CBO9" s="79" t="str">
        <f>IF('Packaging (Secondary)'!P59="","",IFERROR(VLOOKUP('Packaging (Secondary)'!P59,AlleLande[],4,FALSE),""))</f>
        <v/>
      </c>
      <c r="CBP9" s="79" t="str">
        <f>IF('Packaging (Secondary)'!D60='Drop down'!$P$6,"",VLOOKUP('Packaging (Secondary)'!D60,MaterialeListe[],3,FALSE))</f>
        <v/>
      </c>
      <c r="CBQ9" s="79" t="str">
        <f>IF('Packaging (Secondary)'!E60='Drop down'!$P$6,"",IF('Packaging (Secondary)'!E60='Drop down'!$P$11,0,1))</f>
        <v/>
      </c>
      <c r="CBR9" s="79" t="str">
        <f>IF('Packaging (Secondary)'!F60='Drop down'!$P$6,"",VLOOKUP('Packaging (Secondary)'!F60,Råmateriale[],3,FALSE))</f>
        <v/>
      </c>
      <c r="CBS9" s="79" t="str">
        <f>IF('Packaging (Secondary)'!G60="","",('Packaging (Secondary)'!G60/100)*$ADD$9)</f>
        <v/>
      </c>
      <c r="CBT9" s="79" t="str">
        <f>IFERROR(IF(CBS9="","","GRM"),"")</f>
        <v/>
      </c>
      <c r="CBU9" s="79" t="str">
        <f>IF('Packaging (Secondary)'!K60='Drop down'!$P$6,"",VLOOKUP('Packaging (Secondary)'!K60,Materialefarve[],3,FALSE))</f>
        <v/>
      </c>
      <c r="CBV9" s="79" t="str">
        <f>IF('Packaging (Secondary)'!L60="","",IFERROR(VLOOKUP('Packaging (Secondary)'!L60,AlleLande[],4,FALSE),""))</f>
        <v/>
      </c>
      <c r="CBW9" s="79" t="str">
        <f>IF('Packaging (Secondary)'!M60="","",IFERROR(VLOOKUP('Packaging (Secondary)'!M60,AlleLande[],4,FALSE),""))</f>
        <v/>
      </c>
      <c r="CBX9" s="79" t="str">
        <f>IF('Packaging (Secondary)'!N60="","",IFERROR(VLOOKUP('Packaging (Secondary)'!N60,AlleLande[],4,FALSE),""))</f>
        <v/>
      </c>
      <c r="CBY9" s="79" t="str">
        <f>IF('Packaging (Secondary)'!O60="","",IFERROR(VLOOKUP('Packaging (Secondary)'!O60,AlleLande[],4,FALSE),""))</f>
        <v/>
      </c>
      <c r="CBZ9" s="79" t="str">
        <f>IF('Packaging (Secondary)'!P60="","",IFERROR(VLOOKUP('Packaging (Secondary)'!P60,AlleLande[],4,FALSE),""))</f>
        <v/>
      </c>
      <c r="CCA9" s="79" t="str">
        <f>IF('Packaging (Secondary)'!D61='Drop down'!$P$6,"",VLOOKUP('Packaging (Secondary)'!D61,MaterialeListe[],3,FALSE))</f>
        <v/>
      </c>
      <c r="CCB9" s="79" t="str">
        <f>IF('Packaging (Secondary)'!E61='Drop down'!$P$6,"",IF('Packaging (Secondary)'!E61='Drop down'!$P$11,0,1))</f>
        <v/>
      </c>
      <c r="CCC9" s="79" t="str">
        <f>IF('Packaging (Secondary)'!F61='Drop down'!$P$6,"",VLOOKUP('Packaging (Secondary)'!F61,Råmateriale[],3,FALSE))</f>
        <v/>
      </c>
      <c r="CCD9" s="79" t="str">
        <f>IF('Packaging (Secondary)'!G61="","",('Packaging (Secondary)'!G61/100)*$ADD$9)</f>
        <v/>
      </c>
      <c r="CCE9" s="79" t="str">
        <f>IFERROR(IF(CCD9="","","GRM"),"")</f>
        <v/>
      </c>
      <c r="CCF9" s="79" t="str">
        <f>IF('Packaging (Secondary)'!K61='Drop down'!$P$6,"",VLOOKUP('Packaging (Secondary)'!K61,Materialefarve[],3,FALSE))</f>
        <v/>
      </c>
      <c r="CCG9" s="79" t="str">
        <f>IF('Packaging (Secondary)'!L61="","",IFERROR(VLOOKUP('Packaging (Secondary)'!L61,AlleLande[],4,FALSE),""))</f>
        <v/>
      </c>
      <c r="CCH9" s="79" t="str">
        <f>IF('Packaging (Secondary)'!M61="","",IFERROR(VLOOKUP('Packaging (Secondary)'!M61,AlleLande[],4,FALSE),""))</f>
        <v/>
      </c>
      <c r="CCI9" s="79" t="str">
        <f>IF('Packaging (Secondary)'!N61="","",IFERROR(VLOOKUP('Packaging (Secondary)'!N61,AlleLande[],4,FALSE),""))</f>
        <v/>
      </c>
      <c r="CCJ9" s="79" t="str">
        <f>IF('Packaging (Secondary)'!O61="","",IFERROR(VLOOKUP('Packaging (Secondary)'!O61,AlleLande[],4,FALSE),""))</f>
        <v/>
      </c>
      <c r="CCK9" s="79" t="str">
        <f>IF('Packaging (Secondary)'!P61="","",IFERROR(VLOOKUP('Packaging (Secondary)'!P61,AlleLande[],4,FALSE),""))</f>
        <v/>
      </c>
      <c r="CCL9" s="79" t="str">
        <f>IF('Packaging (Secondary)'!D62='Drop down'!$P$6,"",VLOOKUP('Packaging (Secondary)'!D62,MaterialeListe[],3,FALSE))</f>
        <v/>
      </c>
      <c r="CCM9" s="79" t="str">
        <f>IF('Packaging (Secondary)'!E62='Drop down'!$P$6,"",IF('Packaging (Secondary)'!E62='Drop down'!$P$11,0,1))</f>
        <v/>
      </c>
      <c r="CCN9" s="79" t="str">
        <f>IF('Packaging (Secondary)'!F62='Drop down'!$P$6,"",VLOOKUP('Packaging (Secondary)'!F62,Råmateriale[],3,FALSE))</f>
        <v/>
      </c>
      <c r="CCO9" s="79" t="str">
        <f>IF('Packaging (Secondary)'!G62="","",('Packaging (Secondary)'!G62/100)*$ADD$9)</f>
        <v/>
      </c>
      <c r="CCP9" s="79" t="str">
        <f>IFERROR(IF(CCO9="","","GRM"),"")</f>
        <v/>
      </c>
      <c r="CCQ9" s="79" t="str">
        <f>IF('Packaging (Secondary)'!K62='Drop down'!$P$6,"",VLOOKUP('Packaging (Secondary)'!K62,Materialefarve[],3,FALSE))</f>
        <v/>
      </c>
      <c r="CCR9" s="79" t="str">
        <f>IF('Packaging (Secondary)'!L62="","",IFERROR(VLOOKUP('Packaging (Secondary)'!L62,AlleLande[],4,FALSE),""))</f>
        <v/>
      </c>
      <c r="CCS9" s="79" t="str">
        <f>IF('Packaging (Secondary)'!M62="","",IFERROR(VLOOKUP('Packaging (Secondary)'!M62,AlleLande[],4,FALSE),""))</f>
        <v/>
      </c>
      <c r="CCT9" s="79" t="str">
        <f>IF('Packaging (Secondary)'!N62="","",IFERROR(VLOOKUP('Packaging (Secondary)'!N62,AlleLande[],4,FALSE),""))</f>
        <v/>
      </c>
      <c r="CCU9" s="79" t="str">
        <f>IF('Packaging (Secondary)'!O62="","",IFERROR(VLOOKUP('Packaging (Secondary)'!O62,AlleLande[],4,FALSE),""))</f>
        <v/>
      </c>
      <c r="CCV9" s="79" t="str">
        <f>IF('Packaging (Secondary)'!P62="","",IFERROR(VLOOKUP('Packaging (Secondary)'!P62,AlleLande[],4,FALSE),""))</f>
        <v/>
      </c>
      <c r="CCW9" s="79" t="str">
        <f>IF('Packaging (Secondary)'!D63='Drop down'!$P$6,"",VLOOKUP('Packaging (Secondary)'!D63,MaterialeListe[],3,FALSE))</f>
        <v/>
      </c>
      <c r="CCX9" s="79" t="str">
        <f>IF('Packaging (Secondary)'!E63='Drop down'!$P$6,"",IF('Packaging (Secondary)'!E63='Drop down'!$P$11,0,1))</f>
        <v/>
      </c>
      <c r="CCY9" s="79" t="str">
        <f>IF('Packaging (Secondary)'!F63='Drop down'!$P$6,"",VLOOKUP('Packaging (Secondary)'!F63,Råmateriale[],3,FALSE))</f>
        <v/>
      </c>
      <c r="CCZ9" s="79" t="str">
        <f>IF('Packaging (Secondary)'!G63="","",('Packaging (Secondary)'!G63/100)*$ADD$9)</f>
        <v/>
      </c>
      <c r="CDA9" s="79" t="str">
        <f>IFERROR(IF(CCZ9="","","GRM"),"")</f>
        <v/>
      </c>
      <c r="CDB9" s="79" t="str">
        <f>IF('Packaging (Secondary)'!K63='Drop down'!$P$6,"",VLOOKUP('Packaging (Secondary)'!K63,Materialefarve[],3,FALSE))</f>
        <v/>
      </c>
      <c r="CDC9" s="79" t="str">
        <f>IF('Packaging (Secondary)'!L63="","",IFERROR(VLOOKUP('Packaging (Secondary)'!L63,AlleLande[],4,FALSE),""))</f>
        <v/>
      </c>
      <c r="CDD9" s="79" t="str">
        <f>IF('Packaging (Secondary)'!M63="","",IFERROR(VLOOKUP('Packaging (Secondary)'!M63,AlleLande[],4,FALSE),""))</f>
        <v/>
      </c>
      <c r="CDE9" s="79" t="str">
        <f>IF('Packaging (Secondary)'!N63="","",IFERROR(VLOOKUP('Packaging (Secondary)'!N63,AlleLande[],4,FALSE),""))</f>
        <v/>
      </c>
      <c r="CDF9" s="79" t="str">
        <f>IF('Packaging (Secondary)'!O63="","",IFERROR(VLOOKUP('Packaging (Secondary)'!O63,AlleLande[],4,FALSE),""))</f>
        <v/>
      </c>
      <c r="CDG9" s="79" t="str">
        <f>IF('Packaging (Secondary)'!P63="","",IFERROR(VLOOKUP('Packaging (Secondary)'!P63,AlleLande[],4,FALSE),""))</f>
        <v/>
      </c>
      <c r="CDH9" s="79" t="str">
        <f>IF('Packaging (Secondary)'!D64='Drop down'!$P$6,"",VLOOKUP('Packaging (Secondary)'!D64,MaterialeListe[],3,FALSE))</f>
        <v/>
      </c>
      <c r="CDI9" s="79" t="str">
        <f>IF('Packaging (Secondary)'!E64='Drop down'!$P$6,"",IF('Packaging (Secondary)'!E64='Drop down'!$P$11,0,1))</f>
        <v/>
      </c>
      <c r="CDJ9" s="79" t="str">
        <f>IF('Packaging (Secondary)'!F64='Drop down'!$P$6,"",VLOOKUP('Packaging (Secondary)'!F64,Råmateriale[],3,FALSE))</f>
        <v/>
      </c>
      <c r="CDK9" s="79" t="str">
        <f>IF('Packaging (Secondary)'!G64="","",('Packaging (Secondary)'!G64/100)*$ADD$9)</f>
        <v/>
      </c>
      <c r="CDL9" s="79" t="str">
        <f>IFERROR(IF(CDK9="","","GRM"),"")</f>
        <v/>
      </c>
      <c r="CDM9" s="79" t="str">
        <f>IF('Packaging (Secondary)'!K64='Drop down'!$P$6,"",VLOOKUP('Packaging (Secondary)'!K64,Materialefarve[],3,FALSE))</f>
        <v/>
      </c>
      <c r="CDN9" s="79" t="str">
        <f>IF('Packaging (Secondary)'!L64="","",IFERROR(VLOOKUP('Packaging (Secondary)'!L64,AlleLande[],4,FALSE),""))</f>
        <v/>
      </c>
      <c r="CDO9" s="79" t="str">
        <f>IF('Packaging (Secondary)'!M64="","",IFERROR(VLOOKUP('Packaging (Secondary)'!M64,AlleLande[],4,FALSE),""))</f>
        <v/>
      </c>
      <c r="CDP9" s="79" t="str">
        <f>IF('Packaging (Secondary)'!N64="","",IFERROR(VLOOKUP('Packaging (Secondary)'!N64,AlleLande[],4,FALSE),""))</f>
        <v/>
      </c>
      <c r="CDQ9" s="79" t="str">
        <f>IF('Packaging (Secondary)'!O64="","",IFERROR(VLOOKUP('Packaging (Secondary)'!O64,AlleLande[],4,FALSE),""))</f>
        <v/>
      </c>
      <c r="CDR9" s="79" t="str">
        <f>IF('Packaging (Secondary)'!P64="","",IFERROR(VLOOKUP('Packaging (Secondary)'!P64,AlleLande[],4,FALSE),""))</f>
        <v/>
      </c>
      <c r="CDS9" s="79" t="str">
        <f>IF('Packaging (Secondary)'!D65='Drop down'!$P$6,"",VLOOKUP('Packaging (Secondary)'!D65,MaterialeListe[],3,FALSE))</f>
        <v/>
      </c>
      <c r="CDT9" s="79" t="str">
        <f>IF('Packaging (Secondary)'!E65='Drop down'!$P$6,"",IF('Packaging (Secondary)'!E65='Drop down'!$P$11,0,1))</f>
        <v/>
      </c>
      <c r="CDU9" s="79" t="str">
        <f>IF('Packaging (Secondary)'!F65='Drop down'!$P$6,"",VLOOKUP('Packaging (Secondary)'!F65,Råmateriale[],3,FALSE))</f>
        <v/>
      </c>
      <c r="CDV9" s="79" t="str">
        <f>IF('Packaging (Secondary)'!G65="","",('Packaging (Secondary)'!G65/100)*$ADD$9)</f>
        <v/>
      </c>
      <c r="CDW9" s="79" t="str">
        <f>IFERROR(IF(CDV9="","","GRM"),"")</f>
        <v/>
      </c>
      <c r="CDX9" s="79" t="str">
        <f>IF('Packaging (Secondary)'!K65='Drop down'!$P$6,"",VLOOKUP('Packaging (Secondary)'!K65,Materialefarve[],3,FALSE))</f>
        <v/>
      </c>
      <c r="CDY9" s="79" t="str">
        <f>IF('Packaging (Secondary)'!L65="","",IFERROR(VLOOKUP('Packaging (Secondary)'!L65,AlleLande[],4,FALSE),""))</f>
        <v/>
      </c>
      <c r="CDZ9" s="79" t="str">
        <f>IF('Packaging (Secondary)'!M65="","",IFERROR(VLOOKUP('Packaging (Secondary)'!M65,AlleLande[],4,FALSE),""))</f>
        <v/>
      </c>
      <c r="CEA9" s="79" t="str">
        <f>IF('Packaging (Secondary)'!N65="","",IFERROR(VLOOKUP('Packaging (Secondary)'!N65,AlleLande[],4,FALSE),""))</f>
        <v/>
      </c>
      <c r="CEB9" s="79" t="str">
        <f>IF('Packaging (Secondary)'!O65="","",IFERROR(VLOOKUP('Packaging (Secondary)'!O65,AlleLande[],4,FALSE),""))</f>
        <v/>
      </c>
      <c r="CEC9" s="79" t="str">
        <f>IF('Packaging (Secondary)'!P65="","",IFERROR(VLOOKUP('Packaging (Secondary)'!P65,AlleLande[],4,FALSE),""))</f>
        <v/>
      </c>
      <c r="CED9" s="79" t="str">
        <f>IF('Packaging (Secondary)'!C19='Drop down'!$P$6,"",VLOOKUP('Packaging (Secondary)'!C19,EmballageListe[],3,FALSE))</f>
        <v/>
      </c>
      <c r="CEE9" s="79" t="str">
        <f>IF('Packaging (Secondary)'!D19="","",'Packaging (Secondary)'!D19)</f>
        <v/>
      </c>
      <c r="CEF9" s="79" t="str">
        <f>IFERROR(IF(CEE9="","","GRM"),"")</f>
        <v/>
      </c>
      <c r="CEG9" s="79" t="str">
        <f>IF('Packaging (Secondary)'!F19="","",'Packaging (Secondary)'!F19)</f>
        <v/>
      </c>
      <c r="CEH9" s="79" t="str">
        <f>IFERROR(IF(CEG9="","","4H"),"")</f>
        <v/>
      </c>
      <c r="CEI9" s="79" t="str">
        <f>IF('Packaging (Secondary)'!G19='Drop down'!$P$6,"",VLOOKUP('Packaging (Secondary)'!G19,Emballagesortering[],3,FALSE))</f>
        <v/>
      </c>
      <c r="CEJ9" s="79" t="str">
        <f>IF('Packaging (Secondary)'!H19="X",1,"")</f>
        <v/>
      </c>
      <c r="CEK9" s="79" t="str">
        <f>IF('Packaging (Secondary)'!I19="X",1,"")</f>
        <v/>
      </c>
      <c r="CEL9" s="79" t="str">
        <f>IF('Packaging (Secondary)'!J19="X",1,"")</f>
        <v/>
      </c>
      <c r="CEM9" s="79" t="str">
        <f>IF('Packaging (Secondary)'!K19='Drop down'!$P$6,"",VLOOKUP('Packaging (Secondary)'!K19,CertPapir[],3,FALSE))</f>
        <v/>
      </c>
      <c r="CEN9" s="79" t="str">
        <f>IF('Packaging (Secondary)'!L19="","",IFERROR(VLOOKUP('Packaging (Secondary)'!L19,AlleLande[],4,FALSE),""))</f>
        <v/>
      </c>
      <c r="CEO9" s="79" t="str">
        <f>IF('Packaging (Secondary)'!M19="","",IFERROR(VLOOKUP('Packaging (Secondary)'!M19,AlleLande[],4,FALSE),""))</f>
        <v/>
      </c>
      <c r="CEP9" s="79" t="str">
        <f>IF('Packaging (Secondary)'!N19="","",IFERROR(VLOOKUP('Packaging (Secondary)'!N19,AlleLande[],4,FALSE),""))</f>
        <v/>
      </c>
      <c r="CEQ9" s="79" t="str">
        <f>IF('Packaging (Secondary)'!O19="","",IFERROR(VLOOKUP('Packaging (Secondary)'!O19,AlleLande[],4,FALSE),""))</f>
        <v/>
      </c>
      <c r="CER9" s="79" t="str">
        <f>IF('Packaging (Secondary)'!P19="","",IFERROR(VLOOKUP('Packaging (Secondary)'!P19,AlleLande[],4,FALSE),""))</f>
        <v/>
      </c>
      <c r="CES9" s="79" t="str">
        <f>IF('Packaging (Secondary)'!D68='Drop down'!$P$6,"",VLOOKUP('Packaging (Secondary)'!D68,MaterialeListe[],3,FALSE))</f>
        <v/>
      </c>
      <c r="CET9" s="79" t="str">
        <f>IF('Packaging (Secondary)'!E68='Drop down'!$P$6,"",IF('Packaging (Secondary)'!E68='Drop down'!$P$11,0,1))</f>
        <v/>
      </c>
      <c r="CEU9" s="79" t="str">
        <f>IF('Packaging (Secondary)'!F68='Drop down'!$P$6,"",VLOOKUP('Packaging (Secondary)'!F68,Råmateriale[],3,FALSE))</f>
        <v/>
      </c>
      <c r="CEV9" s="79" t="str">
        <f>IF('Packaging (Secondary)'!G68="","",('Packaging (Secondary)'!G68/100)*$AHY$9)</f>
        <v/>
      </c>
      <c r="CEW9" s="79" t="str">
        <f>IFERROR(IF(CEV9="","","GRM"),"")</f>
        <v/>
      </c>
      <c r="CEX9" s="79" t="str">
        <f>IF('Packaging (Secondary)'!K68='Drop down'!$P$6,"",VLOOKUP('Packaging (Secondary)'!K68,Materialefarve[],3,FALSE))</f>
        <v/>
      </c>
      <c r="CEY9" s="79" t="str">
        <f>IF('Packaging (Secondary)'!L68="","",IFERROR(VLOOKUP('Packaging (Secondary)'!L68,AlleLande[],4,FALSE),""))</f>
        <v/>
      </c>
      <c r="CEZ9" s="79" t="str">
        <f>IF('Packaging (Secondary)'!M68="","",IFERROR(VLOOKUP('Packaging (Secondary)'!M68,AlleLande[],4,FALSE),""))</f>
        <v/>
      </c>
      <c r="CFA9" s="79" t="str">
        <f>IF('Packaging (Secondary)'!N68="","",IFERROR(VLOOKUP('Packaging (Secondary)'!N68,AlleLande[],4,FALSE),""))</f>
        <v/>
      </c>
      <c r="CFB9" s="79" t="str">
        <f>IF('Packaging (Secondary)'!O68="","",IFERROR(VLOOKUP('Packaging (Secondary)'!O68,AlleLande[],4,FALSE),""))</f>
        <v/>
      </c>
      <c r="CFC9" s="79" t="str">
        <f>IF('Packaging (Secondary)'!P68="","",IFERROR(VLOOKUP('Packaging (Secondary)'!P68,AlleLande[],4,FALSE),""))</f>
        <v/>
      </c>
      <c r="CFD9" s="79" t="str">
        <f>IF('Packaging (Secondary)'!D69='Drop down'!$P$6,"",VLOOKUP('Packaging (Secondary)'!D69,MaterialeListe[],3,FALSE))</f>
        <v/>
      </c>
      <c r="CFE9" s="79" t="str">
        <f>IF('Packaging (Secondary)'!E69='Drop down'!$P$6,"",IF('Packaging (Secondary)'!E69='Drop down'!$P$11,0,1))</f>
        <v/>
      </c>
      <c r="CFF9" s="79" t="str">
        <f>IF('Packaging (Secondary)'!F69='Drop down'!$P$6,"",VLOOKUP('Packaging (Secondary)'!F69,Råmateriale[],3,FALSE))</f>
        <v/>
      </c>
      <c r="CFG9" s="79" t="str">
        <f>IF('Packaging (Secondary)'!G69="","",('Packaging (Secondary)'!G69/100)*$AHY$9)</f>
        <v/>
      </c>
      <c r="CFH9" s="79" t="str">
        <f>IFERROR(IF(CFG9="","","GRM"),"")</f>
        <v/>
      </c>
      <c r="CFI9" s="79" t="str">
        <f>IF('Packaging (Secondary)'!K69='Drop down'!$P$6,"",VLOOKUP('Packaging (Secondary)'!K69,Materialefarve[],3,FALSE))</f>
        <v/>
      </c>
      <c r="CFJ9" s="79" t="str">
        <f>IF('Packaging (Secondary)'!L69="","",IFERROR(VLOOKUP('Packaging (Secondary)'!L69,AlleLande[],4,FALSE),""))</f>
        <v/>
      </c>
      <c r="CFK9" s="79" t="str">
        <f>IF('Packaging (Secondary)'!M69="","",IFERROR(VLOOKUP('Packaging (Secondary)'!M69,AlleLande[],4,FALSE),""))</f>
        <v/>
      </c>
      <c r="CFL9" s="79" t="str">
        <f>IF('Packaging (Secondary)'!N69="","",IFERROR(VLOOKUP('Packaging (Secondary)'!N69,AlleLande[],4,FALSE),""))</f>
        <v/>
      </c>
      <c r="CFM9" s="79" t="str">
        <f>IF('Packaging (Secondary)'!O69="","",IFERROR(VLOOKUP('Packaging (Secondary)'!O69,AlleLande[],4,FALSE),""))</f>
        <v/>
      </c>
      <c r="CFN9" s="79" t="str">
        <f>IF('Packaging (Secondary)'!P69="","",IFERROR(VLOOKUP('Packaging (Secondary)'!P69,AlleLande[],4,FALSE),""))</f>
        <v/>
      </c>
      <c r="CFO9" s="79" t="str">
        <f>IF('Packaging (Secondary)'!D70='Drop down'!$P$6,"",VLOOKUP('Packaging (Secondary)'!D70,MaterialeListe[],3,FALSE))</f>
        <v/>
      </c>
      <c r="CFP9" s="79" t="str">
        <f>IF('Packaging (Secondary)'!E70='Drop down'!$P$6,"",IF('Packaging (Secondary)'!E70='Drop down'!$P$11,0,1))</f>
        <v/>
      </c>
      <c r="CFQ9" s="79" t="str">
        <f>IF('Packaging (Secondary)'!F70='Drop down'!$P$6,"",VLOOKUP('Packaging (Secondary)'!F70,Råmateriale[],3,FALSE))</f>
        <v/>
      </c>
      <c r="CFR9" s="79" t="str">
        <f>IF('Packaging (Secondary)'!G70="","",('Packaging (Secondary)'!G70/100)*$AHY$9)</f>
        <v/>
      </c>
      <c r="CFS9" s="79" t="str">
        <f>IFERROR(IF(CFR9="","","GRM"),"")</f>
        <v/>
      </c>
      <c r="CFT9" s="79" t="str">
        <f>IF('Packaging (Secondary)'!K70='Drop down'!$P$6,"",VLOOKUP('Packaging (Secondary)'!K70,Materialefarve[],3,FALSE))</f>
        <v/>
      </c>
      <c r="CFU9" s="79" t="str">
        <f>IF('Packaging (Secondary)'!L70="","",IFERROR(VLOOKUP('Packaging (Secondary)'!L70,AlleLande[],4,FALSE),""))</f>
        <v/>
      </c>
      <c r="CFV9" s="79" t="str">
        <f>IF('Packaging (Secondary)'!M70="","",IFERROR(VLOOKUP('Packaging (Secondary)'!M70,AlleLande[],4,FALSE),""))</f>
        <v/>
      </c>
      <c r="CFW9" s="79" t="str">
        <f>IF('Packaging (Secondary)'!N70="","",IFERROR(VLOOKUP('Packaging (Secondary)'!N70,AlleLande[],4,FALSE),""))</f>
        <v/>
      </c>
      <c r="CFX9" s="79" t="str">
        <f>IF('Packaging (Secondary)'!O70="","",IFERROR(VLOOKUP('Packaging (Secondary)'!O70,AlleLande[],4,FALSE),""))</f>
        <v/>
      </c>
      <c r="CFY9" s="79" t="str">
        <f>IF('Packaging (Secondary)'!P70="","",IFERROR(VLOOKUP('Packaging (Secondary)'!P70,AlleLande[],4,FALSE),""))</f>
        <v/>
      </c>
      <c r="CFZ9" s="79" t="str">
        <f>IF('Packaging (Secondary)'!D71='Drop down'!$P$6,"",VLOOKUP('Packaging (Secondary)'!D71,MaterialeListe[],3,FALSE))</f>
        <v/>
      </c>
      <c r="CGA9" s="79" t="str">
        <f>IF('Packaging (Secondary)'!E71='Drop down'!$P$6,"",IF('Packaging (Secondary)'!E71='Drop down'!$P$11,0,1))</f>
        <v/>
      </c>
      <c r="CGB9" s="79" t="str">
        <f>IF('Packaging (Secondary)'!F71='Drop down'!$P$6,"",VLOOKUP('Packaging (Secondary)'!F71,Råmateriale[],3,FALSE))</f>
        <v/>
      </c>
      <c r="CGC9" s="79" t="str">
        <f>IF('Packaging (Secondary)'!G71="","",('Packaging (Secondary)'!G71/100)*$AHY$9)</f>
        <v/>
      </c>
      <c r="CGD9" s="79" t="str">
        <f>IFERROR(IF(CGC9="","","GRM"),"")</f>
        <v/>
      </c>
      <c r="CGE9" s="79" t="str">
        <f>IF('Packaging (Secondary)'!K71='Drop down'!$P$6,"",VLOOKUP('Packaging (Secondary)'!K71,Materialefarve[],3,FALSE))</f>
        <v/>
      </c>
      <c r="CGF9" s="79" t="str">
        <f>IF('Packaging (Secondary)'!L71="","",IFERROR(VLOOKUP('Packaging (Secondary)'!L71,AlleLande[],4,FALSE),""))</f>
        <v/>
      </c>
      <c r="CGG9" s="79" t="str">
        <f>IF('Packaging (Secondary)'!M71="","",IFERROR(VLOOKUP('Packaging (Secondary)'!M71,AlleLande[],4,FALSE),""))</f>
        <v/>
      </c>
      <c r="CGH9" s="79" t="str">
        <f>IF('Packaging (Secondary)'!N71="","",IFERROR(VLOOKUP('Packaging (Secondary)'!N71,AlleLande[],4,FALSE),""))</f>
        <v/>
      </c>
      <c r="CGI9" s="79" t="str">
        <f>IF('Packaging (Secondary)'!O71="","",IFERROR(VLOOKUP('Packaging (Secondary)'!O71,AlleLande[],4,FALSE),""))</f>
        <v/>
      </c>
      <c r="CGJ9" s="79" t="str">
        <f>IF('Packaging (Secondary)'!P71="","",IFERROR(VLOOKUP('Packaging (Secondary)'!P71,AlleLande[],4,FALSE),""))</f>
        <v/>
      </c>
      <c r="CGK9" s="79" t="str">
        <f>IF('Packaging (Secondary)'!D72='Drop down'!$P$6,"",VLOOKUP('Packaging (Secondary)'!D72,MaterialeListe[],3,FALSE))</f>
        <v/>
      </c>
      <c r="CGL9" s="79" t="str">
        <f>IF('Packaging (Secondary)'!E72='Drop down'!$P$6,"",IF('Packaging (Secondary)'!E72='Drop down'!$P$11,0,1))</f>
        <v/>
      </c>
      <c r="CGM9" s="79" t="str">
        <f>IF('Packaging (Secondary)'!F72='Drop down'!$P$6,"",VLOOKUP('Packaging (Secondary)'!F72,Råmateriale[],3,FALSE))</f>
        <v/>
      </c>
      <c r="CGN9" s="79" t="str">
        <f>IF('Packaging (Secondary)'!G72="","",('Packaging (Secondary)'!G72/100)*$AHY$9)</f>
        <v/>
      </c>
      <c r="CGO9" s="79" t="str">
        <f>IFERROR(IF(CGN9="","","GRM"),"")</f>
        <v/>
      </c>
      <c r="CGP9" s="79" t="str">
        <f>IF('Packaging (Secondary)'!K72='Drop down'!$P$6,"",VLOOKUP('Packaging (Secondary)'!K72,Materialefarve[],3,FALSE))</f>
        <v/>
      </c>
      <c r="CGQ9" s="79" t="str">
        <f>IF('Packaging (Secondary)'!L72="","",IFERROR(VLOOKUP('Packaging (Secondary)'!L72,AlleLande[],4,FALSE),""))</f>
        <v/>
      </c>
      <c r="CGR9" s="79" t="str">
        <f>IF('Packaging (Secondary)'!M72="","",IFERROR(VLOOKUP('Packaging (Secondary)'!M72,AlleLande[],4,FALSE),""))</f>
        <v/>
      </c>
      <c r="CGS9" s="79" t="str">
        <f>IF('Packaging (Secondary)'!N72="","",IFERROR(VLOOKUP('Packaging (Secondary)'!N72,AlleLande[],4,FALSE),""))</f>
        <v/>
      </c>
      <c r="CGT9" s="79" t="str">
        <f>IF('Packaging (Secondary)'!O72="","",IFERROR(VLOOKUP('Packaging (Secondary)'!O72,AlleLande[],4,FALSE),""))</f>
        <v/>
      </c>
      <c r="CGU9" s="79" t="str">
        <f>IF('Packaging (Secondary)'!P72="","",IFERROR(VLOOKUP('Packaging (Secondary)'!P72,AlleLande[],4,FALSE),""))</f>
        <v/>
      </c>
      <c r="CGV9" s="79" t="str">
        <f>IF('Packaging (Secondary)'!D73='Drop down'!$P$6,"",VLOOKUP('Packaging (Secondary)'!D73,MaterialeListe[],3,FALSE))</f>
        <v/>
      </c>
      <c r="CGW9" s="79" t="str">
        <f>IF('Packaging (Secondary)'!E73='Drop down'!$P$6,"",IF('Packaging (Secondary)'!E73='Drop down'!$P$11,0,1))</f>
        <v/>
      </c>
      <c r="CGX9" s="79" t="str">
        <f>IF('Packaging (Secondary)'!F73='Drop down'!$P$6,"",VLOOKUP('Packaging (Secondary)'!F73,Råmateriale[],3,FALSE))</f>
        <v/>
      </c>
      <c r="CGY9" s="79" t="str">
        <f>IF('Packaging (Secondary)'!G73="","",('Packaging (Secondary)'!G73/100)*$AHY$9)</f>
        <v/>
      </c>
      <c r="CGZ9" s="79" t="str">
        <f>IFERROR(IF(CGY9="","","GRM"),"")</f>
        <v/>
      </c>
      <c r="CHA9" s="79" t="str">
        <f>IF('Packaging (Secondary)'!K73='Drop down'!$P$6,"",VLOOKUP('Packaging (Secondary)'!K73,Materialefarve[],3,FALSE))</f>
        <v/>
      </c>
      <c r="CHB9" s="79" t="str">
        <f>IF('Packaging (Secondary)'!L73="","",IFERROR(VLOOKUP('Packaging (Secondary)'!L73,AlleLande[],4,FALSE),""))</f>
        <v/>
      </c>
      <c r="CHC9" s="79" t="str">
        <f>IF('Packaging (Secondary)'!M73="","",IFERROR(VLOOKUP('Packaging (Secondary)'!M73,AlleLande[],4,FALSE),""))</f>
        <v/>
      </c>
      <c r="CHD9" s="79" t="str">
        <f>IF('Packaging (Secondary)'!N73="","",IFERROR(VLOOKUP('Packaging (Secondary)'!N73,AlleLande[],4,FALSE),""))</f>
        <v/>
      </c>
      <c r="CHE9" s="79" t="str">
        <f>IF('Packaging (Secondary)'!O73="","",IFERROR(VLOOKUP('Packaging (Secondary)'!O73,AlleLande[],4,FALSE),""))</f>
        <v/>
      </c>
      <c r="CHF9" s="79" t="str">
        <f>IF('Packaging (Secondary)'!P73="","",IFERROR(VLOOKUP('Packaging (Secondary)'!P73,AlleLande[],4,FALSE),""))</f>
        <v/>
      </c>
      <c r="CHG9" s="79" t="str">
        <f>IF('Packaging (Secondary)'!D74='Drop down'!$P$6,"",VLOOKUP('Packaging (Secondary)'!D74,MaterialeListe[],3,FALSE))</f>
        <v/>
      </c>
      <c r="CHH9" s="79" t="str">
        <f>IF('Packaging (Secondary)'!E74='Drop down'!$P$6,"",IF('Packaging (Secondary)'!E74='Drop down'!$P$11,0,1))</f>
        <v/>
      </c>
      <c r="CHI9" s="79" t="str">
        <f>IF('Packaging (Secondary)'!F74='Drop down'!$P$6,"",VLOOKUP('Packaging (Secondary)'!F74,Råmateriale[],3,FALSE))</f>
        <v/>
      </c>
      <c r="CHJ9" s="79" t="str">
        <f>IF('Packaging (Secondary)'!G74="","",('Packaging (Secondary)'!G74/100)*$AHY$9)</f>
        <v/>
      </c>
      <c r="CHK9" s="79" t="str">
        <f>IFERROR(IF(CHJ9="","","GRM"),"")</f>
        <v/>
      </c>
      <c r="CHL9" s="79" t="str">
        <f>IF('Packaging (Secondary)'!K74='Drop down'!$P$6,"",VLOOKUP('Packaging (Secondary)'!K74,Materialefarve[],3,FALSE))</f>
        <v/>
      </c>
      <c r="CHM9" s="79" t="str">
        <f>IF('Packaging (Secondary)'!L74="","",IFERROR(VLOOKUP('Packaging (Secondary)'!L74,AlleLande[],4,FALSE),""))</f>
        <v/>
      </c>
      <c r="CHN9" s="79" t="str">
        <f>IF('Packaging (Secondary)'!M74="","",IFERROR(VLOOKUP('Packaging (Secondary)'!M74,AlleLande[],4,FALSE),""))</f>
        <v/>
      </c>
      <c r="CHO9" s="79" t="str">
        <f>IF('Packaging (Secondary)'!N74="","",IFERROR(VLOOKUP('Packaging (Secondary)'!N74,AlleLande[],4,FALSE),""))</f>
        <v/>
      </c>
      <c r="CHP9" s="79" t="str">
        <f>IF('Packaging (Secondary)'!O74="","",IFERROR(VLOOKUP('Packaging (Secondary)'!O74,AlleLande[],4,FALSE),""))</f>
        <v/>
      </c>
      <c r="CHQ9" s="79" t="str">
        <f>IF('Packaging (Secondary)'!P74="","",IFERROR(VLOOKUP('Packaging (Secondary)'!P74,AlleLande[],4,FALSE),""))</f>
        <v/>
      </c>
      <c r="CHR9" s="79" t="str">
        <f>IF('Packaging (Secondary)'!D75='Drop down'!$P$6,"",VLOOKUP('Packaging (Secondary)'!D75,MaterialeListe[],3,FALSE))</f>
        <v/>
      </c>
      <c r="CHS9" s="79" t="str">
        <f>IF('Packaging (Secondary)'!E75='Drop down'!$P$6,"",IF('Packaging (Secondary)'!E75='Drop down'!$P$11,0,1))</f>
        <v/>
      </c>
      <c r="CHT9" s="79" t="str">
        <f>IF('Packaging (Secondary)'!F75='Drop down'!$P$6,"",VLOOKUP('Packaging (Secondary)'!F75,Råmateriale[],3,FALSE))</f>
        <v/>
      </c>
      <c r="CHU9" s="79" t="str">
        <f>IF('Packaging (Secondary)'!G75="","",('Packaging (Secondary)'!G75/100)*$AHY$9)</f>
        <v/>
      </c>
      <c r="CHV9" s="79" t="str">
        <f>IFERROR(IF(CHU9="","","GRM"),"")</f>
        <v/>
      </c>
      <c r="CHW9" s="79" t="str">
        <f>IF('Packaging (Secondary)'!K75='Drop down'!$P$6,"",VLOOKUP('Packaging (Secondary)'!K75,Materialefarve[],3,FALSE))</f>
        <v/>
      </c>
      <c r="CHX9" s="79" t="str">
        <f>IF('Packaging (Secondary)'!L75="","",IFERROR(VLOOKUP('Packaging (Secondary)'!L75,AlleLande[],4,FALSE),""))</f>
        <v/>
      </c>
      <c r="CHY9" s="79" t="str">
        <f>IF('Packaging (Secondary)'!M75="","",IFERROR(VLOOKUP('Packaging (Secondary)'!M75,AlleLande[],4,FALSE),""))</f>
        <v/>
      </c>
      <c r="CHZ9" s="79" t="str">
        <f>IF('Packaging (Secondary)'!N75="","",IFERROR(VLOOKUP('Packaging (Secondary)'!N75,AlleLande[],4,FALSE),""))</f>
        <v/>
      </c>
      <c r="CIA9" s="79" t="str">
        <f>IF('Packaging (Secondary)'!O75="","",IFERROR(VLOOKUP('Packaging (Secondary)'!O75,AlleLande[],4,FALSE),""))</f>
        <v/>
      </c>
      <c r="CIB9" s="79" t="str">
        <f>IF('Packaging (Secondary)'!P75="","",IFERROR(VLOOKUP('Packaging (Secondary)'!P75,AlleLande[],4,FALSE),""))</f>
        <v/>
      </c>
      <c r="CIC9" s="79" t="str">
        <f>IF('Packaging (Secondary)'!D76='Drop down'!$P$6,"",VLOOKUP('Packaging (Secondary)'!D76,MaterialeListe[],3,FALSE))</f>
        <v/>
      </c>
      <c r="CID9" s="79" t="str">
        <f>IF('Packaging (Secondary)'!E76='Drop down'!$P$6,"",IF('Packaging (Secondary)'!E76='Drop down'!$P$11,0,1))</f>
        <v/>
      </c>
      <c r="CIE9" s="79" t="str">
        <f>IF('Packaging (Secondary)'!F76='Drop down'!$P$6,"",VLOOKUP('Packaging (Secondary)'!F76,Råmateriale[],3,FALSE))</f>
        <v/>
      </c>
      <c r="CIF9" s="79" t="str">
        <f>IF('Packaging (Secondary)'!G76="","",('Packaging (Secondary)'!G76/100)*$AHY$9)</f>
        <v/>
      </c>
      <c r="CIG9" s="79" t="str">
        <f>IFERROR(IF(CIF9="","","GRM"),"")</f>
        <v/>
      </c>
      <c r="CIH9" s="79" t="str">
        <f>IF('Packaging (Secondary)'!K76='Drop down'!$P$6,"",VLOOKUP('Packaging (Secondary)'!K76,Materialefarve[],3,FALSE))</f>
        <v/>
      </c>
      <c r="CII9" s="79" t="str">
        <f>IF('Packaging (Secondary)'!L76="","",IFERROR(VLOOKUP('Packaging (Secondary)'!L76,AlleLande[],4,FALSE),""))</f>
        <v/>
      </c>
      <c r="CIJ9" s="79" t="str">
        <f>IF('Packaging (Secondary)'!M76="","",IFERROR(VLOOKUP('Packaging (Secondary)'!M76,AlleLande[],4,FALSE),""))</f>
        <v/>
      </c>
      <c r="CIK9" s="79" t="str">
        <f>IF('Packaging (Secondary)'!N76="","",IFERROR(VLOOKUP('Packaging (Secondary)'!N76,AlleLande[],4,FALSE),""))</f>
        <v/>
      </c>
      <c r="CIL9" s="79" t="str">
        <f>IF('Packaging (Secondary)'!O76="","",IFERROR(VLOOKUP('Packaging (Secondary)'!O76,AlleLande[],4,FALSE),""))</f>
        <v/>
      </c>
      <c r="CIM9" s="79" t="str">
        <f>IF('Packaging (Secondary)'!P76="","",IFERROR(VLOOKUP('Packaging (Secondary)'!P76,AlleLande[],4,FALSE),""))</f>
        <v/>
      </c>
      <c r="CIN9" s="79" t="str">
        <f>IF('Packaging (Secondary)'!D77='Drop down'!$P$6,"",VLOOKUP('Packaging (Secondary)'!D77,MaterialeListe[],3,FALSE))</f>
        <v/>
      </c>
      <c r="CIO9" s="79" t="str">
        <f>IF('Packaging (Secondary)'!E77='Drop down'!$P$6,"",IF('Packaging (Secondary)'!E77='Drop down'!$P$11,0,1))</f>
        <v/>
      </c>
      <c r="CIP9" s="79" t="str">
        <f>IF('Packaging (Secondary)'!F77='Drop down'!$P$6,"",VLOOKUP('Packaging (Secondary)'!F77,Råmateriale[],3,FALSE))</f>
        <v/>
      </c>
      <c r="CIQ9" s="79" t="str">
        <f>IF('Packaging (Secondary)'!G77="","",('Packaging (Secondary)'!G77/100)*$AHY$9)</f>
        <v/>
      </c>
      <c r="CIR9" s="79" t="str">
        <f>IFERROR(IF(CIQ9="","","GRM"),"")</f>
        <v/>
      </c>
      <c r="CIS9" s="79" t="str">
        <f>IF('Packaging (Secondary)'!K77='Drop down'!$P$6,"",VLOOKUP('Packaging (Secondary)'!K77,Materialefarve[],3,FALSE))</f>
        <v/>
      </c>
      <c r="CIT9" s="79" t="str">
        <f>IF('Packaging (Secondary)'!L77="","",IFERROR(VLOOKUP('Packaging (Secondary)'!L77,AlleLande[],4,FALSE),""))</f>
        <v/>
      </c>
      <c r="CIU9" s="79" t="str">
        <f>IF('Packaging (Secondary)'!M77="","",IFERROR(VLOOKUP('Packaging (Secondary)'!M77,AlleLande[],4,FALSE),""))</f>
        <v/>
      </c>
      <c r="CIV9" s="79" t="str">
        <f>IF('Packaging (Secondary)'!N77="","",IFERROR(VLOOKUP('Packaging (Secondary)'!N77,AlleLande[],4,FALSE),""))</f>
        <v/>
      </c>
      <c r="CIW9" s="79" t="str">
        <f>IF('Packaging (Secondary)'!O77="","",IFERROR(VLOOKUP('Packaging (Secondary)'!O77,AlleLande[],4,FALSE),""))</f>
        <v/>
      </c>
      <c r="CIX9" s="79" t="str">
        <f>IF('Packaging (Secondary)'!P77="","",IFERROR(VLOOKUP('Packaging (Secondary)'!P77,AlleLande[],4,FALSE),""))</f>
        <v/>
      </c>
      <c r="CIY9" s="79" t="str">
        <f>IF('Packaging (Secondary)'!C20='Drop down'!$P$6,"",VLOOKUP('Packaging (Secondary)'!C20,EmballageListe[],3,FALSE))</f>
        <v/>
      </c>
      <c r="CIZ9" s="79" t="str">
        <f>IF('Packaging (Secondary)'!D20="","",'Packaging (Secondary)'!D20)</f>
        <v/>
      </c>
      <c r="CJA9" s="79" t="str">
        <f>IFERROR(IF(CIZ9="","","GRM"),"")</f>
        <v/>
      </c>
      <c r="CJB9" s="79" t="str">
        <f>IF('Packaging (Secondary)'!F20="","",'Packaging (Secondary)'!F20)</f>
        <v/>
      </c>
      <c r="CJC9" s="79" t="str">
        <f>IFERROR(IF(CJB9="","","4H"),"")</f>
        <v/>
      </c>
      <c r="CJD9" s="79" t="str">
        <f>IF('Packaging (Secondary)'!G20='Drop down'!$P$6,"",VLOOKUP('Packaging (Secondary)'!G20,Emballagesortering[],3,FALSE))</f>
        <v/>
      </c>
      <c r="CJE9" s="79" t="str">
        <f>IF('Packaging (Secondary)'!H20="X",1,"")</f>
        <v/>
      </c>
      <c r="CJF9" s="79" t="str">
        <f>IF('Packaging (Secondary)'!I20="X",1,"")</f>
        <v/>
      </c>
      <c r="CJG9" s="79" t="str">
        <f>IF('Packaging (Secondary)'!J20="X",1,"")</f>
        <v/>
      </c>
      <c r="CJH9" s="79" t="str">
        <f>IF('Packaging (Secondary)'!K20='Drop down'!$P$6,"",VLOOKUP('Packaging (Secondary)'!K20,CertPapir[],3,FALSE))</f>
        <v/>
      </c>
      <c r="CJI9" s="79" t="str">
        <f>IF('Packaging (Secondary)'!L20="","",IFERROR(VLOOKUP('Packaging (Secondary)'!L20,AlleLande[],4,FALSE),""))</f>
        <v/>
      </c>
      <c r="CJJ9" s="79" t="str">
        <f>IF('Packaging (Secondary)'!M20="","",IFERROR(VLOOKUP('Packaging (Secondary)'!M20,AlleLande[],4,FALSE),""))</f>
        <v/>
      </c>
      <c r="CJK9" s="79" t="str">
        <f>IF('Packaging (Secondary)'!N20="","",IFERROR(VLOOKUP('Packaging (Secondary)'!N20,AlleLande[],4,FALSE),""))</f>
        <v/>
      </c>
      <c r="CJL9" s="79" t="str">
        <f>IF('Packaging (Secondary)'!O20="","",IFERROR(VLOOKUP('Packaging (Secondary)'!O20,AlleLande[],4,FALSE),""))</f>
        <v/>
      </c>
      <c r="CJM9" s="79" t="str">
        <f>IF('Packaging (Secondary)'!P20="","",IFERROR(VLOOKUP('Packaging (Secondary)'!P20,AlleLande[],4,FALSE),""))</f>
        <v/>
      </c>
      <c r="CJN9" s="79" t="str">
        <f>IF('Packaging (Secondary)'!D80='Drop down'!$P$6,"",VLOOKUP('Packaging (Secondary)'!D80,MaterialeListe[],3,FALSE))</f>
        <v/>
      </c>
      <c r="CJO9" s="79" t="str">
        <f>IF('Packaging (Secondary)'!E80='Drop down'!$P$6,"",IF('Packaging (Secondary)'!E80='Drop down'!$P$11,0,1))</f>
        <v/>
      </c>
      <c r="CJP9" s="79" t="str">
        <f>IF('Packaging (Secondary)'!F80='Drop down'!$P$6,"",VLOOKUP('Packaging (Secondary)'!F80,Råmateriale[],3,FALSE))</f>
        <v/>
      </c>
      <c r="CJQ9" s="79" t="str">
        <f>IF('Packaging (Secondary)'!G80="","",('Packaging (Secondary)'!G80/100)*$AMT$9)</f>
        <v/>
      </c>
      <c r="CJR9" s="79" t="str">
        <f>IFERROR(IF(CJQ9="","","GRM"),"")</f>
        <v/>
      </c>
      <c r="CJS9" s="79" t="str">
        <f>IF('Packaging (Secondary)'!K80='Drop down'!$P$6,"",VLOOKUP('Packaging (Secondary)'!K80,Materialefarve[],3,FALSE))</f>
        <v/>
      </c>
      <c r="CJT9" s="79" t="str">
        <f>IF('Packaging (Secondary)'!L80="","",IFERROR(VLOOKUP('Packaging (Secondary)'!L80,AlleLande[],4,FALSE),""))</f>
        <v/>
      </c>
      <c r="CJU9" s="79" t="str">
        <f>IF('Packaging (Secondary)'!M80="","",IFERROR(VLOOKUP('Packaging (Secondary)'!M80,AlleLande[],4,FALSE),""))</f>
        <v/>
      </c>
      <c r="CJV9" s="79" t="str">
        <f>IF('Packaging (Secondary)'!N80="","",IFERROR(VLOOKUP('Packaging (Secondary)'!N80,AlleLande[],4,FALSE),""))</f>
        <v/>
      </c>
      <c r="CJW9" s="79" t="str">
        <f>IF('Packaging (Secondary)'!O80="","",IFERROR(VLOOKUP('Packaging (Secondary)'!O80,AlleLande[],4,FALSE),""))</f>
        <v/>
      </c>
      <c r="CJX9" s="79" t="str">
        <f>IF('Packaging (Secondary)'!P80="","",IFERROR(VLOOKUP('Packaging (Secondary)'!P80,AlleLande[],4,FALSE),""))</f>
        <v/>
      </c>
      <c r="CJY9" s="79" t="str">
        <f>IF('Packaging (Secondary)'!D81='Drop down'!$P$6,"",VLOOKUP('Packaging (Secondary)'!D81,MaterialeListe[],3,FALSE))</f>
        <v/>
      </c>
      <c r="CJZ9" s="79" t="str">
        <f>IF('Packaging (Secondary)'!E81='Drop down'!$P$6,"",IF('Packaging (Secondary)'!E81='Drop down'!$P$11,0,1))</f>
        <v/>
      </c>
      <c r="CKA9" s="79" t="str">
        <f>IF('Packaging (Secondary)'!F81='Drop down'!$P$6,"",VLOOKUP('Packaging (Secondary)'!F81,Råmateriale[],3,FALSE))</f>
        <v/>
      </c>
      <c r="CKB9" s="79" t="str">
        <f>IF('Packaging (Secondary)'!G81="","",('Packaging (Secondary)'!G81/100)*$AMT$9)</f>
        <v/>
      </c>
      <c r="CKC9" s="79" t="str">
        <f>IFERROR(IF(CKB9="","","GRM"),"")</f>
        <v/>
      </c>
      <c r="CKD9" s="79" t="str">
        <f>IF('Packaging (Secondary)'!K81='Drop down'!$P$6,"",VLOOKUP('Packaging (Secondary)'!K81,Materialefarve[],3,FALSE))</f>
        <v/>
      </c>
      <c r="CKE9" s="79" t="str">
        <f>IF('Packaging (Secondary)'!L81="","",IFERROR(VLOOKUP('Packaging (Secondary)'!L81,AlleLande[],4,FALSE),""))</f>
        <v/>
      </c>
      <c r="CKF9" s="79" t="str">
        <f>IF('Packaging (Secondary)'!M81="","",IFERROR(VLOOKUP('Packaging (Secondary)'!M81,AlleLande[],4,FALSE),""))</f>
        <v/>
      </c>
      <c r="CKG9" s="79" t="str">
        <f>IF('Packaging (Secondary)'!N81="","",IFERROR(VLOOKUP('Packaging (Secondary)'!N81,AlleLande[],4,FALSE),""))</f>
        <v/>
      </c>
      <c r="CKH9" s="79" t="str">
        <f>IF('Packaging (Secondary)'!O81="","",IFERROR(VLOOKUP('Packaging (Secondary)'!O81,AlleLande[],4,FALSE),""))</f>
        <v/>
      </c>
      <c r="CKI9" s="79" t="str">
        <f>IF('Packaging (Secondary)'!P81="","",IFERROR(VLOOKUP('Packaging (Secondary)'!P81,AlleLande[],4,FALSE),""))</f>
        <v/>
      </c>
      <c r="CKJ9" s="79" t="str">
        <f>IF('Packaging (Secondary)'!D82='Drop down'!$P$6,"",VLOOKUP('Packaging (Secondary)'!D82,MaterialeListe[],3,FALSE))</f>
        <v/>
      </c>
      <c r="CKK9" s="79" t="str">
        <f>IF('Packaging (Secondary)'!E82='Drop down'!$P$6,"",IF('Packaging (Secondary)'!E82='Drop down'!$P$11,0,1))</f>
        <v/>
      </c>
      <c r="CKL9" s="79" t="str">
        <f>IF('Packaging (Secondary)'!F82='Drop down'!$P$6,"",VLOOKUP('Packaging (Secondary)'!F82,Råmateriale[],3,FALSE))</f>
        <v/>
      </c>
      <c r="CKM9" s="79" t="str">
        <f>IF('Packaging (Secondary)'!G82="","",('Packaging (Secondary)'!G82/100)*$AMT$9)</f>
        <v/>
      </c>
      <c r="CKN9" s="79" t="str">
        <f>IFERROR(IF(CKM9="","","GRM"),"")</f>
        <v/>
      </c>
      <c r="CKO9" s="79" t="str">
        <f>IF('Packaging (Secondary)'!K82='Drop down'!$P$6,"",VLOOKUP('Packaging (Secondary)'!K82,Materialefarve[],3,FALSE))</f>
        <v/>
      </c>
      <c r="CKP9" s="79" t="str">
        <f>IF('Packaging (Secondary)'!L82="","",IFERROR(VLOOKUP('Packaging (Secondary)'!L82,AlleLande[],4,FALSE),""))</f>
        <v/>
      </c>
      <c r="CKQ9" s="79" t="str">
        <f>IF('Packaging (Secondary)'!M82="","",IFERROR(VLOOKUP('Packaging (Secondary)'!M82,AlleLande[],4,FALSE),""))</f>
        <v/>
      </c>
      <c r="CKR9" s="79" t="str">
        <f>IF('Packaging (Secondary)'!N82="","",IFERROR(VLOOKUP('Packaging (Secondary)'!N82,AlleLande[],4,FALSE),""))</f>
        <v/>
      </c>
      <c r="CKS9" s="79" t="str">
        <f>IF('Packaging (Secondary)'!O82="","",IFERROR(VLOOKUP('Packaging (Secondary)'!O82,AlleLande[],4,FALSE),""))</f>
        <v/>
      </c>
      <c r="CKT9" s="79" t="str">
        <f>IF('Packaging (Secondary)'!P82="","",IFERROR(VLOOKUP('Packaging (Secondary)'!P82,AlleLande[],4,FALSE),""))</f>
        <v/>
      </c>
      <c r="CKU9" s="79" t="str">
        <f>IF('Packaging (Secondary)'!D83='Drop down'!$P$6,"",VLOOKUP('Packaging (Secondary)'!D83,MaterialeListe[],3,FALSE))</f>
        <v/>
      </c>
      <c r="CKV9" s="79" t="str">
        <f>IF('Packaging (Secondary)'!E83='Drop down'!$P$6,"",IF('Packaging (Secondary)'!E83='Drop down'!$P$11,0,1))</f>
        <v/>
      </c>
      <c r="CKW9" s="79" t="str">
        <f>IF('Packaging (Secondary)'!F83='Drop down'!$P$6,"",VLOOKUP('Packaging (Secondary)'!F83,Råmateriale[],3,FALSE))</f>
        <v/>
      </c>
      <c r="CKX9" s="79" t="str">
        <f>IF('Packaging (Secondary)'!G83="","",('Packaging (Secondary)'!G83/100)*$AMT$9)</f>
        <v/>
      </c>
      <c r="CKY9" s="79" t="str">
        <f>IFERROR(IF(CKX9="","","GRM"),"")</f>
        <v/>
      </c>
      <c r="CKZ9" s="79" t="str">
        <f>IF('Packaging (Secondary)'!K83='Drop down'!$P$6,"",VLOOKUP('Packaging (Secondary)'!K83,Materialefarve[],3,FALSE))</f>
        <v/>
      </c>
      <c r="CLA9" s="79" t="str">
        <f>IF('Packaging (Secondary)'!L83="","",IFERROR(VLOOKUP('Packaging (Secondary)'!L83,AlleLande[],4,FALSE),""))</f>
        <v/>
      </c>
      <c r="CLB9" s="79" t="str">
        <f>IF('Packaging (Secondary)'!M83="","",IFERROR(VLOOKUP('Packaging (Secondary)'!M83,AlleLande[],4,FALSE),""))</f>
        <v/>
      </c>
      <c r="CLC9" s="79" t="str">
        <f>IF('Packaging (Secondary)'!N83="","",IFERROR(VLOOKUP('Packaging (Secondary)'!N83,AlleLande[],4,FALSE),""))</f>
        <v/>
      </c>
      <c r="CLD9" s="79" t="str">
        <f>IF('Packaging (Secondary)'!O83="","",IFERROR(VLOOKUP('Packaging (Secondary)'!O83,AlleLande[],4,FALSE),""))</f>
        <v/>
      </c>
      <c r="CLE9" s="79" t="str">
        <f>IF('Packaging (Secondary)'!P83="","",IFERROR(VLOOKUP('Packaging (Secondary)'!P83,AlleLande[],4,FALSE),""))</f>
        <v/>
      </c>
      <c r="CLF9" s="79" t="str">
        <f>IF('Packaging (Secondary)'!D84='Drop down'!$P$6,"",VLOOKUP('Packaging (Secondary)'!D84,MaterialeListe[],3,FALSE))</f>
        <v/>
      </c>
      <c r="CLG9" s="79" t="str">
        <f>IF('Packaging (Secondary)'!E84='Drop down'!$P$6,"",IF('Packaging (Secondary)'!E84='Drop down'!$P$11,0,1))</f>
        <v/>
      </c>
      <c r="CLH9" s="79" t="str">
        <f>IF('Packaging (Secondary)'!F84='Drop down'!$P$6,"",VLOOKUP('Packaging (Secondary)'!F84,Råmateriale[],3,FALSE))</f>
        <v/>
      </c>
      <c r="CLI9" s="79" t="str">
        <f>IF('Packaging (Secondary)'!G84="","",('Packaging (Secondary)'!G84/100)*$AMT$9)</f>
        <v/>
      </c>
      <c r="CLJ9" s="79" t="str">
        <f>IFERROR(IF(CLI9="","","GRM"),"")</f>
        <v/>
      </c>
      <c r="CLK9" s="79" t="str">
        <f>IF('Packaging (Secondary)'!K84='Drop down'!$P$6,"",VLOOKUP('Packaging (Secondary)'!K84,Materialefarve[],3,FALSE))</f>
        <v/>
      </c>
      <c r="CLL9" s="79" t="str">
        <f>IF('Packaging (Secondary)'!L84="","",IFERROR(VLOOKUP('Packaging (Secondary)'!L84,AlleLande[],4,FALSE),""))</f>
        <v/>
      </c>
      <c r="CLM9" s="79" t="str">
        <f>IF('Packaging (Secondary)'!M84="","",IFERROR(VLOOKUP('Packaging (Secondary)'!M84,AlleLande[],4,FALSE),""))</f>
        <v/>
      </c>
      <c r="CLN9" s="79" t="str">
        <f>IF('Packaging (Secondary)'!N84="","",IFERROR(VLOOKUP('Packaging (Secondary)'!N84,AlleLande[],4,FALSE),""))</f>
        <v/>
      </c>
      <c r="CLO9" s="79" t="str">
        <f>IF('Packaging (Secondary)'!O84="","",IFERROR(VLOOKUP('Packaging (Secondary)'!O84,AlleLande[],4,FALSE),""))</f>
        <v/>
      </c>
      <c r="CLP9" s="79" t="str">
        <f>IF('Packaging (Secondary)'!P84="","",IFERROR(VLOOKUP('Packaging (Secondary)'!P84,AlleLande[],4,FALSE),""))</f>
        <v/>
      </c>
      <c r="CLQ9" s="79" t="str">
        <f>IF('Packaging (Secondary)'!D85='Drop down'!$P$6,"",VLOOKUP('Packaging (Secondary)'!D85,MaterialeListe[],3,FALSE))</f>
        <v/>
      </c>
      <c r="CLR9" s="79" t="str">
        <f>IF('Packaging (Secondary)'!E85='Drop down'!$P$6,"",IF('Packaging (Secondary)'!E85='Drop down'!$P$11,0,1))</f>
        <v/>
      </c>
      <c r="CLS9" s="79" t="str">
        <f>IF('Packaging (Secondary)'!F85='Drop down'!$P$6,"",VLOOKUP('Packaging (Secondary)'!F85,Råmateriale[],3,FALSE))</f>
        <v/>
      </c>
      <c r="CLT9" s="79" t="str">
        <f>IF('Packaging (Secondary)'!G85="","",('Packaging (Secondary)'!G85/100)*$AMT$9)</f>
        <v/>
      </c>
      <c r="CLU9" s="79" t="str">
        <f>IFERROR(IF(CLT9="","","GRM"),"")</f>
        <v/>
      </c>
      <c r="CLV9" s="79" t="str">
        <f>IF('Packaging (Secondary)'!K85='Drop down'!$P$6,"",VLOOKUP('Packaging (Secondary)'!K85,Materialefarve[],3,FALSE))</f>
        <v/>
      </c>
      <c r="CLW9" s="79" t="str">
        <f>IF('Packaging (Secondary)'!L85="","",IFERROR(VLOOKUP('Packaging (Secondary)'!L85,AlleLande[],4,FALSE),""))</f>
        <v/>
      </c>
      <c r="CLX9" s="79" t="str">
        <f>IF('Packaging (Secondary)'!M85="","",IFERROR(VLOOKUP('Packaging (Secondary)'!M85,AlleLande[],4,FALSE),""))</f>
        <v/>
      </c>
      <c r="CLY9" s="79" t="str">
        <f>IF('Packaging (Secondary)'!N85="","",IFERROR(VLOOKUP('Packaging (Secondary)'!N85,AlleLande[],4,FALSE),""))</f>
        <v/>
      </c>
      <c r="CLZ9" s="79" t="str">
        <f>IF('Packaging (Secondary)'!O85="","",IFERROR(VLOOKUP('Packaging (Secondary)'!O85,AlleLande[],4,FALSE),""))</f>
        <v/>
      </c>
      <c r="CMA9" s="79" t="str">
        <f>IF('Packaging (Secondary)'!P85="","",IFERROR(VLOOKUP('Packaging (Secondary)'!P85,AlleLande[],4,FALSE),""))</f>
        <v/>
      </c>
      <c r="CMB9" s="79" t="str">
        <f>IF('Packaging (Secondary)'!D86='Drop down'!$P$6,"",VLOOKUP('Packaging (Secondary)'!D86,MaterialeListe[],3,FALSE))</f>
        <v/>
      </c>
      <c r="CMC9" s="79" t="str">
        <f>IF('Packaging (Secondary)'!E86='Drop down'!$P$6,"",IF('Packaging (Secondary)'!E86='Drop down'!$P$11,0,1))</f>
        <v/>
      </c>
      <c r="CMD9" s="79" t="str">
        <f>IF('Packaging (Secondary)'!F86='Drop down'!$P$6,"",VLOOKUP('Packaging (Secondary)'!F86,Råmateriale[],3,FALSE))</f>
        <v/>
      </c>
      <c r="CME9" s="79" t="str">
        <f>IF('Packaging (Secondary)'!G86="","",('Packaging (Secondary)'!G86/100)*$AMT$9)</f>
        <v/>
      </c>
      <c r="CMF9" s="79" t="str">
        <f>IFERROR(IF(CME9="","","GRM"),"")</f>
        <v/>
      </c>
      <c r="CMG9" s="79" t="str">
        <f>IF('Packaging (Secondary)'!K86='Drop down'!$P$6,"",VLOOKUP('Packaging (Secondary)'!K86,Materialefarve[],3,FALSE))</f>
        <v/>
      </c>
      <c r="CMH9" s="79" t="str">
        <f>IF('Packaging (Secondary)'!L86="","",IFERROR(VLOOKUP('Packaging (Secondary)'!L86,AlleLande[],4,FALSE),""))</f>
        <v/>
      </c>
      <c r="CMI9" s="79" t="str">
        <f>IF('Packaging (Secondary)'!M86="","",IFERROR(VLOOKUP('Packaging (Secondary)'!M86,AlleLande[],4,FALSE),""))</f>
        <v/>
      </c>
      <c r="CMJ9" s="79" t="str">
        <f>IF('Packaging (Secondary)'!N86="","",IFERROR(VLOOKUP('Packaging (Secondary)'!N86,AlleLande[],4,FALSE),""))</f>
        <v/>
      </c>
      <c r="CMK9" s="79" t="str">
        <f>IF('Packaging (Secondary)'!O86="","",IFERROR(VLOOKUP('Packaging (Secondary)'!O86,AlleLande[],4,FALSE),""))</f>
        <v/>
      </c>
      <c r="CML9" s="79" t="str">
        <f>IF('Packaging (Secondary)'!P86="","",IFERROR(VLOOKUP('Packaging (Secondary)'!P86,AlleLande[],4,FALSE),""))</f>
        <v/>
      </c>
      <c r="CMM9" s="79" t="str">
        <f>IF('Packaging (Secondary)'!D87='Drop down'!$P$6,"",VLOOKUP('Packaging (Secondary)'!D87,MaterialeListe[],3,FALSE))</f>
        <v/>
      </c>
      <c r="CMN9" s="79" t="str">
        <f>IF('Packaging (Secondary)'!E87='Drop down'!$P$6,"",IF('Packaging (Secondary)'!E87='Drop down'!$P$11,0,1))</f>
        <v/>
      </c>
      <c r="CMO9" s="79" t="str">
        <f>IF('Packaging (Secondary)'!F87='Drop down'!$P$6,"",VLOOKUP('Packaging (Secondary)'!F87,Råmateriale[],3,FALSE))</f>
        <v/>
      </c>
      <c r="CMP9" s="79" t="str">
        <f>IF('Packaging (Secondary)'!G87="","",('Packaging (Secondary)'!G87/100)*$AMT$9)</f>
        <v/>
      </c>
      <c r="CMQ9" s="79" t="str">
        <f>IFERROR(IF(CMP9="","","GRM"),"")</f>
        <v/>
      </c>
      <c r="CMR9" s="79" t="str">
        <f>IF('Packaging (Secondary)'!K87='Drop down'!$P$6,"",VLOOKUP('Packaging (Secondary)'!K87,Materialefarve[],3,FALSE))</f>
        <v/>
      </c>
      <c r="CMS9" s="79" t="str">
        <f>IF('Packaging (Secondary)'!L87="","",IFERROR(VLOOKUP('Packaging (Secondary)'!L87,AlleLande[],4,FALSE),""))</f>
        <v/>
      </c>
      <c r="CMT9" s="79" t="str">
        <f>IF('Packaging (Secondary)'!M87="","",IFERROR(VLOOKUP('Packaging (Secondary)'!M87,AlleLande[],4,FALSE),""))</f>
        <v/>
      </c>
      <c r="CMU9" s="79" t="str">
        <f>IF('Packaging (Secondary)'!N87="","",IFERROR(VLOOKUP('Packaging (Secondary)'!N87,AlleLande[],4,FALSE),""))</f>
        <v/>
      </c>
      <c r="CMV9" s="79" t="str">
        <f>IF('Packaging (Secondary)'!O87="","",IFERROR(VLOOKUP('Packaging (Secondary)'!O87,AlleLande[],4,FALSE),""))</f>
        <v/>
      </c>
      <c r="CMW9" s="79" t="str">
        <f>IF('Packaging (Secondary)'!P87="","",IFERROR(VLOOKUP('Packaging (Secondary)'!P87,AlleLande[],4,FALSE),""))</f>
        <v/>
      </c>
      <c r="CMX9" s="79" t="str">
        <f>IF('Packaging (Secondary)'!D88='Drop down'!$P$6,"",VLOOKUP('Packaging (Secondary)'!D88,MaterialeListe[],3,FALSE))</f>
        <v/>
      </c>
      <c r="CMY9" s="79" t="str">
        <f>IF('Packaging (Secondary)'!E88='Drop down'!$P$6,"",IF('Packaging (Secondary)'!E88='Drop down'!$P$11,0,1))</f>
        <v/>
      </c>
      <c r="CMZ9" s="79" t="str">
        <f>IF('Packaging (Secondary)'!F88='Drop down'!$P$6,"",VLOOKUP('Packaging (Secondary)'!F88,Råmateriale[],3,FALSE))</f>
        <v/>
      </c>
      <c r="CNA9" s="79" t="str">
        <f>IF('Packaging (Secondary)'!G88="","",('Packaging (Secondary)'!G88/100)*$AMT$9)</f>
        <v/>
      </c>
      <c r="CNB9" s="79" t="str">
        <f>IFERROR(IF(CNA9="","","GRM"),"")</f>
        <v/>
      </c>
      <c r="CNC9" s="79" t="str">
        <f>IF('Packaging (Secondary)'!K88='Drop down'!$P$6,"",VLOOKUP('Packaging (Secondary)'!K88,Materialefarve[],3,FALSE))</f>
        <v/>
      </c>
      <c r="CND9" s="79" t="str">
        <f>IF('Packaging (Secondary)'!L88="","",IFERROR(VLOOKUP('Packaging (Secondary)'!L88,AlleLande[],4,FALSE),""))</f>
        <v/>
      </c>
      <c r="CNE9" s="79" t="str">
        <f>IF('Packaging (Secondary)'!M88="","",IFERROR(VLOOKUP('Packaging (Secondary)'!M88,AlleLande[],4,FALSE),""))</f>
        <v/>
      </c>
      <c r="CNF9" s="79" t="str">
        <f>IF('Packaging (Secondary)'!N88="","",IFERROR(VLOOKUP('Packaging (Secondary)'!N88,AlleLande[],4,FALSE),""))</f>
        <v/>
      </c>
      <c r="CNG9" s="79" t="str">
        <f>IF('Packaging (Secondary)'!O88="","",IFERROR(VLOOKUP('Packaging (Secondary)'!O88,AlleLande[],4,FALSE),""))</f>
        <v/>
      </c>
      <c r="CNH9" s="79" t="str">
        <f>IF('Packaging (Secondary)'!P88="","",IFERROR(VLOOKUP('Packaging (Secondary)'!P88,AlleLande[],4,FALSE),""))</f>
        <v/>
      </c>
      <c r="CNI9" s="79" t="str">
        <f>IF('Packaging (Secondary)'!D89='Drop down'!$P$6,"",VLOOKUP('Packaging (Secondary)'!D89,MaterialeListe[],3,FALSE))</f>
        <v/>
      </c>
      <c r="CNJ9" s="79" t="str">
        <f>IF('Packaging (Secondary)'!E89='Drop down'!$P$6,"",IF('Packaging (Secondary)'!E89='Drop down'!$P$11,0,1))</f>
        <v/>
      </c>
      <c r="CNK9" s="79" t="str">
        <f>IF('Packaging (Secondary)'!F89='Drop down'!$P$6,"",VLOOKUP('Packaging (Secondary)'!F89,Råmateriale[],3,FALSE))</f>
        <v/>
      </c>
      <c r="CNL9" s="79" t="str">
        <f>IF('Packaging (Secondary)'!G89="","",('Packaging (Secondary)'!G89/100)*$AMT$9)</f>
        <v/>
      </c>
      <c r="CNM9" s="79" t="str">
        <f>IFERROR(IF(CNL9="","","GRM"),"")</f>
        <v/>
      </c>
      <c r="CNN9" s="79" t="str">
        <f>IF('Packaging (Secondary)'!K89='Drop down'!$P$6,"",VLOOKUP('Packaging (Secondary)'!K89,Materialefarve[],3,FALSE))</f>
        <v/>
      </c>
      <c r="CNO9" s="79" t="str">
        <f>IF('Packaging (Secondary)'!L89="","",IFERROR(VLOOKUP('Packaging (Secondary)'!L89,AlleLande[],4,FALSE),""))</f>
        <v/>
      </c>
      <c r="CNP9" s="79" t="str">
        <f>IF('Packaging (Secondary)'!M89="","",IFERROR(VLOOKUP('Packaging (Secondary)'!M89,AlleLande[],4,FALSE),""))</f>
        <v/>
      </c>
      <c r="CNQ9" s="79" t="str">
        <f>IF('Packaging (Secondary)'!N89="","",IFERROR(VLOOKUP('Packaging (Secondary)'!N89,AlleLande[],4,FALSE),""))</f>
        <v/>
      </c>
      <c r="CNR9" s="79" t="str">
        <f>IF('Packaging (Secondary)'!O89="","",IFERROR(VLOOKUP('Packaging (Secondary)'!O89,AlleLande[],4,FALSE),""))</f>
        <v/>
      </c>
      <c r="CNS9" s="79" t="str">
        <f>IF('Packaging (Secondary)'!P89="","",IFERROR(VLOOKUP('Packaging (Secondary)'!P89,AlleLande[],4,FALSE),""))</f>
        <v/>
      </c>
      <c r="CNT9" s="79" t="str">
        <f>IF('Packaging (Secondary)'!C21='Drop down'!$P$6,"",VLOOKUP('Packaging (Secondary)'!C21,EmballageListe[],3,FALSE))</f>
        <v/>
      </c>
      <c r="CNU9" s="79" t="str">
        <f>IF('Packaging (Secondary)'!D21="","",'Packaging (Secondary)'!D21)</f>
        <v/>
      </c>
      <c r="CNV9" s="79" t="str">
        <f>IFERROR(IF(CNU9="","","GRM"),"")</f>
        <v/>
      </c>
      <c r="CNW9" s="79" t="str">
        <f>IF('Packaging (Secondary)'!F21="","",'Packaging (Secondary)'!F21)</f>
        <v/>
      </c>
      <c r="CNX9" s="79" t="str">
        <f>IFERROR(IF(CNW9="","","4H"),"")</f>
        <v/>
      </c>
      <c r="CNY9" s="79" t="str">
        <f>IF('Packaging (Secondary)'!G21='Drop down'!$P$6,"",VLOOKUP('Packaging (Secondary)'!G21,Emballagesortering[],3,FALSE))</f>
        <v/>
      </c>
      <c r="CNZ9" s="79" t="str">
        <f>IF('Packaging (Secondary)'!H21="X",1,"")</f>
        <v/>
      </c>
      <c r="COA9" s="79" t="str">
        <f>IF('Packaging (Secondary)'!I21="X",1,"")</f>
        <v/>
      </c>
      <c r="COB9" s="79" t="str">
        <f>IF('Packaging (Secondary)'!J21="X",1,"")</f>
        <v/>
      </c>
      <c r="COC9" s="79" t="str">
        <f>IF('Packaging (Secondary)'!K21='Drop down'!$P$6,"",VLOOKUP('Packaging (Secondary)'!K21,CertPapir[],3,FALSE))</f>
        <v/>
      </c>
      <c r="COD9" s="79" t="str">
        <f>IF('Packaging (Secondary)'!L21="","",IFERROR(VLOOKUP('Packaging (Secondary)'!L21,AlleLande[],4,FALSE),""))</f>
        <v/>
      </c>
      <c r="COE9" s="79" t="str">
        <f>IF('Packaging (Secondary)'!M21="","",IFERROR(VLOOKUP('Packaging (Secondary)'!M21,AlleLande[],4,FALSE),""))</f>
        <v/>
      </c>
      <c r="COF9" s="79" t="str">
        <f>IF('Packaging (Secondary)'!N21="","",IFERROR(VLOOKUP('Packaging (Secondary)'!N21,AlleLande[],4,FALSE),""))</f>
        <v/>
      </c>
      <c r="COG9" s="79" t="str">
        <f>IF('Packaging (Secondary)'!O21="","",IFERROR(VLOOKUP('Packaging (Secondary)'!O21,AlleLande[],4,FALSE),""))</f>
        <v/>
      </c>
      <c r="COH9" s="79" t="str">
        <f>IF('Packaging (Secondary)'!P21="","",IFERROR(VLOOKUP('Packaging (Secondary)'!P21,AlleLande[],4,FALSE),""))</f>
        <v/>
      </c>
      <c r="COI9" s="79" t="str">
        <f>IF('Packaging (Secondary)'!D92='Drop down'!$P$6,"",VLOOKUP('Packaging (Secondary)'!D92,MaterialeListe[],3,FALSE))</f>
        <v/>
      </c>
      <c r="COJ9" s="79" t="str">
        <f>IF('Packaging (Secondary)'!E92='Drop down'!$P$6,"",IF('Packaging (Secondary)'!E92='Drop down'!$P$11,0,1))</f>
        <v/>
      </c>
      <c r="COK9" s="79" t="str">
        <f>IF('Packaging (Secondary)'!F92='Drop down'!$P$6,"",VLOOKUP('Packaging (Secondary)'!F92,Råmateriale[],3,FALSE))</f>
        <v/>
      </c>
      <c r="COL9" s="79" t="str">
        <f>IF('Packaging (Secondary)'!G92="","",('Packaging (Secondary)'!G92/100)*$ARO$9)</f>
        <v/>
      </c>
      <c r="COM9" s="79" t="str">
        <f>IFERROR(IF(COL9="","","GRM"),"")</f>
        <v/>
      </c>
      <c r="CON9" s="79" t="str">
        <f>IF('Packaging (Secondary)'!K92='Drop down'!$P$6,"",VLOOKUP('Packaging (Secondary)'!K92,Materialefarve[],3,FALSE))</f>
        <v/>
      </c>
      <c r="COO9" s="79" t="str">
        <f>IF('Packaging (Secondary)'!L92="","",IFERROR(VLOOKUP('Packaging (Secondary)'!L92,AlleLande[],4,FALSE),""))</f>
        <v/>
      </c>
      <c r="COP9" s="79" t="str">
        <f>IF('Packaging (Secondary)'!M92="","",IFERROR(VLOOKUP('Packaging (Secondary)'!M92,AlleLande[],4,FALSE),""))</f>
        <v/>
      </c>
      <c r="COQ9" s="79" t="str">
        <f>IF('Packaging (Secondary)'!N92="","",IFERROR(VLOOKUP('Packaging (Secondary)'!N92,AlleLande[],4,FALSE),""))</f>
        <v/>
      </c>
      <c r="COR9" s="79" t="str">
        <f>IF('Packaging (Secondary)'!O92="","",IFERROR(VLOOKUP('Packaging (Secondary)'!O92,AlleLande[],4,FALSE),""))</f>
        <v/>
      </c>
      <c r="COS9" s="79" t="str">
        <f>IF('Packaging (Secondary)'!P92="","",IFERROR(VLOOKUP('Packaging (Secondary)'!P92,AlleLande[],4,FALSE),""))</f>
        <v/>
      </c>
      <c r="COT9" s="79" t="str">
        <f>IF('Packaging (Secondary)'!D93='Drop down'!$P$6,"",VLOOKUP('Packaging (Secondary)'!D93,MaterialeListe[],3,FALSE))</f>
        <v/>
      </c>
      <c r="COU9" s="79" t="str">
        <f>IF('Packaging (Secondary)'!E93='Drop down'!$P$6,"",IF('Packaging (Secondary)'!E93='Drop down'!$P$11,0,1))</f>
        <v/>
      </c>
      <c r="COV9" s="79" t="str">
        <f>IF('Packaging (Secondary)'!F93='Drop down'!$P$6,"",VLOOKUP('Packaging (Secondary)'!F93,Råmateriale[],3,FALSE))</f>
        <v/>
      </c>
      <c r="COW9" s="79" t="str">
        <f>IF('Packaging (Secondary)'!G93="","",('Packaging (Secondary)'!G93/100)*$ARO$9)</f>
        <v/>
      </c>
      <c r="COX9" s="79" t="str">
        <f>IFERROR(IF(COW9="","","GRM"),"")</f>
        <v/>
      </c>
      <c r="COY9" s="79" t="str">
        <f>IF('Packaging (Secondary)'!K93='Drop down'!$P$6,"",VLOOKUP('Packaging (Secondary)'!K93,Materialefarve[],3,FALSE))</f>
        <v/>
      </c>
      <c r="COZ9" s="79" t="str">
        <f>IF('Packaging (Secondary)'!L93="","",IFERROR(VLOOKUP('Packaging (Secondary)'!L93,AlleLande[],4,FALSE),""))</f>
        <v/>
      </c>
      <c r="CPA9" s="79" t="str">
        <f>IF('Packaging (Secondary)'!M93="","",IFERROR(VLOOKUP('Packaging (Secondary)'!M93,AlleLande[],4,FALSE),""))</f>
        <v/>
      </c>
      <c r="CPB9" s="79" t="str">
        <f>IF('Packaging (Secondary)'!N93="","",IFERROR(VLOOKUP('Packaging (Secondary)'!N93,AlleLande[],4,FALSE),""))</f>
        <v/>
      </c>
      <c r="CPC9" s="79" t="str">
        <f>IF('Packaging (Secondary)'!O93="","",IFERROR(VLOOKUP('Packaging (Secondary)'!O93,AlleLande[],4,FALSE),""))</f>
        <v/>
      </c>
      <c r="CPD9" s="79" t="str">
        <f>IF('Packaging (Secondary)'!P93="","",IFERROR(VLOOKUP('Packaging (Secondary)'!P93,AlleLande[],4,FALSE),""))</f>
        <v/>
      </c>
      <c r="CPE9" s="79" t="str">
        <f>IF('Packaging (Secondary)'!D94='Drop down'!$P$6,"",VLOOKUP('Packaging (Secondary)'!D94,MaterialeListe[],3,FALSE))</f>
        <v/>
      </c>
      <c r="CPF9" s="79" t="str">
        <f>IF('Packaging (Secondary)'!E94='Drop down'!$P$6,"",IF('Packaging (Secondary)'!E94='Drop down'!$P$11,0,1))</f>
        <v/>
      </c>
      <c r="CPG9" s="79" t="str">
        <f>IF('Packaging (Secondary)'!F94='Drop down'!$P$6,"",VLOOKUP('Packaging (Secondary)'!F94,Råmateriale[],3,FALSE))</f>
        <v/>
      </c>
      <c r="CPH9" s="79" t="str">
        <f>IF('Packaging (Secondary)'!G94="","",('Packaging (Secondary)'!G94/100)*$ARO$9)</f>
        <v/>
      </c>
      <c r="CPI9" s="79" t="str">
        <f>IFERROR(IF(CPH9="","","GRM"),"")</f>
        <v/>
      </c>
      <c r="CPJ9" s="79" t="str">
        <f>IF('Packaging (Secondary)'!K94='Drop down'!$P$6,"",VLOOKUP('Packaging (Secondary)'!K94,Materialefarve[],3,FALSE))</f>
        <v/>
      </c>
      <c r="CPK9" s="79" t="str">
        <f>IF('Packaging (Secondary)'!L94="","",IFERROR(VLOOKUP('Packaging (Secondary)'!L94,AlleLande[],4,FALSE),""))</f>
        <v/>
      </c>
      <c r="CPL9" s="79" t="str">
        <f>IF('Packaging (Secondary)'!M94="","",IFERROR(VLOOKUP('Packaging (Secondary)'!M94,AlleLande[],4,FALSE),""))</f>
        <v/>
      </c>
      <c r="CPM9" s="79" t="str">
        <f>IF('Packaging (Secondary)'!N94="","",IFERROR(VLOOKUP('Packaging (Secondary)'!N94,AlleLande[],4,FALSE),""))</f>
        <v/>
      </c>
      <c r="CPN9" s="79" t="str">
        <f>IF('Packaging (Secondary)'!O94="","",IFERROR(VLOOKUP('Packaging (Secondary)'!O94,AlleLande[],4,FALSE),""))</f>
        <v/>
      </c>
      <c r="CPO9" s="79" t="str">
        <f>IF('Packaging (Secondary)'!P94="","",IFERROR(VLOOKUP('Packaging (Secondary)'!P94,AlleLande[],4,FALSE),""))</f>
        <v/>
      </c>
      <c r="CPP9" s="79" t="str">
        <f>IF('Packaging (Secondary)'!D95='Drop down'!$P$6,"",VLOOKUP('Packaging (Secondary)'!D95,MaterialeListe[],3,FALSE))</f>
        <v/>
      </c>
      <c r="CPQ9" s="79" t="str">
        <f>IF('Packaging (Secondary)'!E95='Drop down'!$P$6,"",IF('Packaging (Secondary)'!E95='Drop down'!$P$11,0,1))</f>
        <v/>
      </c>
      <c r="CPR9" s="79" t="str">
        <f>IF('Packaging (Secondary)'!F95='Drop down'!$P$6,"",VLOOKUP('Packaging (Secondary)'!F95,Råmateriale[],3,FALSE))</f>
        <v/>
      </c>
      <c r="CPS9" s="79" t="str">
        <f>IF('Packaging (Secondary)'!G95="","",('Packaging (Secondary)'!G95/100)*$ARO$9)</f>
        <v/>
      </c>
      <c r="CPT9" s="79" t="str">
        <f>IFERROR(IF(CPS9="","","GRM"),"")</f>
        <v/>
      </c>
      <c r="CPU9" s="79" t="str">
        <f>IF('Packaging (Secondary)'!K95='Drop down'!$P$6,"",VLOOKUP('Packaging (Secondary)'!K95,Materialefarve[],3,FALSE))</f>
        <v/>
      </c>
      <c r="CPV9" s="79" t="str">
        <f>IF('Packaging (Secondary)'!L95="","",IFERROR(VLOOKUP('Packaging (Secondary)'!L95,AlleLande[],4,FALSE),""))</f>
        <v/>
      </c>
      <c r="CPW9" s="79" t="str">
        <f>IF('Packaging (Secondary)'!M95="","",IFERROR(VLOOKUP('Packaging (Secondary)'!M95,AlleLande[],4,FALSE),""))</f>
        <v/>
      </c>
      <c r="CPX9" s="79" t="str">
        <f>IF('Packaging (Secondary)'!N95="","",IFERROR(VLOOKUP('Packaging (Secondary)'!N95,AlleLande[],4,FALSE),""))</f>
        <v/>
      </c>
      <c r="CPY9" s="79" t="str">
        <f>IF('Packaging (Secondary)'!O95="","",IFERROR(VLOOKUP('Packaging (Secondary)'!O95,AlleLande[],4,FALSE),""))</f>
        <v/>
      </c>
      <c r="CPZ9" s="79" t="str">
        <f>IF('Packaging (Secondary)'!P95="","",IFERROR(VLOOKUP('Packaging (Secondary)'!P95,AlleLande[],4,FALSE),""))</f>
        <v/>
      </c>
      <c r="CQA9" s="79" t="str">
        <f>IF('Packaging (Secondary)'!D96='Drop down'!$P$6,"",VLOOKUP('Packaging (Secondary)'!D96,MaterialeListe[],3,FALSE))</f>
        <v/>
      </c>
      <c r="CQB9" s="79" t="str">
        <f>IF('Packaging (Secondary)'!E96='Drop down'!$P$6,"",IF('Packaging (Secondary)'!E96='Drop down'!$P$11,0,1))</f>
        <v/>
      </c>
      <c r="CQC9" s="79" t="str">
        <f>IF('Packaging (Secondary)'!F96='Drop down'!$P$6,"",VLOOKUP('Packaging (Secondary)'!F96,Råmateriale[],3,FALSE))</f>
        <v/>
      </c>
      <c r="CQD9" s="79" t="str">
        <f>IF('Packaging (Secondary)'!G96="","",('Packaging (Secondary)'!G96/100)*$ARO$9)</f>
        <v/>
      </c>
      <c r="CQE9" s="79" t="str">
        <f>IFERROR(IF(CQD9="","","GRM"),"")</f>
        <v/>
      </c>
      <c r="CQF9" s="79" t="str">
        <f>IF('Packaging (Secondary)'!K96='Drop down'!$P$6,"",VLOOKUP('Packaging (Secondary)'!K96,Materialefarve[],3,FALSE))</f>
        <v/>
      </c>
      <c r="CQG9" s="79" t="str">
        <f>IF('Packaging (Secondary)'!L96="","",IFERROR(VLOOKUP('Packaging (Secondary)'!L96,AlleLande[],4,FALSE),""))</f>
        <v/>
      </c>
      <c r="CQH9" s="79" t="str">
        <f>IF('Packaging (Secondary)'!M96="","",IFERROR(VLOOKUP('Packaging (Secondary)'!M96,AlleLande[],4,FALSE),""))</f>
        <v/>
      </c>
      <c r="CQI9" s="79" t="str">
        <f>IF('Packaging (Secondary)'!N96="","",IFERROR(VLOOKUP('Packaging (Secondary)'!N96,AlleLande[],4,FALSE),""))</f>
        <v/>
      </c>
      <c r="CQJ9" s="79" t="str">
        <f>IF('Packaging (Secondary)'!O96="","",IFERROR(VLOOKUP('Packaging (Secondary)'!O96,AlleLande[],4,FALSE),""))</f>
        <v/>
      </c>
      <c r="CQK9" s="79" t="str">
        <f>IF('Packaging (Secondary)'!P96="","",IFERROR(VLOOKUP('Packaging (Secondary)'!P96,AlleLande[],4,FALSE),""))</f>
        <v/>
      </c>
      <c r="CQL9" s="79" t="str">
        <f>IF('Packaging (Secondary)'!D97='Drop down'!$P$6,"",VLOOKUP('Packaging (Secondary)'!D97,MaterialeListe[],3,FALSE))</f>
        <v/>
      </c>
      <c r="CQM9" s="79" t="str">
        <f>IF('Packaging (Secondary)'!E97='Drop down'!$P$6,"",IF('Packaging (Secondary)'!E97='Drop down'!$P$11,0,1))</f>
        <v/>
      </c>
      <c r="CQN9" s="79" t="str">
        <f>IF('Packaging (Secondary)'!F97='Drop down'!$P$6,"",VLOOKUP('Packaging (Secondary)'!F97,Råmateriale[],3,FALSE))</f>
        <v/>
      </c>
      <c r="CQO9" s="79" t="str">
        <f>IF('Packaging (Secondary)'!G97="","",('Packaging (Secondary)'!G97/100)*$ARO$9)</f>
        <v/>
      </c>
      <c r="CQP9" s="79" t="str">
        <f>IFERROR(IF(CQO9="","","GRM"),"")</f>
        <v/>
      </c>
      <c r="CQQ9" s="79" t="str">
        <f>IF('Packaging (Secondary)'!K97='Drop down'!$P$6,"",VLOOKUP('Packaging (Secondary)'!K97,Materialefarve[],3,FALSE))</f>
        <v/>
      </c>
      <c r="CQR9" s="79" t="str">
        <f>IF('Packaging (Secondary)'!L97="","",IFERROR(VLOOKUP('Packaging (Secondary)'!L97,AlleLande[],4,FALSE),""))</f>
        <v/>
      </c>
      <c r="CQS9" s="79" t="str">
        <f>IF('Packaging (Secondary)'!M97="","",IFERROR(VLOOKUP('Packaging (Secondary)'!M97,AlleLande[],4,FALSE),""))</f>
        <v/>
      </c>
      <c r="CQT9" s="79" t="str">
        <f>IF('Packaging (Secondary)'!N97="","",IFERROR(VLOOKUP('Packaging (Secondary)'!N97,AlleLande[],4,FALSE),""))</f>
        <v/>
      </c>
      <c r="CQU9" s="79" t="str">
        <f>IF('Packaging (Secondary)'!O97="","",IFERROR(VLOOKUP('Packaging (Secondary)'!O97,AlleLande[],4,FALSE),""))</f>
        <v/>
      </c>
      <c r="CQV9" s="79" t="str">
        <f>IF('Packaging (Secondary)'!P97="","",IFERROR(VLOOKUP('Packaging (Secondary)'!P97,AlleLande[],4,FALSE),""))</f>
        <v/>
      </c>
      <c r="CQW9" s="79" t="str">
        <f>IF('Packaging (Secondary)'!D98='Drop down'!$P$6,"",VLOOKUP('Packaging (Secondary)'!D98,MaterialeListe[],3,FALSE))</f>
        <v/>
      </c>
      <c r="CQX9" s="79" t="str">
        <f>IF('Packaging (Secondary)'!E98='Drop down'!$P$6,"",IF('Packaging (Secondary)'!E98='Drop down'!$P$11,0,1))</f>
        <v/>
      </c>
      <c r="CQY9" s="79" t="str">
        <f>IF('Packaging (Secondary)'!F98='Drop down'!$P$6,"",VLOOKUP('Packaging (Secondary)'!F98,Råmateriale[],3,FALSE))</f>
        <v/>
      </c>
      <c r="CQZ9" s="79" t="str">
        <f>IF('Packaging (Secondary)'!G98="","",('Packaging (Secondary)'!G98/100)*$ARO$9)</f>
        <v/>
      </c>
      <c r="CRA9" s="79" t="str">
        <f>IFERROR(IF(CQZ9="","","GRM"),"")</f>
        <v/>
      </c>
      <c r="CRB9" s="79" t="str">
        <f>IF('Packaging (Secondary)'!K98='Drop down'!$P$6,"",VLOOKUP('Packaging (Secondary)'!K98,Materialefarve[],3,FALSE))</f>
        <v/>
      </c>
      <c r="CRC9" s="79" t="str">
        <f>IF('Packaging (Secondary)'!L98="","",IFERROR(VLOOKUP('Packaging (Secondary)'!L98,AlleLande[],4,FALSE),""))</f>
        <v/>
      </c>
      <c r="CRD9" s="79" t="str">
        <f>IF('Packaging (Secondary)'!M98="","",IFERROR(VLOOKUP('Packaging (Secondary)'!M98,AlleLande[],4,FALSE),""))</f>
        <v/>
      </c>
      <c r="CRE9" s="79" t="str">
        <f>IF('Packaging (Secondary)'!N98="","",IFERROR(VLOOKUP('Packaging (Secondary)'!N98,AlleLande[],4,FALSE),""))</f>
        <v/>
      </c>
      <c r="CRF9" s="79" t="str">
        <f>IF('Packaging (Secondary)'!O98="","",IFERROR(VLOOKUP('Packaging (Secondary)'!O98,AlleLande[],4,FALSE),""))</f>
        <v/>
      </c>
      <c r="CRG9" s="79" t="str">
        <f>IF('Packaging (Secondary)'!P98="","",IFERROR(VLOOKUP('Packaging (Secondary)'!P98,AlleLande[],4,FALSE),""))</f>
        <v/>
      </c>
      <c r="CRH9" s="79" t="str">
        <f>IF('Packaging (Secondary)'!D99='Drop down'!$P$6,"",VLOOKUP('Packaging (Secondary)'!D99,MaterialeListe[],3,FALSE))</f>
        <v/>
      </c>
      <c r="CRI9" s="79" t="str">
        <f>IF('Packaging (Secondary)'!E99='Drop down'!$P$6,"",IF('Packaging (Secondary)'!E99='Drop down'!$P$11,0,1))</f>
        <v/>
      </c>
      <c r="CRJ9" s="79" t="str">
        <f>IF('Packaging (Secondary)'!F99='Drop down'!$P$6,"",VLOOKUP('Packaging (Secondary)'!F99,Råmateriale[],3,FALSE))</f>
        <v/>
      </c>
      <c r="CRK9" s="79" t="str">
        <f>IF('Packaging (Secondary)'!G99="","",('Packaging (Secondary)'!G99/100)*$ARO$9)</f>
        <v/>
      </c>
      <c r="CRL9" s="79" t="str">
        <f>IFERROR(IF(CRK9="","","GRM"),"")</f>
        <v/>
      </c>
      <c r="CRM9" s="79" t="str">
        <f>IF('Packaging (Secondary)'!K99='Drop down'!$P$6,"",VLOOKUP('Packaging (Secondary)'!K99,Materialefarve[],3,FALSE))</f>
        <v/>
      </c>
      <c r="CRN9" s="79" t="str">
        <f>IF('Packaging (Secondary)'!L99="","",IFERROR(VLOOKUP('Packaging (Secondary)'!L99,AlleLande[],4,FALSE),""))</f>
        <v/>
      </c>
      <c r="CRO9" s="79" t="str">
        <f>IF('Packaging (Secondary)'!M99="","",IFERROR(VLOOKUP('Packaging (Secondary)'!M99,AlleLande[],4,FALSE),""))</f>
        <v/>
      </c>
      <c r="CRP9" s="79" t="str">
        <f>IF('Packaging (Secondary)'!N99="","",IFERROR(VLOOKUP('Packaging (Secondary)'!N99,AlleLande[],4,FALSE),""))</f>
        <v/>
      </c>
      <c r="CRQ9" s="79" t="str">
        <f>IF('Packaging (Secondary)'!O99="","",IFERROR(VLOOKUP('Packaging (Secondary)'!O99,AlleLande[],4,FALSE),""))</f>
        <v/>
      </c>
      <c r="CRR9" s="79" t="str">
        <f>IF('Packaging (Secondary)'!P99="","",IFERROR(VLOOKUP('Packaging (Secondary)'!P99,AlleLande[],4,FALSE),""))</f>
        <v/>
      </c>
      <c r="CRS9" s="79" t="str">
        <f>IF('Packaging (Secondary)'!D100='Drop down'!$P$6,"",VLOOKUP('Packaging (Secondary)'!D100,MaterialeListe[],3,FALSE))</f>
        <v/>
      </c>
      <c r="CRT9" s="79" t="str">
        <f>IF('Packaging (Secondary)'!E100='Drop down'!$P$6,"",IF('Packaging (Secondary)'!E100='Drop down'!$P$11,0,1))</f>
        <v/>
      </c>
      <c r="CRU9" s="79" t="str">
        <f>IF('Packaging (Secondary)'!F100='Drop down'!$P$6,"",VLOOKUP('Packaging (Secondary)'!F100,Råmateriale[],3,FALSE))</f>
        <v/>
      </c>
      <c r="CRV9" s="79" t="str">
        <f>IF('Packaging (Secondary)'!G100="","",('Packaging (Secondary)'!G100/100)*$ARO$9)</f>
        <v/>
      </c>
      <c r="CRW9" s="79" t="str">
        <f>IFERROR(IF(CRV9="","","GRM"),"")</f>
        <v/>
      </c>
      <c r="CRX9" s="79" t="str">
        <f>IF('Packaging (Secondary)'!K100='Drop down'!$P$6,"",VLOOKUP('Packaging (Secondary)'!K100,Materialefarve[],3,FALSE))</f>
        <v/>
      </c>
      <c r="CRY9" s="79" t="str">
        <f>IF('Packaging (Secondary)'!L100="","",IFERROR(VLOOKUP('Packaging (Secondary)'!L100,AlleLande[],4,FALSE),""))</f>
        <v/>
      </c>
      <c r="CRZ9" s="79" t="str">
        <f>IF('Packaging (Secondary)'!M100="","",IFERROR(VLOOKUP('Packaging (Secondary)'!M100,AlleLande[],4,FALSE),""))</f>
        <v/>
      </c>
      <c r="CSA9" s="79" t="str">
        <f>IF('Packaging (Secondary)'!N100="","",IFERROR(VLOOKUP('Packaging (Secondary)'!N100,AlleLande[],4,FALSE),""))</f>
        <v/>
      </c>
      <c r="CSB9" s="79" t="str">
        <f>IF('Packaging (Secondary)'!O100="","",IFERROR(VLOOKUP('Packaging (Secondary)'!O100,AlleLande[],4,FALSE),""))</f>
        <v/>
      </c>
      <c r="CSC9" s="79" t="str">
        <f>IF('Packaging (Secondary)'!P100="","",IFERROR(VLOOKUP('Packaging (Secondary)'!P100,AlleLande[],4,FALSE),""))</f>
        <v/>
      </c>
      <c r="CSD9" s="79" t="str">
        <f>IF('Packaging (Secondary)'!D101='Drop down'!$P$6,"",VLOOKUP('Packaging (Secondary)'!D101,MaterialeListe[],3,FALSE))</f>
        <v/>
      </c>
      <c r="CSE9" s="79" t="str">
        <f>IF('Packaging (Secondary)'!E101='Drop down'!$P$6,"",IF('Packaging (Secondary)'!E101='Drop down'!$P$11,0,1))</f>
        <v/>
      </c>
      <c r="CSF9" s="79" t="str">
        <f>IF('Packaging (Secondary)'!F101='Drop down'!$P$6,"",VLOOKUP('Packaging (Secondary)'!F101,Råmateriale[],3,FALSE))</f>
        <v/>
      </c>
      <c r="CSG9" s="79" t="str">
        <f>IF('Packaging (Secondary)'!G101="","",('Packaging (Secondary)'!G101/100)*$ARO$9)</f>
        <v/>
      </c>
      <c r="CSH9" s="79" t="str">
        <f>IFERROR(IF(CSG9="","","GRM"),"")</f>
        <v/>
      </c>
      <c r="CSI9" s="79" t="str">
        <f>IF('Packaging (Secondary)'!K101='Drop down'!$P$6,"",VLOOKUP('Packaging (Secondary)'!K101,Materialefarve[],3,FALSE))</f>
        <v/>
      </c>
      <c r="CSJ9" s="79" t="str">
        <f>IF('Packaging (Secondary)'!L101="","",IFERROR(VLOOKUP('Packaging (Secondary)'!L101,AlleLande[],4,FALSE),""))</f>
        <v/>
      </c>
      <c r="CSK9" s="79" t="str">
        <f>IF('Packaging (Secondary)'!M101="","",IFERROR(VLOOKUP('Packaging (Secondary)'!M101,AlleLande[],4,FALSE),""))</f>
        <v/>
      </c>
      <c r="CSL9" s="79" t="str">
        <f>IF('Packaging (Secondary)'!N101="","",IFERROR(VLOOKUP('Packaging (Secondary)'!N101,AlleLande[],4,FALSE),""))</f>
        <v/>
      </c>
      <c r="CSM9" s="79" t="str">
        <f>IF('Packaging (Secondary)'!O101="","",IFERROR(VLOOKUP('Packaging (Secondary)'!O101,AlleLande[],4,FALSE),""))</f>
        <v/>
      </c>
      <c r="CSN9" s="79" t="str">
        <f>IF('Packaging (Secondary)'!P101="","",IFERROR(VLOOKUP('Packaging (Secondary)'!P101,AlleLande[],4,FALSE),""))</f>
        <v/>
      </c>
      <c r="CSO9" s="79" t="str">
        <f>IF('Packaging (Secondary)'!C22='Drop down'!$P$6,"",VLOOKUP('Packaging (Secondary)'!C22,EmballageListe[],3,FALSE))</f>
        <v/>
      </c>
      <c r="CSP9" s="79" t="str">
        <f>IF('Packaging (Secondary)'!D22="","",'Packaging (Secondary)'!D22)</f>
        <v/>
      </c>
      <c r="CSQ9" s="79" t="str">
        <f>IFERROR(IF(CSP9="","","GRM"),"")</f>
        <v/>
      </c>
      <c r="CSR9" s="79" t="str">
        <f>IF('Packaging (Secondary)'!F22="","",'Packaging (Secondary)'!F22)</f>
        <v/>
      </c>
      <c r="CSS9" s="79" t="str">
        <f>IFERROR(IF(CSR9="","","4H"),"")</f>
        <v/>
      </c>
      <c r="CST9" s="79" t="str">
        <f>IF('Packaging (Secondary)'!G22='Drop down'!$P$6,"",VLOOKUP('Packaging (Secondary)'!G22,Emballagesortering[],3,FALSE))</f>
        <v/>
      </c>
      <c r="CSU9" s="79" t="str">
        <f>IF('Packaging (Secondary)'!H22="X",1,"")</f>
        <v/>
      </c>
      <c r="CSV9" s="79" t="str">
        <f>IF('Packaging (Secondary)'!I22="X",1,"")</f>
        <v/>
      </c>
      <c r="CSW9" s="79" t="str">
        <f>IF('Packaging (Secondary)'!J22="X",1,"")</f>
        <v/>
      </c>
      <c r="CSX9" s="79" t="str">
        <f>IF('Packaging (Secondary)'!K22='Drop down'!$P$6,"",VLOOKUP('Packaging (Secondary)'!K22,CertPapir[],3,FALSE))</f>
        <v/>
      </c>
      <c r="CSY9" s="79" t="str">
        <f>IF('Packaging (Secondary)'!L22="","",IFERROR(VLOOKUP('Packaging (Secondary)'!L22,AlleLande[],4,FALSE),""))</f>
        <v/>
      </c>
      <c r="CSZ9" s="79" t="str">
        <f>IF('Packaging (Secondary)'!M22="","",IFERROR(VLOOKUP('Packaging (Secondary)'!M22,AlleLande[],4,FALSE),""))</f>
        <v/>
      </c>
      <c r="CTA9" s="79" t="str">
        <f>IF('Packaging (Secondary)'!N22="","",IFERROR(VLOOKUP('Packaging (Secondary)'!N22,AlleLande[],4,FALSE),""))</f>
        <v/>
      </c>
      <c r="CTB9" s="79" t="str">
        <f>IF('Packaging (Secondary)'!O22="","",IFERROR(VLOOKUP('Packaging (Secondary)'!O22,AlleLande[],4,FALSE),""))</f>
        <v/>
      </c>
      <c r="CTC9" s="79" t="str">
        <f>IF('Packaging (Secondary)'!P22="","",IFERROR(VLOOKUP('Packaging (Secondary)'!P22,AlleLande[],4,FALSE),""))</f>
        <v/>
      </c>
      <c r="CTD9" s="79" t="str">
        <f>IF('Packaging (Secondary)'!D104='Drop down'!$P$6,"",VLOOKUP('Packaging (Secondary)'!D104,MaterialeListe[],3,FALSE))</f>
        <v/>
      </c>
      <c r="CTE9" s="79" t="str">
        <f>IF('Packaging (Secondary)'!E104='Drop down'!$P$6,"",IF('Packaging (Secondary)'!E104='Drop down'!$P$11,0,1))</f>
        <v/>
      </c>
      <c r="CTF9" s="79" t="str">
        <f>IF('Packaging (Secondary)'!F104='Drop down'!$P$6,"",VLOOKUP('Packaging (Secondary)'!F104,Råmateriale[],3,FALSE))</f>
        <v/>
      </c>
      <c r="CTG9" s="79" t="str">
        <f>IF('Packaging (Secondary)'!G104="","",('Packaging (Secondary)'!G104/100)*$AWJ$9)</f>
        <v/>
      </c>
      <c r="CTH9" s="79" t="str">
        <f>IFERROR(IF(CTG9="","","GRM"),"")</f>
        <v/>
      </c>
      <c r="CTI9" s="79" t="str">
        <f>IF('Packaging (Secondary)'!K104='Drop down'!$P$6,"",VLOOKUP('Packaging (Secondary)'!K104,Materialefarve[],3,FALSE))</f>
        <v/>
      </c>
      <c r="CTJ9" s="79" t="str">
        <f>IF('Packaging (Secondary)'!L104="","",IFERROR(VLOOKUP('Packaging (Secondary)'!L104,AlleLande[],4,FALSE),""))</f>
        <v/>
      </c>
      <c r="CTK9" s="79" t="str">
        <f>IF('Packaging (Secondary)'!M104="","",IFERROR(VLOOKUP('Packaging (Secondary)'!M104,AlleLande[],4,FALSE),""))</f>
        <v/>
      </c>
      <c r="CTL9" s="79" t="str">
        <f>IF('Packaging (Secondary)'!N104="","",IFERROR(VLOOKUP('Packaging (Secondary)'!N104,AlleLande[],4,FALSE),""))</f>
        <v/>
      </c>
      <c r="CTM9" s="79" t="str">
        <f>IF('Packaging (Secondary)'!O104="","",IFERROR(VLOOKUP('Packaging (Secondary)'!O104,AlleLande[],4,FALSE),""))</f>
        <v/>
      </c>
      <c r="CTN9" s="79" t="str">
        <f>IF('Packaging (Secondary)'!P104="","",IFERROR(VLOOKUP('Packaging (Secondary)'!P104,AlleLande[],4,FALSE),""))</f>
        <v/>
      </c>
      <c r="CTO9" s="79" t="str">
        <f>IF('Packaging (Secondary)'!D105='Drop down'!$P$6,"",VLOOKUP('Packaging (Secondary)'!D105,MaterialeListe[],3,FALSE))</f>
        <v/>
      </c>
      <c r="CTP9" s="79" t="str">
        <f>IF('Packaging (Secondary)'!E105='Drop down'!$P$6,"",IF('Packaging (Secondary)'!E105='Drop down'!$P$11,0,1))</f>
        <v/>
      </c>
      <c r="CTQ9" s="79" t="str">
        <f>IF('Packaging (Secondary)'!F105='Drop down'!$P$6,"",VLOOKUP('Packaging (Secondary)'!F105,Råmateriale[],3,FALSE))</f>
        <v/>
      </c>
      <c r="CTR9" s="79" t="str">
        <f>IF('Packaging (Secondary)'!G105="","",('Packaging (Secondary)'!G105/100)*$AWJ$9)</f>
        <v/>
      </c>
      <c r="CTS9" s="79" t="str">
        <f>IFERROR(IF(CTR9="","","GRM"),"")</f>
        <v/>
      </c>
      <c r="CTT9" s="79" t="str">
        <f>IF('Packaging (Secondary)'!K105='Drop down'!$P$6,"",VLOOKUP('Packaging (Secondary)'!K105,Materialefarve[],3,FALSE))</f>
        <v/>
      </c>
      <c r="CTU9" s="79" t="str">
        <f>IF('Packaging (Secondary)'!L105="","",IFERROR(VLOOKUP('Packaging (Secondary)'!L105,AlleLande[],4,FALSE),""))</f>
        <v/>
      </c>
      <c r="CTV9" s="79" t="str">
        <f>IF('Packaging (Secondary)'!M105="","",IFERROR(VLOOKUP('Packaging (Secondary)'!M105,AlleLande[],4,FALSE),""))</f>
        <v/>
      </c>
      <c r="CTW9" s="79" t="str">
        <f>IF('Packaging (Secondary)'!N105="","",IFERROR(VLOOKUP('Packaging (Secondary)'!N105,AlleLande[],4,FALSE),""))</f>
        <v/>
      </c>
      <c r="CTX9" s="79" t="str">
        <f>IF('Packaging (Secondary)'!O105="","",IFERROR(VLOOKUP('Packaging (Secondary)'!O105,AlleLande[],4,FALSE),""))</f>
        <v/>
      </c>
      <c r="CTY9" s="79" t="str">
        <f>IF('Packaging (Secondary)'!P105="","",IFERROR(VLOOKUP('Packaging (Secondary)'!P105,AlleLande[],4,FALSE),""))</f>
        <v/>
      </c>
      <c r="CTZ9" s="79" t="str">
        <f>IF('Packaging (Secondary)'!D106='Drop down'!$P$6,"",VLOOKUP('Packaging (Secondary)'!D106,MaterialeListe[],3,FALSE))</f>
        <v/>
      </c>
      <c r="CUA9" s="79" t="str">
        <f>IF('Packaging (Secondary)'!E106='Drop down'!$P$6,"",IF('Packaging (Secondary)'!E106='Drop down'!$P$11,0,1))</f>
        <v/>
      </c>
      <c r="CUB9" s="79" t="str">
        <f>IF('Packaging (Secondary)'!F106='Drop down'!$P$6,"",VLOOKUP('Packaging (Secondary)'!F106,Råmateriale[],3,FALSE))</f>
        <v/>
      </c>
      <c r="CUC9" s="79" t="str">
        <f>IF('Packaging (Secondary)'!G106="","",('Packaging (Secondary)'!G106/100)*$AWJ$9)</f>
        <v/>
      </c>
      <c r="CUD9" s="79" t="str">
        <f>IFERROR(IF(CUC9="","","GRM"),"")</f>
        <v/>
      </c>
      <c r="CUE9" s="79" t="str">
        <f>IF('Packaging (Secondary)'!K106='Drop down'!$P$6,"",VLOOKUP('Packaging (Secondary)'!K106,Materialefarve[],3,FALSE))</f>
        <v/>
      </c>
      <c r="CUF9" s="79" t="str">
        <f>IF('Packaging (Secondary)'!L106="","",IFERROR(VLOOKUP('Packaging (Secondary)'!L106,AlleLande[],4,FALSE),""))</f>
        <v/>
      </c>
      <c r="CUG9" s="79" t="str">
        <f>IF('Packaging (Secondary)'!M106="","",IFERROR(VLOOKUP('Packaging (Secondary)'!M106,AlleLande[],4,FALSE),""))</f>
        <v/>
      </c>
      <c r="CUH9" s="79" t="str">
        <f>IF('Packaging (Secondary)'!N106="","",IFERROR(VLOOKUP('Packaging (Secondary)'!N106,AlleLande[],4,FALSE),""))</f>
        <v/>
      </c>
      <c r="CUI9" s="79" t="str">
        <f>IF('Packaging (Secondary)'!O106="","",IFERROR(VLOOKUP('Packaging (Secondary)'!O106,AlleLande[],4,FALSE),""))</f>
        <v/>
      </c>
      <c r="CUJ9" s="79" t="str">
        <f>IF('Packaging (Secondary)'!P106="","",IFERROR(VLOOKUP('Packaging (Secondary)'!P106,AlleLande[],4,FALSE),""))</f>
        <v/>
      </c>
      <c r="CUK9" s="79" t="str">
        <f>IF('Packaging (Secondary)'!D107='Drop down'!$P$6,"",VLOOKUP('Packaging (Secondary)'!D107,MaterialeListe[],3,FALSE))</f>
        <v/>
      </c>
      <c r="CUL9" s="79" t="str">
        <f>IF('Packaging (Secondary)'!E107='Drop down'!$P$6,"",IF('Packaging (Secondary)'!E107='Drop down'!$P$11,0,1))</f>
        <v/>
      </c>
      <c r="CUM9" s="79" t="str">
        <f>IF('Packaging (Secondary)'!F107='Drop down'!$P$6,"",VLOOKUP('Packaging (Secondary)'!F107,Råmateriale[],3,FALSE))</f>
        <v/>
      </c>
      <c r="CUN9" s="79" t="str">
        <f>IF('Packaging (Secondary)'!G107="","",('Packaging (Secondary)'!G107/100)*$AWJ$9)</f>
        <v/>
      </c>
      <c r="CUO9" s="79" t="str">
        <f>IFERROR(IF(CUN9="","","GRM"),"")</f>
        <v/>
      </c>
      <c r="CUP9" s="79" t="str">
        <f>IF('Packaging (Secondary)'!K107='Drop down'!$P$6,"",VLOOKUP('Packaging (Secondary)'!K107,Materialefarve[],3,FALSE))</f>
        <v/>
      </c>
      <c r="CUQ9" s="79" t="str">
        <f>IF('Packaging (Secondary)'!L107="","",IFERROR(VLOOKUP('Packaging (Secondary)'!L107,AlleLande[],4,FALSE),""))</f>
        <v/>
      </c>
      <c r="CUR9" s="79" t="str">
        <f>IF('Packaging (Secondary)'!M107="","",IFERROR(VLOOKUP('Packaging (Secondary)'!M107,AlleLande[],4,FALSE),""))</f>
        <v/>
      </c>
      <c r="CUS9" s="79" t="str">
        <f>IF('Packaging (Secondary)'!N107="","",IFERROR(VLOOKUP('Packaging (Secondary)'!N107,AlleLande[],4,FALSE),""))</f>
        <v/>
      </c>
      <c r="CUT9" s="79" t="str">
        <f>IF('Packaging (Secondary)'!O107="","",IFERROR(VLOOKUP('Packaging (Secondary)'!O107,AlleLande[],4,FALSE),""))</f>
        <v/>
      </c>
      <c r="CUU9" s="79" t="str">
        <f>IF('Packaging (Secondary)'!P107="","",IFERROR(VLOOKUP('Packaging (Secondary)'!P107,AlleLande[],4,FALSE),""))</f>
        <v/>
      </c>
      <c r="CUV9" s="79" t="str">
        <f>IF('Packaging (Secondary)'!D108='Drop down'!$P$6,"",VLOOKUP('Packaging (Secondary)'!D108,MaterialeListe[],3,FALSE))</f>
        <v/>
      </c>
      <c r="CUW9" s="79" t="str">
        <f>IF('Packaging (Secondary)'!E108='Drop down'!$P$6,"",IF('Packaging (Secondary)'!E108='Drop down'!$P$11,0,1))</f>
        <v/>
      </c>
      <c r="CUX9" s="79" t="str">
        <f>IF('Packaging (Secondary)'!F108='Drop down'!$P$6,"",VLOOKUP('Packaging (Secondary)'!F108,Råmateriale[],3,FALSE))</f>
        <v/>
      </c>
      <c r="CUY9" s="79" t="str">
        <f>IF('Packaging (Secondary)'!G108="","",('Packaging (Secondary)'!G108/100)*$AWJ$9)</f>
        <v/>
      </c>
      <c r="CUZ9" s="79" t="str">
        <f>IFERROR(IF(CUY9="","","GRM"),"")</f>
        <v/>
      </c>
      <c r="CVA9" s="79" t="str">
        <f>IF('Packaging (Secondary)'!K108='Drop down'!$P$6,"",VLOOKUP('Packaging (Secondary)'!K108,Materialefarve[],3,FALSE))</f>
        <v/>
      </c>
      <c r="CVB9" s="79" t="str">
        <f>IF('Packaging (Secondary)'!L108="","",IFERROR(VLOOKUP('Packaging (Secondary)'!L108,AlleLande[],4,FALSE),""))</f>
        <v/>
      </c>
      <c r="CVC9" s="79" t="str">
        <f>IF('Packaging (Secondary)'!M108="","",IFERROR(VLOOKUP('Packaging (Secondary)'!M108,AlleLande[],4,FALSE),""))</f>
        <v/>
      </c>
      <c r="CVD9" s="79" t="str">
        <f>IF('Packaging (Secondary)'!N108="","",IFERROR(VLOOKUP('Packaging (Secondary)'!N108,AlleLande[],4,FALSE),""))</f>
        <v/>
      </c>
      <c r="CVE9" s="79" t="str">
        <f>IF('Packaging (Secondary)'!O108="","",IFERROR(VLOOKUP('Packaging (Secondary)'!O108,AlleLande[],4,FALSE),""))</f>
        <v/>
      </c>
      <c r="CVF9" s="79" t="str">
        <f>IF('Packaging (Secondary)'!P108="","",IFERROR(VLOOKUP('Packaging (Secondary)'!P108,AlleLande[],4,FALSE),""))</f>
        <v/>
      </c>
      <c r="CVG9" s="79" t="str">
        <f>IF('Packaging (Secondary)'!D109='Drop down'!$P$6,"",VLOOKUP('Packaging (Secondary)'!D109,MaterialeListe[],3,FALSE))</f>
        <v/>
      </c>
      <c r="CVH9" s="79" t="str">
        <f>IF('Packaging (Secondary)'!E109='Drop down'!$P$6,"",IF('Packaging (Secondary)'!E109='Drop down'!$P$11,0,1))</f>
        <v/>
      </c>
      <c r="CVI9" s="79" t="str">
        <f>IF('Packaging (Secondary)'!F109='Drop down'!$P$6,"",VLOOKUP('Packaging (Secondary)'!F109,Råmateriale[],3,FALSE))</f>
        <v/>
      </c>
      <c r="CVJ9" s="79" t="str">
        <f>IF('Packaging (Secondary)'!G109="","",('Packaging (Secondary)'!G109/100)*$AWJ$9)</f>
        <v/>
      </c>
      <c r="CVK9" s="79" t="str">
        <f>IFERROR(IF(CVJ9="","","GRM"),"")</f>
        <v/>
      </c>
      <c r="CVL9" s="79" t="str">
        <f>IF('Packaging (Secondary)'!K109='Drop down'!$P$6,"",VLOOKUP('Packaging (Secondary)'!K109,Materialefarve[],3,FALSE))</f>
        <v/>
      </c>
      <c r="CVM9" s="79" t="str">
        <f>IF('Packaging (Secondary)'!L109="","",IFERROR(VLOOKUP('Packaging (Secondary)'!L109,AlleLande[],4,FALSE),""))</f>
        <v/>
      </c>
      <c r="CVN9" s="79" t="str">
        <f>IF('Packaging (Secondary)'!M109="","",IFERROR(VLOOKUP('Packaging (Secondary)'!M109,AlleLande[],4,FALSE),""))</f>
        <v/>
      </c>
      <c r="CVO9" s="79" t="str">
        <f>IF('Packaging (Secondary)'!N109="","",IFERROR(VLOOKUP('Packaging (Secondary)'!N109,AlleLande[],4,FALSE),""))</f>
        <v/>
      </c>
      <c r="CVP9" s="79" t="str">
        <f>IF('Packaging (Secondary)'!O109="","",IFERROR(VLOOKUP('Packaging (Secondary)'!O109,AlleLande[],4,FALSE),""))</f>
        <v/>
      </c>
      <c r="CVQ9" s="79" t="str">
        <f>IF('Packaging (Secondary)'!P109="","",IFERROR(VLOOKUP('Packaging (Secondary)'!P109,AlleLande[],4,FALSE),""))</f>
        <v/>
      </c>
      <c r="CVR9" s="79" t="str">
        <f>IF('Packaging (Secondary)'!D110='Drop down'!$P$6,"",VLOOKUP('Packaging (Secondary)'!D110,MaterialeListe[],3,FALSE))</f>
        <v/>
      </c>
      <c r="CVS9" s="79" t="str">
        <f>IF('Packaging (Secondary)'!E110='Drop down'!$P$6,"",IF('Packaging (Secondary)'!E110='Drop down'!$P$11,0,1))</f>
        <v/>
      </c>
      <c r="CVT9" s="79" t="str">
        <f>IF('Packaging (Secondary)'!F110='Drop down'!$P$6,"",VLOOKUP('Packaging (Secondary)'!F110,Råmateriale[],3,FALSE))</f>
        <v/>
      </c>
      <c r="CVU9" s="79" t="str">
        <f>IF('Packaging (Secondary)'!G110="","",('Packaging (Secondary)'!G110/100)*$AWJ$9)</f>
        <v/>
      </c>
      <c r="CVV9" s="79" t="str">
        <f>IFERROR(IF(CVU9="","","GRM"),"")</f>
        <v/>
      </c>
      <c r="CVW9" s="79" t="str">
        <f>IF('Packaging (Secondary)'!K110='Drop down'!$P$6,"",VLOOKUP('Packaging (Secondary)'!K110,Materialefarve[],3,FALSE))</f>
        <v/>
      </c>
      <c r="CVX9" s="79" t="str">
        <f>IF('Packaging (Secondary)'!L110="","",IFERROR(VLOOKUP('Packaging (Secondary)'!L110,AlleLande[],4,FALSE),""))</f>
        <v/>
      </c>
      <c r="CVY9" s="79" t="str">
        <f>IF('Packaging (Secondary)'!M110="","",IFERROR(VLOOKUP('Packaging (Secondary)'!M110,AlleLande[],4,FALSE),""))</f>
        <v/>
      </c>
      <c r="CVZ9" s="79" t="str">
        <f>IF('Packaging (Secondary)'!N110="","",IFERROR(VLOOKUP('Packaging (Secondary)'!N110,AlleLande[],4,FALSE),""))</f>
        <v/>
      </c>
      <c r="CWA9" s="79" t="str">
        <f>IF('Packaging (Secondary)'!O110="","",IFERROR(VLOOKUP('Packaging (Secondary)'!O110,AlleLande[],4,FALSE),""))</f>
        <v/>
      </c>
      <c r="CWB9" s="79" t="str">
        <f>IF('Packaging (Secondary)'!P110="","",IFERROR(VLOOKUP('Packaging (Secondary)'!P110,AlleLande[],4,FALSE),""))</f>
        <v/>
      </c>
      <c r="CWC9" s="79" t="str">
        <f>IF('Packaging (Secondary)'!D111='Drop down'!$P$6,"",VLOOKUP('Packaging (Secondary)'!D111,MaterialeListe[],3,FALSE))</f>
        <v/>
      </c>
      <c r="CWD9" s="79" t="str">
        <f>IF('Packaging (Secondary)'!E111='Drop down'!$P$6,"",IF('Packaging (Secondary)'!E111='Drop down'!$P$11,0,1))</f>
        <v/>
      </c>
      <c r="CWE9" s="79" t="str">
        <f>IF('Packaging (Secondary)'!F111='Drop down'!$P$6,"",VLOOKUP('Packaging (Secondary)'!F111,Råmateriale[],3,FALSE))</f>
        <v/>
      </c>
      <c r="CWF9" s="79" t="str">
        <f>IF('Packaging (Secondary)'!G111="","",('Packaging (Secondary)'!G111/100)*$AWJ$9)</f>
        <v/>
      </c>
      <c r="CWG9" s="79" t="str">
        <f>IFERROR(IF(CWF9="","","GRM"),"")</f>
        <v/>
      </c>
      <c r="CWH9" s="79" t="str">
        <f>IF('Packaging (Secondary)'!K111='Drop down'!$P$6,"",VLOOKUP('Packaging (Secondary)'!K111,Materialefarve[],3,FALSE))</f>
        <v/>
      </c>
      <c r="CWI9" s="79" t="str">
        <f>IF('Packaging (Secondary)'!L111="","",IFERROR(VLOOKUP('Packaging (Secondary)'!L111,AlleLande[],4,FALSE),""))</f>
        <v/>
      </c>
      <c r="CWJ9" s="79" t="str">
        <f>IF('Packaging (Secondary)'!M111="","",IFERROR(VLOOKUP('Packaging (Secondary)'!M111,AlleLande[],4,FALSE),""))</f>
        <v/>
      </c>
      <c r="CWK9" s="79" t="str">
        <f>IF('Packaging (Secondary)'!N111="","",IFERROR(VLOOKUP('Packaging (Secondary)'!N111,AlleLande[],4,FALSE),""))</f>
        <v/>
      </c>
      <c r="CWL9" s="79" t="str">
        <f>IF('Packaging (Secondary)'!O111="","",IFERROR(VLOOKUP('Packaging (Secondary)'!O111,AlleLande[],4,FALSE),""))</f>
        <v/>
      </c>
      <c r="CWM9" s="79" t="str">
        <f>IF('Packaging (Secondary)'!P111="","",IFERROR(VLOOKUP('Packaging (Secondary)'!P111,AlleLande[],4,FALSE),""))</f>
        <v/>
      </c>
      <c r="CWN9" s="79" t="str">
        <f>IF('Packaging (Secondary)'!D112='Drop down'!$P$6,"",VLOOKUP('Packaging (Secondary)'!D112,MaterialeListe[],3,FALSE))</f>
        <v/>
      </c>
      <c r="CWO9" s="79" t="str">
        <f>IF('Packaging (Secondary)'!E112='Drop down'!$P$6,"",IF('Packaging (Secondary)'!E112='Drop down'!$P$11,0,1))</f>
        <v/>
      </c>
      <c r="CWP9" s="79" t="str">
        <f>IF('Packaging (Secondary)'!F112='Drop down'!$P$6,"",VLOOKUP('Packaging (Secondary)'!F112,Råmateriale[],3,FALSE))</f>
        <v/>
      </c>
      <c r="CWQ9" s="79" t="str">
        <f>IF('Packaging (Secondary)'!G112="","",('Packaging (Secondary)'!G112/100)*$AWJ$9)</f>
        <v/>
      </c>
      <c r="CWR9" s="79" t="str">
        <f>IFERROR(IF(CWQ9="","","GRM"),"")</f>
        <v/>
      </c>
      <c r="CWS9" s="79" t="str">
        <f>IF('Packaging (Secondary)'!K112='Drop down'!$P$6,"",VLOOKUP('Packaging (Secondary)'!K112,Materialefarve[],3,FALSE))</f>
        <v/>
      </c>
      <c r="CWT9" s="79" t="str">
        <f>IF('Packaging (Secondary)'!L112="","",IFERROR(VLOOKUP('Packaging (Secondary)'!L112,AlleLande[],4,FALSE),""))</f>
        <v/>
      </c>
      <c r="CWU9" s="79" t="str">
        <f>IF('Packaging (Secondary)'!M112="","",IFERROR(VLOOKUP('Packaging (Secondary)'!M112,AlleLande[],4,FALSE),""))</f>
        <v/>
      </c>
      <c r="CWV9" s="79" t="str">
        <f>IF('Packaging (Secondary)'!N112="","",IFERROR(VLOOKUP('Packaging (Secondary)'!N112,AlleLande[],4,FALSE),""))</f>
        <v/>
      </c>
      <c r="CWW9" s="79" t="str">
        <f>IF('Packaging (Secondary)'!O112="","",IFERROR(VLOOKUP('Packaging (Secondary)'!O112,AlleLande[],4,FALSE),""))</f>
        <v/>
      </c>
      <c r="CWX9" s="79" t="str">
        <f>IF('Packaging (Secondary)'!P112="","",IFERROR(VLOOKUP('Packaging (Secondary)'!P112,AlleLande[],4,FALSE),""))</f>
        <v/>
      </c>
      <c r="CWY9" s="79" t="str">
        <f>IF('Packaging (Secondary)'!D113='Drop down'!$P$6,"",VLOOKUP('Packaging (Secondary)'!D113,MaterialeListe[],3,FALSE))</f>
        <v/>
      </c>
      <c r="CWZ9" s="79" t="str">
        <f>IF('Packaging (Secondary)'!E113='Drop down'!$P$6,"",IF('Packaging (Secondary)'!E113='Drop down'!$P$11,0,1))</f>
        <v/>
      </c>
      <c r="CXA9" s="79" t="str">
        <f>IF('Packaging (Secondary)'!F113='Drop down'!$P$6,"",VLOOKUP('Packaging (Secondary)'!F113,Råmateriale[],3,FALSE))</f>
        <v/>
      </c>
      <c r="CXB9" s="79" t="str">
        <f>IF('Packaging (Secondary)'!G113="","",('Packaging (Secondary)'!G113/100)*$AWJ$9)</f>
        <v/>
      </c>
      <c r="CXC9" s="79" t="str">
        <f>IFERROR(IF(CXB9="","","GRM"),"")</f>
        <v/>
      </c>
      <c r="CXD9" s="79" t="str">
        <f>IF('Packaging (Secondary)'!K113='Drop down'!$P$6,"",VLOOKUP('Packaging (Secondary)'!K113,Materialefarve[],3,FALSE))</f>
        <v/>
      </c>
      <c r="CXE9" s="79" t="str">
        <f>IF('Packaging (Secondary)'!L113="","",IFERROR(VLOOKUP('Packaging (Secondary)'!L113,AlleLande[],4,FALSE),""))</f>
        <v/>
      </c>
      <c r="CXF9" s="79" t="str">
        <f>IF('Packaging (Secondary)'!M113="","",IFERROR(VLOOKUP('Packaging (Secondary)'!M113,AlleLande[],4,FALSE),""))</f>
        <v/>
      </c>
      <c r="CXG9" s="79" t="str">
        <f>IF('Packaging (Secondary)'!N113="","",IFERROR(VLOOKUP('Packaging (Secondary)'!N113,AlleLande[],4,FALSE),""))</f>
        <v/>
      </c>
      <c r="CXH9" s="79" t="str">
        <f>IF('Packaging (Secondary)'!O113="","",IFERROR(VLOOKUP('Packaging (Secondary)'!O113,AlleLande[],4,FALSE),""))</f>
        <v/>
      </c>
      <c r="CXI9" s="79" t="str">
        <f>IF('Packaging (Secondary)'!P113="","",IFERROR(VLOOKUP('Packaging (Secondary)'!P113,AlleLande[],4,FALSE),""))</f>
        <v/>
      </c>
      <c r="CXJ9" s="79" t="str">
        <f>IF('Packaging (Secondary)'!C23='Drop down'!$P$6,"",VLOOKUP('Packaging (Secondary)'!C23,EmballageListe[],3,FALSE))</f>
        <v/>
      </c>
      <c r="CXK9" s="79" t="str">
        <f>IF('Packaging (Secondary)'!D23="","",'Packaging (Secondary)'!D23)</f>
        <v/>
      </c>
      <c r="CXL9" s="79" t="str">
        <f>IFERROR(IF(CXK9="","","GRM"),"")</f>
        <v/>
      </c>
      <c r="CXM9" s="79" t="str">
        <f>IF('Packaging (Secondary)'!F23="","",'Packaging (Secondary)'!F23)</f>
        <v/>
      </c>
      <c r="CXN9" s="79" t="str">
        <f>IFERROR(IF(CXM9="","","4H"),"")</f>
        <v/>
      </c>
      <c r="CXO9" s="79" t="str">
        <f>IF('Packaging (Secondary)'!G23='Drop down'!$P$6,"",VLOOKUP('Packaging (Secondary)'!G23,Emballagesortering[],3,FALSE))</f>
        <v/>
      </c>
      <c r="CXP9" s="79" t="str">
        <f>IF('Packaging (Secondary)'!H23="X",1,"")</f>
        <v/>
      </c>
      <c r="CXQ9" s="79" t="str">
        <f>IF('Packaging (Secondary)'!I23="X",1,"")</f>
        <v/>
      </c>
      <c r="CXR9" s="79" t="str">
        <f>IF('Packaging (Secondary)'!J23="X",1,"")</f>
        <v/>
      </c>
      <c r="CXS9" s="79" t="str">
        <f>IF('Packaging (Secondary)'!K23='Drop down'!$P$6,"",VLOOKUP('Packaging (Secondary)'!K23,CertPapir[],3,FALSE))</f>
        <v/>
      </c>
      <c r="CXT9" s="79" t="str">
        <f>IF('Packaging (Secondary)'!L23="","",IFERROR(VLOOKUP('Packaging (Secondary)'!L23,AlleLande[],4,FALSE),""))</f>
        <v/>
      </c>
      <c r="CXU9" s="79" t="str">
        <f>IF('Packaging (Secondary)'!M23="","",IFERROR(VLOOKUP('Packaging (Secondary)'!M23,AlleLande[],4,FALSE),""))</f>
        <v/>
      </c>
      <c r="CXV9" s="79" t="str">
        <f>IF('Packaging (Secondary)'!N23="","",IFERROR(VLOOKUP('Packaging (Secondary)'!N23,AlleLande[],4,FALSE),""))</f>
        <v/>
      </c>
      <c r="CXW9" s="79" t="str">
        <f>IF('Packaging (Secondary)'!O23="","",IFERROR(VLOOKUP('Packaging (Secondary)'!O23,AlleLande[],4,FALSE),""))</f>
        <v/>
      </c>
      <c r="CXX9" s="79" t="str">
        <f>IF('Packaging (Secondary)'!P23="","",IFERROR(VLOOKUP('Packaging (Secondary)'!P23,AlleLande[],4,FALSE),""))</f>
        <v/>
      </c>
      <c r="CXY9" s="79" t="str">
        <f>IF('Packaging (Secondary)'!D116='Drop down'!$P$6,"",VLOOKUP('Packaging (Secondary)'!D116,MaterialeListe[],3,FALSE))</f>
        <v/>
      </c>
      <c r="CXZ9" s="79" t="str">
        <f>IF('Packaging (Secondary)'!E116='Drop down'!$P$6,"",IF('Packaging (Secondary)'!E116='Drop down'!$P$11,0,1))</f>
        <v/>
      </c>
      <c r="CYA9" s="79" t="str">
        <f>IF('Packaging (Secondary)'!F116='Drop down'!$P$6,"",VLOOKUP('Packaging (Secondary)'!F116,Råmateriale[],3,FALSE))</f>
        <v/>
      </c>
      <c r="CYB9" s="79" t="str">
        <f>IF('Packaging (Secondary)'!G116="","",('Packaging (Secondary)'!G116/100)*$BBE$9)</f>
        <v/>
      </c>
      <c r="CYC9" s="79" t="str">
        <f>IFERROR(IF(CYB9="","","GRM"),"")</f>
        <v/>
      </c>
      <c r="CYD9" s="79" t="str">
        <f>IF('Packaging (Secondary)'!K116='Drop down'!$P$6,"",VLOOKUP('Packaging (Secondary)'!K116,Materialefarve[],3,FALSE))</f>
        <v/>
      </c>
      <c r="CYE9" s="79" t="str">
        <f>IF('Packaging (Secondary)'!L116="","",IFERROR(VLOOKUP('Packaging (Secondary)'!L116,AlleLande[],4,FALSE),""))</f>
        <v/>
      </c>
      <c r="CYF9" s="79" t="str">
        <f>IF('Packaging (Secondary)'!M116="","",IFERROR(VLOOKUP('Packaging (Secondary)'!M116,AlleLande[],4,FALSE),""))</f>
        <v/>
      </c>
      <c r="CYG9" s="79" t="str">
        <f>IF('Packaging (Secondary)'!N116="","",IFERROR(VLOOKUP('Packaging (Secondary)'!N116,AlleLande[],4,FALSE),""))</f>
        <v/>
      </c>
      <c r="CYH9" s="79" t="str">
        <f>IF('Packaging (Secondary)'!O116="","",IFERROR(VLOOKUP('Packaging (Secondary)'!O116,AlleLande[],4,FALSE),""))</f>
        <v/>
      </c>
      <c r="CYI9" s="79" t="str">
        <f>IF('Packaging (Secondary)'!P116="","",IFERROR(VLOOKUP('Packaging (Secondary)'!P116,AlleLande[],4,FALSE),""))</f>
        <v/>
      </c>
      <c r="CYJ9" s="79" t="str">
        <f>IF('Packaging (Secondary)'!D117='Drop down'!$P$6,"",VLOOKUP('Packaging (Secondary)'!D117,MaterialeListe[],3,FALSE))</f>
        <v/>
      </c>
      <c r="CYK9" s="79" t="str">
        <f>IF('Packaging (Secondary)'!E117='Drop down'!$P$6,"",IF('Packaging (Secondary)'!E117='Drop down'!$P$11,0,1))</f>
        <v/>
      </c>
      <c r="CYL9" s="79" t="str">
        <f>IF('Packaging (Secondary)'!F117='Drop down'!$P$6,"",VLOOKUP('Packaging (Secondary)'!F117,Råmateriale[],3,FALSE))</f>
        <v/>
      </c>
      <c r="CYM9" s="79" t="str">
        <f>IF('Packaging (Secondary)'!G117="","",('Packaging (Secondary)'!G117/100)*$BBE$9)</f>
        <v/>
      </c>
      <c r="CYN9" s="79" t="str">
        <f>IFERROR(IF(CYM9="","","GRM"),"")</f>
        <v/>
      </c>
      <c r="CYO9" s="79" t="str">
        <f>IF('Packaging (Secondary)'!K117='Drop down'!$P$6,"",VLOOKUP('Packaging (Secondary)'!K117,Materialefarve[],3,FALSE))</f>
        <v/>
      </c>
      <c r="CYP9" s="79" t="str">
        <f>IF('Packaging (Secondary)'!L117="","",IFERROR(VLOOKUP('Packaging (Secondary)'!L117,AlleLande[],4,FALSE),""))</f>
        <v/>
      </c>
      <c r="CYQ9" s="79" t="str">
        <f>IF('Packaging (Secondary)'!M117="","",IFERROR(VLOOKUP('Packaging (Secondary)'!M117,AlleLande[],4,FALSE),""))</f>
        <v/>
      </c>
      <c r="CYR9" s="79" t="str">
        <f>IF('Packaging (Secondary)'!N117="","",IFERROR(VLOOKUP('Packaging (Secondary)'!N117,AlleLande[],4,FALSE),""))</f>
        <v/>
      </c>
      <c r="CYS9" s="79" t="str">
        <f>IF('Packaging (Secondary)'!O117="","",IFERROR(VLOOKUP('Packaging (Secondary)'!O117,AlleLande[],4,FALSE),""))</f>
        <v/>
      </c>
      <c r="CYT9" s="79" t="str">
        <f>IF('Packaging (Secondary)'!P117="","",IFERROR(VLOOKUP('Packaging (Secondary)'!P117,AlleLande[],4,FALSE),""))</f>
        <v/>
      </c>
      <c r="CYU9" s="79" t="str">
        <f>IF('Packaging (Secondary)'!D118='Drop down'!$P$6,"",VLOOKUP('Packaging (Secondary)'!D118,MaterialeListe[],3,FALSE))</f>
        <v/>
      </c>
      <c r="CYV9" s="79" t="str">
        <f>IF('Packaging (Secondary)'!E118='Drop down'!$P$6,"",IF('Packaging (Secondary)'!E118='Drop down'!$P$11,0,1))</f>
        <v/>
      </c>
      <c r="CYW9" s="79" t="str">
        <f>IF('Packaging (Secondary)'!F118='Drop down'!$P$6,"",VLOOKUP('Packaging (Secondary)'!F118,Råmateriale[],3,FALSE))</f>
        <v/>
      </c>
      <c r="CYX9" s="79" t="str">
        <f>IF('Packaging (Secondary)'!G118="","",('Packaging (Secondary)'!G118/100)*$BBE$9)</f>
        <v/>
      </c>
      <c r="CYY9" s="79" t="str">
        <f>IFERROR(IF(CYX9="","","GRM"),"")</f>
        <v/>
      </c>
      <c r="CYZ9" s="79" t="str">
        <f>IF('Packaging (Secondary)'!K118='Drop down'!$P$6,"",VLOOKUP('Packaging (Secondary)'!K118,Materialefarve[],3,FALSE))</f>
        <v/>
      </c>
      <c r="CZA9" s="79" t="str">
        <f>IF('Packaging (Secondary)'!L118="","",IFERROR(VLOOKUP('Packaging (Secondary)'!L118,AlleLande[],4,FALSE),""))</f>
        <v/>
      </c>
      <c r="CZB9" s="79" t="str">
        <f>IF('Packaging (Secondary)'!M118="","",IFERROR(VLOOKUP('Packaging (Secondary)'!M118,AlleLande[],4,FALSE),""))</f>
        <v/>
      </c>
      <c r="CZC9" s="79" t="str">
        <f>IF('Packaging (Secondary)'!N118="","",IFERROR(VLOOKUP('Packaging (Secondary)'!N118,AlleLande[],4,FALSE),""))</f>
        <v/>
      </c>
      <c r="CZD9" s="79" t="str">
        <f>IF('Packaging (Secondary)'!O118="","",IFERROR(VLOOKUP('Packaging (Secondary)'!O118,AlleLande[],4,FALSE),""))</f>
        <v/>
      </c>
      <c r="CZE9" s="79" t="str">
        <f>IF('Packaging (Secondary)'!P118="","",IFERROR(VLOOKUP('Packaging (Secondary)'!P118,AlleLande[],4,FALSE),""))</f>
        <v/>
      </c>
      <c r="CZF9" s="79" t="str">
        <f>IF('Packaging (Secondary)'!D119='Drop down'!$P$6,"",VLOOKUP('Packaging (Secondary)'!D119,MaterialeListe[],3,FALSE))</f>
        <v/>
      </c>
      <c r="CZG9" s="79" t="str">
        <f>IF('Packaging (Secondary)'!E119='Drop down'!$P$6,"",IF('Packaging (Secondary)'!E119='Drop down'!$P$11,0,1))</f>
        <v/>
      </c>
      <c r="CZH9" s="79" t="str">
        <f>IF('Packaging (Secondary)'!F119='Drop down'!$P$6,"",VLOOKUP('Packaging (Secondary)'!F119,Råmateriale[],3,FALSE))</f>
        <v/>
      </c>
      <c r="CZI9" s="79" t="str">
        <f>IF('Packaging (Secondary)'!G119="","",('Packaging (Secondary)'!G119/100)*$BBE$9)</f>
        <v/>
      </c>
      <c r="CZJ9" s="79" t="str">
        <f>IFERROR(IF(CZI9="","","GRM"),"")</f>
        <v/>
      </c>
      <c r="CZK9" s="79" t="str">
        <f>IF('Packaging (Secondary)'!K119='Drop down'!$P$6,"",VLOOKUP('Packaging (Secondary)'!K119,Materialefarve[],3,FALSE))</f>
        <v/>
      </c>
      <c r="CZL9" s="79" t="str">
        <f>IF('Packaging (Secondary)'!L119="","",IFERROR(VLOOKUP('Packaging (Secondary)'!L119,AlleLande[],4,FALSE),""))</f>
        <v/>
      </c>
      <c r="CZM9" s="79" t="str">
        <f>IF('Packaging (Secondary)'!M119="","",IFERROR(VLOOKUP('Packaging (Secondary)'!M119,AlleLande[],4,FALSE),""))</f>
        <v/>
      </c>
      <c r="CZN9" s="79" t="str">
        <f>IF('Packaging (Secondary)'!N119="","",IFERROR(VLOOKUP('Packaging (Secondary)'!N119,AlleLande[],4,FALSE),""))</f>
        <v/>
      </c>
      <c r="CZO9" s="79" t="str">
        <f>IF('Packaging (Secondary)'!O119="","",IFERROR(VLOOKUP('Packaging (Secondary)'!O119,AlleLande[],4,FALSE),""))</f>
        <v/>
      </c>
      <c r="CZP9" s="79" t="str">
        <f>IF('Packaging (Secondary)'!P119="","",IFERROR(VLOOKUP('Packaging (Secondary)'!P119,AlleLande[],4,FALSE),""))</f>
        <v/>
      </c>
      <c r="CZQ9" s="79" t="str">
        <f>IF('Packaging (Secondary)'!D120='Drop down'!$P$6,"",VLOOKUP('Packaging (Secondary)'!D120,MaterialeListe[],3,FALSE))</f>
        <v/>
      </c>
      <c r="CZR9" s="79" t="str">
        <f>IF('Packaging (Secondary)'!E120='Drop down'!$P$6,"",IF('Packaging (Secondary)'!E120='Drop down'!$P$11,0,1))</f>
        <v/>
      </c>
      <c r="CZS9" s="79" t="str">
        <f>IF('Packaging (Secondary)'!F120='Drop down'!$P$6,"",VLOOKUP('Packaging (Secondary)'!F120,Råmateriale[],3,FALSE))</f>
        <v/>
      </c>
      <c r="CZT9" s="79" t="str">
        <f>IF('Packaging (Secondary)'!G120="","",('Packaging (Secondary)'!G120/100)*$BBE$9)</f>
        <v/>
      </c>
      <c r="CZU9" s="79" t="str">
        <f>IFERROR(IF(CZT9="","","GRM"),"")</f>
        <v/>
      </c>
      <c r="CZV9" s="79" t="str">
        <f>IF('Packaging (Secondary)'!K120='Drop down'!$P$6,"",VLOOKUP('Packaging (Secondary)'!K120,Materialefarve[],3,FALSE))</f>
        <v/>
      </c>
      <c r="CZW9" s="79" t="str">
        <f>IF('Packaging (Secondary)'!L120="","",IFERROR(VLOOKUP('Packaging (Secondary)'!L120,AlleLande[],4,FALSE),""))</f>
        <v/>
      </c>
      <c r="CZX9" s="79" t="str">
        <f>IF('Packaging (Secondary)'!M120="","",IFERROR(VLOOKUP('Packaging (Secondary)'!M120,AlleLande[],4,FALSE),""))</f>
        <v/>
      </c>
      <c r="CZY9" s="79" t="str">
        <f>IF('Packaging (Secondary)'!N120="","",IFERROR(VLOOKUP('Packaging (Secondary)'!N120,AlleLande[],4,FALSE),""))</f>
        <v/>
      </c>
      <c r="CZZ9" s="79" t="str">
        <f>IF('Packaging (Secondary)'!O120="","",IFERROR(VLOOKUP('Packaging (Secondary)'!O120,AlleLande[],4,FALSE),""))</f>
        <v/>
      </c>
      <c r="DAA9" s="79" t="str">
        <f>IF('Packaging (Secondary)'!P120="","",IFERROR(VLOOKUP('Packaging (Secondary)'!P120,AlleLande[],4,FALSE),""))</f>
        <v/>
      </c>
      <c r="DAB9" s="79" t="str">
        <f>IF('Packaging (Secondary)'!D121='Drop down'!$P$6,"",VLOOKUP('Packaging (Secondary)'!D121,MaterialeListe[],3,FALSE))</f>
        <v/>
      </c>
      <c r="DAC9" s="79" t="str">
        <f>IF('Packaging (Secondary)'!E121='Drop down'!$P$6,"",IF('Packaging (Secondary)'!E121='Drop down'!$P$11,0,1))</f>
        <v/>
      </c>
      <c r="DAD9" s="79" t="str">
        <f>IF('Packaging (Secondary)'!F121='Drop down'!$P$6,"",VLOOKUP('Packaging (Secondary)'!F121,Råmateriale[],3,FALSE))</f>
        <v/>
      </c>
      <c r="DAE9" s="79" t="str">
        <f>IF('Packaging (Secondary)'!G121="","",('Packaging (Secondary)'!G121/100)*$BBE$9)</f>
        <v/>
      </c>
      <c r="DAF9" s="79" t="str">
        <f>IFERROR(IF(DAE9="","","GRM"),"")</f>
        <v/>
      </c>
      <c r="DAG9" s="79" t="str">
        <f>IF('Packaging (Secondary)'!K121='Drop down'!$P$6,"",VLOOKUP('Packaging (Secondary)'!K121,Materialefarve[],3,FALSE))</f>
        <v/>
      </c>
      <c r="DAH9" s="79" t="str">
        <f>IF('Packaging (Secondary)'!L121="","",IFERROR(VLOOKUP('Packaging (Secondary)'!L121,AlleLande[],4,FALSE),""))</f>
        <v/>
      </c>
      <c r="DAI9" s="79" t="str">
        <f>IF('Packaging (Secondary)'!M121="","",IFERROR(VLOOKUP('Packaging (Secondary)'!M121,AlleLande[],4,FALSE),""))</f>
        <v/>
      </c>
      <c r="DAJ9" s="79" t="str">
        <f>IF('Packaging (Secondary)'!N121="","",IFERROR(VLOOKUP('Packaging (Secondary)'!N121,AlleLande[],4,FALSE),""))</f>
        <v/>
      </c>
      <c r="DAK9" s="79" t="str">
        <f>IF('Packaging (Secondary)'!O121="","",IFERROR(VLOOKUP('Packaging (Secondary)'!O121,AlleLande[],4,FALSE),""))</f>
        <v/>
      </c>
      <c r="DAL9" s="79" t="str">
        <f>IF('Packaging (Secondary)'!P121="","",IFERROR(VLOOKUP('Packaging (Secondary)'!P121,AlleLande[],4,FALSE),""))</f>
        <v/>
      </c>
      <c r="DAM9" s="79" t="str">
        <f>IF('Packaging (Secondary)'!D122='Drop down'!$P$6,"",VLOOKUP('Packaging (Secondary)'!D122,MaterialeListe[],3,FALSE))</f>
        <v/>
      </c>
      <c r="DAN9" s="79" t="str">
        <f>IF('Packaging (Secondary)'!E122='Drop down'!$P$6,"",IF('Packaging (Secondary)'!E122='Drop down'!$P$11,0,1))</f>
        <v/>
      </c>
      <c r="DAO9" s="79" t="str">
        <f>IF('Packaging (Secondary)'!F122='Drop down'!$P$6,"",VLOOKUP('Packaging (Secondary)'!F122,Råmateriale[],3,FALSE))</f>
        <v/>
      </c>
      <c r="DAP9" s="79" t="str">
        <f>IF('Packaging (Secondary)'!G122="","",('Packaging (Secondary)'!G122/100)*$BBE$9)</f>
        <v/>
      </c>
      <c r="DAQ9" s="79" t="str">
        <f>IFERROR(IF(DAP9="","","GRM"),"")</f>
        <v/>
      </c>
      <c r="DAR9" s="79" t="str">
        <f>IF('Packaging (Secondary)'!K122='Drop down'!$P$6,"",VLOOKUP('Packaging (Secondary)'!K122,Materialefarve[],3,FALSE))</f>
        <v/>
      </c>
      <c r="DAS9" s="79" t="str">
        <f>IF('Packaging (Secondary)'!L122="","",IFERROR(VLOOKUP('Packaging (Secondary)'!L122,AlleLande[],4,FALSE),""))</f>
        <v/>
      </c>
      <c r="DAT9" s="79" t="str">
        <f>IF('Packaging (Secondary)'!M122="","",IFERROR(VLOOKUP('Packaging (Secondary)'!M122,AlleLande[],4,FALSE),""))</f>
        <v/>
      </c>
      <c r="DAU9" s="79" t="str">
        <f>IF('Packaging (Secondary)'!N122="","",IFERROR(VLOOKUP('Packaging (Secondary)'!N122,AlleLande[],4,FALSE),""))</f>
        <v/>
      </c>
      <c r="DAV9" s="79" t="str">
        <f>IF('Packaging (Secondary)'!O122="","",IFERROR(VLOOKUP('Packaging (Secondary)'!O122,AlleLande[],4,FALSE),""))</f>
        <v/>
      </c>
      <c r="DAW9" s="79" t="str">
        <f>IF('Packaging (Secondary)'!P122="","",IFERROR(VLOOKUP('Packaging (Secondary)'!P122,AlleLande[],4,FALSE),""))</f>
        <v/>
      </c>
      <c r="DAX9" s="79" t="str">
        <f>IF('Packaging (Secondary)'!D123='Drop down'!$P$6,"",VLOOKUP('Packaging (Secondary)'!D123,MaterialeListe[],3,FALSE))</f>
        <v/>
      </c>
      <c r="DAY9" s="79" t="str">
        <f>IF('Packaging (Secondary)'!E123='Drop down'!$P$6,"",IF('Packaging (Secondary)'!E123='Drop down'!$P$11,0,1))</f>
        <v/>
      </c>
      <c r="DAZ9" s="79" t="str">
        <f>IF('Packaging (Secondary)'!F123='Drop down'!$P$6,"",VLOOKUP('Packaging (Secondary)'!F123,Råmateriale[],3,FALSE))</f>
        <v/>
      </c>
      <c r="DBA9" s="79" t="str">
        <f>IF('Packaging (Secondary)'!G123="","",('Packaging (Secondary)'!G123/100)*$BBE$9)</f>
        <v/>
      </c>
      <c r="DBB9" s="79" t="str">
        <f>IFERROR(IF(DBA9="","","GRM"),"")</f>
        <v/>
      </c>
      <c r="DBC9" s="79" t="str">
        <f>IF('Packaging (Secondary)'!K123='Drop down'!$P$6,"",VLOOKUP('Packaging (Secondary)'!K123,Materialefarve[],3,FALSE))</f>
        <v/>
      </c>
      <c r="DBD9" s="79" t="str">
        <f>IF('Packaging (Secondary)'!L123="","",IFERROR(VLOOKUP('Packaging (Secondary)'!L123,AlleLande[],4,FALSE),""))</f>
        <v/>
      </c>
      <c r="DBE9" s="79" t="str">
        <f>IF('Packaging (Secondary)'!M123="","",IFERROR(VLOOKUP('Packaging (Secondary)'!M123,AlleLande[],4,FALSE),""))</f>
        <v/>
      </c>
      <c r="DBF9" s="79" t="str">
        <f>IF('Packaging (Secondary)'!N123="","",IFERROR(VLOOKUP('Packaging (Secondary)'!N123,AlleLande[],4,FALSE),""))</f>
        <v/>
      </c>
      <c r="DBG9" s="79" t="str">
        <f>IF('Packaging (Secondary)'!O123="","",IFERROR(VLOOKUP('Packaging (Secondary)'!O123,AlleLande[],4,FALSE),""))</f>
        <v/>
      </c>
      <c r="DBH9" s="79" t="str">
        <f>IF('Packaging (Secondary)'!P123="","",IFERROR(VLOOKUP('Packaging (Secondary)'!P123,AlleLande[],4,FALSE),""))</f>
        <v/>
      </c>
      <c r="DBI9" s="79" t="str">
        <f>IF('Packaging (Secondary)'!D124='Drop down'!$P$6,"",VLOOKUP('Packaging (Secondary)'!D124,MaterialeListe[],3,FALSE))</f>
        <v/>
      </c>
      <c r="DBJ9" s="79" t="str">
        <f>IF('Packaging (Secondary)'!E124='Drop down'!$P$6,"",IF('Packaging (Secondary)'!E124='Drop down'!$P$11,0,1))</f>
        <v/>
      </c>
      <c r="DBK9" s="79" t="str">
        <f>IF('Packaging (Secondary)'!F124='Drop down'!$P$6,"",VLOOKUP('Packaging (Secondary)'!F124,Råmateriale[],3,FALSE))</f>
        <v/>
      </c>
      <c r="DBL9" s="79" t="str">
        <f>IF('Packaging (Secondary)'!G124="","",('Packaging (Secondary)'!G124/100)*$BBE$9)</f>
        <v/>
      </c>
      <c r="DBM9" s="79" t="str">
        <f>IFERROR(IF(DBL9="","","GRM"),"")</f>
        <v/>
      </c>
      <c r="DBN9" s="79" t="str">
        <f>IF('Packaging (Secondary)'!K124='Drop down'!$P$6,"",VLOOKUP('Packaging (Secondary)'!K124,Materialefarve[],3,FALSE))</f>
        <v/>
      </c>
      <c r="DBO9" s="79" t="str">
        <f>IF('Packaging (Secondary)'!L124="","",IFERROR(VLOOKUP('Packaging (Secondary)'!L124,AlleLande[],4,FALSE),""))</f>
        <v/>
      </c>
      <c r="DBP9" s="79" t="str">
        <f>IF('Packaging (Secondary)'!M124="","",IFERROR(VLOOKUP('Packaging (Secondary)'!M124,AlleLande[],4,FALSE),""))</f>
        <v/>
      </c>
      <c r="DBQ9" s="79" t="str">
        <f>IF('Packaging (Secondary)'!N124="","",IFERROR(VLOOKUP('Packaging (Secondary)'!N124,AlleLande[],4,FALSE),""))</f>
        <v/>
      </c>
      <c r="DBR9" s="79" t="str">
        <f>IF('Packaging (Secondary)'!O124="","",IFERROR(VLOOKUP('Packaging (Secondary)'!O124,AlleLande[],4,FALSE),""))</f>
        <v/>
      </c>
      <c r="DBS9" s="79" t="str">
        <f>IF('Packaging (Secondary)'!P124="","",IFERROR(VLOOKUP('Packaging (Secondary)'!P124,AlleLande[],4,FALSE),""))</f>
        <v/>
      </c>
      <c r="DBT9" s="79" t="str">
        <f>IF('Packaging (Secondary)'!D125='Drop down'!$P$6,"",VLOOKUP('Packaging (Secondary)'!D125,MaterialeListe[],3,FALSE))</f>
        <v/>
      </c>
      <c r="DBU9" s="79" t="str">
        <f>IF('Packaging (Secondary)'!E125='Drop down'!$P$6,"",IF('Packaging (Secondary)'!E125='Drop down'!$P$11,0,1))</f>
        <v/>
      </c>
      <c r="DBV9" s="79" t="str">
        <f>IF('Packaging (Secondary)'!F125='Drop down'!$P$6,"",VLOOKUP('Packaging (Secondary)'!F125,Råmateriale[],3,FALSE))</f>
        <v/>
      </c>
      <c r="DBW9" s="79" t="str">
        <f>IF('Packaging (Secondary)'!G125="","",('Packaging (Secondary)'!G125/100)*$BBE$9)</f>
        <v/>
      </c>
      <c r="DBX9" s="79" t="str">
        <f>IFERROR(IF(DBW9="","","GRM"),"")</f>
        <v/>
      </c>
      <c r="DBY9" s="79" t="str">
        <f>IF('Packaging (Secondary)'!K125='Drop down'!$P$6,"",VLOOKUP('Packaging (Secondary)'!K125,Materialefarve[],3,FALSE))</f>
        <v/>
      </c>
      <c r="DBZ9" s="79" t="str">
        <f>IF('Packaging (Secondary)'!L125="","",IFERROR(VLOOKUP('Packaging (Secondary)'!L125,AlleLande[],4,FALSE),""))</f>
        <v/>
      </c>
      <c r="DCA9" s="79" t="str">
        <f>IF('Packaging (Secondary)'!M125="","",IFERROR(VLOOKUP('Packaging (Secondary)'!M125,AlleLande[],4,FALSE),""))</f>
        <v/>
      </c>
      <c r="DCB9" s="79" t="str">
        <f>IF('Packaging (Secondary)'!N125="","",IFERROR(VLOOKUP('Packaging (Secondary)'!N125,AlleLande[],4,FALSE),""))</f>
        <v/>
      </c>
      <c r="DCC9" s="79" t="str">
        <f>IF('Packaging (Secondary)'!O125="","",IFERROR(VLOOKUP('Packaging (Secondary)'!O125,AlleLande[],4,FALSE),""))</f>
        <v/>
      </c>
      <c r="DCD9" s="79" t="str">
        <f>IF('Packaging (Secondary)'!P125="","",IFERROR(VLOOKUP('Packaging (Secondary)'!P125,AlleLande[],4,FALSE),""))</f>
        <v/>
      </c>
      <c r="DCE9" s="79" t="str">
        <f>IF('Packaging (Secondary)'!C24='Drop down'!$P$6,"",VLOOKUP('Packaging (Secondary)'!C24,EmballageListe[],3,FALSE))</f>
        <v/>
      </c>
      <c r="DCF9" s="79" t="str">
        <f>IF('Packaging (Secondary)'!D24="","",'Packaging (Secondary)'!D24)</f>
        <v/>
      </c>
      <c r="DCG9" s="79" t="str">
        <f>IFERROR(IF(DCF9="","","GRM"),"")</f>
        <v/>
      </c>
      <c r="DCH9" s="79" t="str">
        <f>IF('Packaging (Secondary)'!F24="","",'Packaging (Secondary)'!F24)</f>
        <v/>
      </c>
      <c r="DCI9" s="79" t="str">
        <f>IFERROR(IF(DCH9="","","4H"),"")</f>
        <v/>
      </c>
      <c r="DCJ9" s="79" t="str">
        <f>IF('Packaging (Secondary)'!G24='Drop down'!$P$6,"",VLOOKUP('Packaging (Secondary)'!G24,Emballagesortering[],3,FALSE))</f>
        <v/>
      </c>
      <c r="DCK9" s="79" t="str">
        <f>IF('Packaging (Secondary)'!H24="X",1,"")</f>
        <v/>
      </c>
      <c r="DCL9" s="79" t="str">
        <f>IF('Packaging (Secondary)'!I24="X",1,"")</f>
        <v/>
      </c>
      <c r="DCM9" s="79" t="str">
        <f>IF('Packaging (Secondary)'!J24="X",1,"")</f>
        <v/>
      </c>
      <c r="DCN9" s="79" t="str">
        <f>IF('Packaging (Secondary)'!K24='Drop down'!$P$6,"",VLOOKUP('Packaging (Secondary)'!K24,CertPapir[],3,FALSE))</f>
        <v/>
      </c>
      <c r="DCO9" s="79" t="str">
        <f>IF('Packaging (Secondary)'!L24="","",IFERROR(VLOOKUP('Packaging (Secondary)'!L24,AlleLande[],4,FALSE),""))</f>
        <v/>
      </c>
      <c r="DCP9" s="79" t="str">
        <f>IF('Packaging (Secondary)'!M24="","",IFERROR(VLOOKUP('Packaging (Secondary)'!M24,AlleLande[],4,FALSE),""))</f>
        <v/>
      </c>
      <c r="DCQ9" s="79" t="str">
        <f>IF('Packaging (Secondary)'!N24="","",IFERROR(VLOOKUP('Packaging (Secondary)'!N24,AlleLande[],4,FALSE),""))</f>
        <v/>
      </c>
      <c r="DCR9" s="79" t="str">
        <f>IF('Packaging (Secondary)'!O24="","",IFERROR(VLOOKUP('Packaging (Secondary)'!O24,AlleLande[],4,FALSE),""))</f>
        <v/>
      </c>
      <c r="DCS9" s="79" t="str">
        <f>IF('Packaging (Secondary)'!P24="","",IFERROR(VLOOKUP('Packaging (Secondary)'!P24,AlleLande[],4,FALSE),""))</f>
        <v/>
      </c>
      <c r="DCT9" s="79" t="str">
        <f>IF('Packaging (Secondary)'!D128='Drop down'!$P$6,"",VLOOKUP('Packaging (Secondary)'!D128,MaterialeListe[],3,FALSE))</f>
        <v/>
      </c>
      <c r="DCU9" s="79" t="str">
        <f>IF('Packaging (Secondary)'!E128='Drop down'!$P$6,"",IF('Packaging (Secondary)'!E128='Drop down'!$P$11,0,1))</f>
        <v/>
      </c>
      <c r="DCV9" s="79" t="str">
        <f>IF('Packaging (Secondary)'!F128='Drop down'!$P$6,"",VLOOKUP('Packaging (Secondary)'!F128,Råmateriale[],3,FALSE))</f>
        <v/>
      </c>
      <c r="DCW9" s="79" t="str">
        <f>IF('Packaging (Secondary)'!G128="","",('Packaging (Secondary)'!G128/100)*$BFZ$9)</f>
        <v/>
      </c>
      <c r="DCX9" s="79" t="str">
        <f>IFERROR(IF(DCW9="","","GRM"),"")</f>
        <v/>
      </c>
      <c r="DCY9" s="79" t="str">
        <f>IF('Packaging (Secondary)'!K128='Drop down'!$P$6,"",VLOOKUP('Packaging (Secondary)'!K128,Materialefarve[],3,FALSE))</f>
        <v/>
      </c>
      <c r="DCZ9" s="79" t="str">
        <f>IF('Packaging (Secondary)'!L128="","",IFERROR(VLOOKUP('Packaging (Secondary)'!L128,AlleLande[],4,FALSE),""))</f>
        <v/>
      </c>
      <c r="DDA9" s="79" t="str">
        <f>IF('Packaging (Secondary)'!M128="","",IFERROR(VLOOKUP('Packaging (Secondary)'!M128,AlleLande[],4,FALSE),""))</f>
        <v/>
      </c>
      <c r="DDB9" s="79" t="str">
        <f>IF('Packaging (Secondary)'!N128="","",IFERROR(VLOOKUP('Packaging (Secondary)'!N128,AlleLande[],4,FALSE),""))</f>
        <v/>
      </c>
      <c r="DDC9" s="79" t="str">
        <f>IF('Packaging (Secondary)'!O128="","",IFERROR(VLOOKUP('Packaging (Secondary)'!O128,AlleLande[],4,FALSE),""))</f>
        <v/>
      </c>
      <c r="DDD9" s="79" t="str">
        <f>IF('Packaging (Secondary)'!P128="","",IFERROR(VLOOKUP('Packaging (Secondary)'!P128,AlleLande[],4,FALSE),""))</f>
        <v/>
      </c>
      <c r="DDE9" s="79" t="str">
        <f>IF('Packaging (Secondary)'!D129='Drop down'!$P$6,"",VLOOKUP('Packaging (Secondary)'!D129,MaterialeListe[],3,FALSE))</f>
        <v/>
      </c>
      <c r="DDF9" s="79" t="str">
        <f>IF('Packaging (Secondary)'!E129='Drop down'!$P$6,"",IF('Packaging (Secondary)'!E129='Drop down'!$P$11,0,1))</f>
        <v/>
      </c>
      <c r="DDG9" s="79" t="str">
        <f>IF('Packaging (Secondary)'!F129='Drop down'!$P$6,"",VLOOKUP('Packaging (Secondary)'!F129,Råmateriale[],3,FALSE))</f>
        <v/>
      </c>
      <c r="DDH9" s="79" t="str">
        <f>IF('Packaging (Secondary)'!G129="","",('Packaging (Secondary)'!G129/100)*$BFZ$9)</f>
        <v/>
      </c>
      <c r="DDI9" s="79" t="str">
        <f>IFERROR(IF(DDH9="","","GRM"),"")</f>
        <v/>
      </c>
      <c r="DDJ9" s="79" t="str">
        <f>IF('Packaging (Secondary)'!K129='Drop down'!$P$6,"",VLOOKUP('Packaging (Secondary)'!K129,Materialefarve[],3,FALSE))</f>
        <v/>
      </c>
      <c r="DDK9" s="79" t="str">
        <f>IF('Packaging (Secondary)'!L129="","",IFERROR(VLOOKUP('Packaging (Secondary)'!L129,AlleLande[],4,FALSE),""))</f>
        <v/>
      </c>
      <c r="DDL9" s="79" t="str">
        <f>IF('Packaging (Secondary)'!M129="","",IFERROR(VLOOKUP('Packaging (Secondary)'!M129,AlleLande[],4,FALSE),""))</f>
        <v/>
      </c>
      <c r="DDM9" s="79" t="str">
        <f>IF('Packaging (Secondary)'!N129="","",IFERROR(VLOOKUP('Packaging (Secondary)'!N129,AlleLande[],4,FALSE),""))</f>
        <v/>
      </c>
      <c r="DDN9" s="79" t="str">
        <f>IF('Packaging (Secondary)'!O129="","",IFERROR(VLOOKUP('Packaging (Secondary)'!O129,AlleLande[],4,FALSE),""))</f>
        <v/>
      </c>
      <c r="DDO9" s="79" t="str">
        <f>IF('Packaging (Secondary)'!P129="","",IFERROR(VLOOKUP('Packaging (Secondary)'!P129,AlleLande[],4,FALSE),""))</f>
        <v/>
      </c>
      <c r="DDP9" s="79" t="str">
        <f>IF('Packaging (Secondary)'!D130='Drop down'!$P$6,"",VLOOKUP('Packaging (Secondary)'!D130,MaterialeListe[],3,FALSE))</f>
        <v/>
      </c>
      <c r="DDQ9" s="79" t="str">
        <f>IF('Packaging (Secondary)'!E130='Drop down'!$P$6,"",IF('Packaging (Secondary)'!E130='Drop down'!$P$11,0,1))</f>
        <v/>
      </c>
      <c r="DDR9" s="79" t="str">
        <f>IF('Packaging (Secondary)'!F130='Drop down'!$P$6,"",VLOOKUP('Packaging (Secondary)'!F130,Råmateriale[],3,FALSE))</f>
        <v/>
      </c>
      <c r="DDS9" s="79" t="str">
        <f>IF('Packaging (Secondary)'!G130="","",('Packaging (Secondary)'!G130/100)*$BFZ$9)</f>
        <v/>
      </c>
      <c r="DDT9" s="79" t="str">
        <f>IFERROR(IF(DDS9="","","GRM"),"")</f>
        <v/>
      </c>
      <c r="DDU9" s="79" t="str">
        <f>IF('Packaging (Secondary)'!K130='Drop down'!$P$6,"",VLOOKUP('Packaging (Secondary)'!K130,Materialefarve[],3,FALSE))</f>
        <v/>
      </c>
      <c r="DDV9" s="79" t="str">
        <f>IF('Packaging (Secondary)'!L130="","",IFERROR(VLOOKUP('Packaging (Secondary)'!L130,AlleLande[],4,FALSE),""))</f>
        <v/>
      </c>
      <c r="DDW9" s="79" t="str">
        <f>IF('Packaging (Secondary)'!M130="","",IFERROR(VLOOKUP('Packaging (Secondary)'!M130,AlleLande[],4,FALSE),""))</f>
        <v/>
      </c>
      <c r="DDX9" s="79" t="str">
        <f>IF('Packaging (Secondary)'!N130="","",IFERROR(VLOOKUP('Packaging (Secondary)'!N130,AlleLande[],4,FALSE),""))</f>
        <v/>
      </c>
      <c r="DDY9" s="79" t="str">
        <f>IF('Packaging (Secondary)'!O130="","",IFERROR(VLOOKUP('Packaging (Secondary)'!O130,AlleLande[],4,FALSE),""))</f>
        <v/>
      </c>
      <c r="DDZ9" s="79" t="str">
        <f>IF('Packaging (Secondary)'!P130="","",IFERROR(VLOOKUP('Packaging (Secondary)'!P130,AlleLande[],4,FALSE),""))</f>
        <v/>
      </c>
      <c r="DEA9" s="79" t="str">
        <f>IF('Packaging (Secondary)'!D131='Drop down'!$P$6,"",VLOOKUP('Packaging (Secondary)'!D131,MaterialeListe[],3,FALSE))</f>
        <v/>
      </c>
      <c r="DEB9" s="79" t="str">
        <f>IF('Packaging (Secondary)'!E131='Drop down'!$P$6,"",IF('Packaging (Secondary)'!E131='Drop down'!$P$11,0,1))</f>
        <v/>
      </c>
      <c r="DEC9" s="79" t="str">
        <f>IF('Packaging (Secondary)'!F131='Drop down'!$P$6,"",VLOOKUP('Packaging (Secondary)'!F131,Råmateriale[],3,FALSE))</f>
        <v/>
      </c>
      <c r="DED9" s="79" t="str">
        <f>IF('Packaging (Secondary)'!G131="","",('Packaging (Secondary)'!G131/100)*$BFZ$9)</f>
        <v/>
      </c>
      <c r="DEE9" s="79" t="str">
        <f>IFERROR(IF(DED9="","","GRM"),"")</f>
        <v/>
      </c>
      <c r="DEF9" s="79" t="str">
        <f>IF('Packaging (Secondary)'!K131='Drop down'!$P$6,"",VLOOKUP('Packaging (Secondary)'!K131,Materialefarve[],3,FALSE))</f>
        <v/>
      </c>
      <c r="DEG9" s="79" t="str">
        <f>IF('Packaging (Secondary)'!L131="","",IFERROR(VLOOKUP('Packaging (Secondary)'!L131,AlleLande[],4,FALSE),""))</f>
        <v/>
      </c>
      <c r="DEH9" s="79" t="str">
        <f>IF('Packaging (Secondary)'!M131="","",IFERROR(VLOOKUP('Packaging (Secondary)'!M131,AlleLande[],4,FALSE),""))</f>
        <v/>
      </c>
      <c r="DEI9" s="79" t="str">
        <f>IF('Packaging (Secondary)'!N131="","",IFERROR(VLOOKUP('Packaging (Secondary)'!N131,AlleLande[],4,FALSE),""))</f>
        <v/>
      </c>
      <c r="DEJ9" s="79" t="str">
        <f>IF('Packaging (Secondary)'!O131="","",IFERROR(VLOOKUP('Packaging (Secondary)'!O131,AlleLande[],4,FALSE),""))</f>
        <v/>
      </c>
      <c r="DEK9" s="79" t="str">
        <f>IF('Packaging (Secondary)'!P131="","",IFERROR(VLOOKUP('Packaging (Secondary)'!P131,AlleLande[],4,FALSE),""))</f>
        <v/>
      </c>
      <c r="DEL9" s="79" t="str">
        <f>IF('Packaging (Secondary)'!D132='Drop down'!$P$6,"",VLOOKUP('Packaging (Secondary)'!D132,MaterialeListe[],3,FALSE))</f>
        <v/>
      </c>
      <c r="DEM9" s="79" t="str">
        <f>IF('Packaging (Secondary)'!E132='Drop down'!$P$6,"",IF('Packaging (Secondary)'!E132='Drop down'!$P$11,0,1))</f>
        <v/>
      </c>
      <c r="DEN9" s="79" t="str">
        <f>IF('Packaging (Secondary)'!F132='Drop down'!$P$6,"",VLOOKUP('Packaging (Secondary)'!F132,Råmateriale[],3,FALSE))</f>
        <v/>
      </c>
      <c r="DEO9" s="79" t="str">
        <f>IF('Packaging (Secondary)'!G132="","",('Packaging (Secondary)'!G132/100)*$BFZ$9)</f>
        <v/>
      </c>
      <c r="DEP9" s="79" t="str">
        <f>IFERROR(IF(DEO9="","","GRM"),"")</f>
        <v/>
      </c>
      <c r="DEQ9" s="79" t="str">
        <f>IF('Packaging (Secondary)'!K132='Drop down'!$P$6,"",VLOOKUP('Packaging (Secondary)'!K132,Materialefarve[],3,FALSE))</f>
        <v/>
      </c>
      <c r="DER9" s="79" t="str">
        <f>IF('Packaging (Secondary)'!L132="","",IFERROR(VLOOKUP('Packaging (Secondary)'!L132,AlleLande[],4,FALSE),""))</f>
        <v/>
      </c>
      <c r="DES9" s="79" t="str">
        <f>IF('Packaging (Secondary)'!M132="","",IFERROR(VLOOKUP('Packaging (Secondary)'!M132,AlleLande[],4,FALSE),""))</f>
        <v/>
      </c>
      <c r="DET9" s="79" t="str">
        <f>IF('Packaging (Secondary)'!N132="","",IFERROR(VLOOKUP('Packaging (Secondary)'!N132,AlleLande[],4,FALSE),""))</f>
        <v/>
      </c>
      <c r="DEU9" s="79" t="str">
        <f>IF('Packaging (Secondary)'!O132="","",IFERROR(VLOOKUP('Packaging (Secondary)'!O132,AlleLande[],4,FALSE),""))</f>
        <v/>
      </c>
      <c r="DEV9" s="79" t="str">
        <f>IF('Packaging (Secondary)'!P132="","",IFERROR(VLOOKUP('Packaging (Secondary)'!P132,AlleLande[],4,FALSE),""))</f>
        <v/>
      </c>
      <c r="DEW9" s="79" t="str">
        <f>IF('Packaging (Secondary)'!D133='Drop down'!$P$6,"",VLOOKUP('Packaging (Secondary)'!D133,MaterialeListe[],3,FALSE))</f>
        <v/>
      </c>
      <c r="DEX9" s="79" t="str">
        <f>IF('Packaging (Secondary)'!E133='Drop down'!$P$6,"",IF('Packaging (Secondary)'!E133='Drop down'!$P$11,0,1))</f>
        <v/>
      </c>
      <c r="DEY9" s="79" t="str">
        <f>IF('Packaging (Secondary)'!F133='Drop down'!$P$6,"",VLOOKUP('Packaging (Secondary)'!F133,Råmateriale[],3,FALSE))</f>
        <v/>
      </c>
      <c r="DEZ9" s="79" t="str">
        <f>IF('Packaging (Secondary)'!G133="","",('Packaging (Secondary)'!G133/100)*$BFZ$9)</f>
        <v/>
      </c>
      <c r="DFA9" s="79" t="str">
        <f>IFERROR(IF(DEZ9="","","GRM"),"")</f>
        <v/>
      </c>
      <c r="DFB9" s="79" t="str">
        <f>IF('Packaging (Secondary)'!K133='Drop down'!$P$6,"",VLOOKUP('Packaging (Secondary)'!K133,Materialefarve[],3,FALSE))</f>
        <v/>
      </c>
      <c r="DFC9" s="79" t="str">
        <f>IF('Packaging (Secondary)'!L133="","",IFERROR(VLOOKUP('Packaging (Secondary)'!L133,AlleLande[],4,FALSE),""))</f>
        <v/>
      </c>
      <c r="DFD9" s="79" t="str">
        <f>IF('Packaging (Secondary)'!M133="","",IFERROR(VLOOKUP('Packaging (Secondary)'!M133,AlleLande[],4,FALSE),""))</f>
        <v/>
      </c>
      <c r="DFE9" s="79" t="str">
        <f>IF('Packaging (Secondary)'!N133="","",IFERROR(VLOOKUP('Packaging (Secondary)'!N133,AlleLande[],4,FALSE),""))</f>
        <v/>
      </c>
      <c r="DFF9" s="79" t="str">
        <f>IF('Packaging (Secondary)'!O133="","",IFERROR(VLOOKUP('Packaging (Secondary)'!O133,AlleLande[],4,FALSE),""))</f>
        <v/>
      </c>
      <c r="DFG9" s="79" t="str">
        <f>IF('Packaging (Secondary)'!P133="","",IFERROR(VLOOKUP('Packaging (Secondary)'!P133,AlleLande[],4,FALSE),""))</f>
        <v/>
      </c>
      <c r="DFH9" s="79" t="str">
        <f>IF('Packaging (Secondary)'!D134='Drop down'!$P$6,"",VLOOKUP('Packaging (Secondary)'!D134,MaterialeListe[],3,FALSE))</f>
        <v/>
      </c>
      <c r="DFI9" s="79" t="str">
        <f>IF('Packaging (Secondary)'!E134='Drop down'!$P$6,"",IF('Packaging (Secondary)'!E134='Drop down'!$P$11,0,1))</f>
        <v/>
      </c>
      <c r="DFJ9" s="79" t="str">
        <f>IF('Packaging (Secondary)'!F134='Drop down'!$P$6,"",VLOOKUP('Packaging (Secondary)'!F134,Råmateriale[],3,FALSE))</f>
        <v/>
      </c>
      <c r="DFK9" s="79" t="str">
        <f>IF('Packaging (Secondary)'!G134="","",('Packaging (Secondary)'!G134/100)*$BFZ$9)</f>
        <v/>
      </c>
      <c r="DFL9" s="79" t="str">
        <f>IFERROR(IF(DFK9="","","GRM"),"")</f>
        <v/>
      </c>
      <c r="DFM9" s="79" t="str">
        <f>IF('Packaging (Secondary)'!K134='Drop down'!$P$6,"",VLOOKUP('Packaging (Secondary)'!K134,Materialefarve[],3,FALSE))</f>
        <v/>
      </c>
      <c r="DFN9" s="79" t="str">
        <f>IF('Packaging (Secondary)'!L134="","",IFERROR(VLOOKUP('Packaging (Secondary)'!L134,AlleLande[],4,FALSE),""))</f>
        <v/>
      </c>
      <c r="DFO9" s="79" t="str">
        <f>IF('Packaging (Secondary)'!M134="","",IFERROR(VLOOKUP('Packaging (Secondary)'!M134,AlleLande[],4,FALSE),""))</f>
        <v/>
      </c>
      <c r="DFP9" s="79" t="str">
        <f>IF('Packaging (Secondary)'!N134="","",IFERROR(VLOOKUP('Packaging (Secondary)'!N134,AlleLande[],4,FALSE),""))</f>
        <v/>
      </c>
      <c r="DFQ9" s="79" t="str">
        <f>IF('Packaging (Secondary)'!O134="","",IFERROR(VLOOKUP('Packaging (Secondary)'!O134,AlleLande[],4,FALSE),""))</f>
        <v/>
      </c>
      <c r="DFR9" s="79" t="str">
        <f>IF('Packaging (Secondary)'!P134="","",IFERROR(VLOOKUP('Packaging (Secondary)'!P134,AlleLande[],4,FALSE),""))</f>
        <v/>
      </c>
      <c r="DFS9" s="79" t="str">
        <f>IF('Packaging (Secondary)'!D135='Drop down'!$P$6,"",VLOOKUP('Packaging (Secondary)'!D135,MaterialeListe[],3,FALSE))</f>
        <v/>
      </c>
      <c r="DFT9" s="79" t="str">
        <f>IF('Packaging (Secondary)'!E135='Drop down'!$P$6,"",IF('Packaging (Secondary)'!E135='Drop down'!$P$11,0,1))</f>
        <v/>
      </c>
      <c r="DFU9" s="79" t="str">
        <f>IF('Packaging (Secondary)'!F135='Drop down'!$P$6,"",VLOOKUP('Packaging (Secondary)'!F135,Råmateriale[],3,FALSE))</f>
        <v/>
      </c>
      <c r="DFV9" s="79" t="str">
        <f>IF('Packaging (Secondary)'!G135="","",('Packaging (Secondary)'!G135/100)*$BFZ$9)</f>
        <v/>
      </c>
      <c r="DFW9" s="79" t="str">
        <f>IFERROR(IF(DFV9="","","GRM"),"")</f>
        <v/>
      </c>
      <c r="DFX9" s="79" t="str">
        <f>IF('Packaging (Secondary)'!K135='Drop down'!$P$6,"",VLOOKUP('Packaging (Secondary)'!K135,Materialefarve[],3,FALSE))</f>
        <v/>
      </c>
      <c r="DFY9" s="79" t="str">
        <f>IF('Packaging (Secondary)'!L135="","",IFERROR(VLOOKUP('Packaging (Secondary)'!L135,AlleLande[],4,FALSE),""))</f>
        <v/>
      </c>
      <c r="DFZ9" s="79" t="str">
        <f>IF('Packaging (Secondary)'!M135="","",IFERROR(VLOOKUP('Packaging (Secondary)'!M135,AlleLande[],4,FALSE),""))</f>
        <v/>
      </c>
      <c r="DGA9" s="79" t="str">
        <f>IF('Packaging (Secondary)'!N135="","",IFERROR(VLOOKUP('Packaging (Secondary)'!N135,AlleLande[],4,FALSE),""))</f>
        <v/>
      </c>
      <c r="DGB9" s="79" t="str">
        <f>IF('Packaging (Secondary)'!O135="","",IFERROR(VLOOKUP('Packaging (Secondary)'!O135,AlleLande[],4,FALSE),""))</f>
        <v/>
      </c>
      <c r="DGC9" s="79" t="str">
        <f>IF('Packaging (Secondary)'!P135="","",IFERROR(VLOOKUP('Packaging (Secondary)'!P135,AlleLande[],4,FALSE),""))</f>
        <v/>
      </c>
      <c r="DGD9" s="79" t="str">
        <f>IF('Packaging (Secondary)'!D136='Drop down'!$P$6,"",VLOOKUP('Packaging (Secondary)'!D136,MaterialeListe[],3,FALSE))</f>
        <v/>
      </c>
      <c r="DGE9" s="79" t="str">
        <f>IF('Packaging (Secondary)'!E136='Drop down'!$P$6,"",IF('Packaging (Secondary)'!E136='Drop down'!$P$11,0,1))</f>
        <v/>
      </c>
      <c r="DGF9" s="79" t="str">
        <f>IF('Packaging (Secondary)'!F136='Drop down'!$P$6,"",VLOOKUP('Packaging (Secondary)'!F136,Råmateriale[],3,FALSE))</f>
        <v/>
      </c>
      <c r="DGG9" s="79" t="str">
        <f>IF('Packaging (Secondary)'!G136="","",('Packaging (Secondary)'!G136/100)*$BFZ$9)</f>
        <v/>
      </c>
      <c r="DGH9" s="79" t="str">
        <f>IFERROR(IF(DGG9="","","GRM"),"")</f>
        <v/>
      </c>
      <c r="DGI9" s="79" t="str">
        <f>IF('Packaging (Secondary)'!K136='Drop down'!$P$6,"",VLOOKUP('Packaging (Secondary)'!K136,Materialefarve[],3,FALSE))</f>
        <v/>
      </c>
      <c r="DGJ9" s="79" t="str">
        <f>IF('Packaging (Secondary)'!L136="","",IFERROR(VLOOKUP('Packaging (Secondary)'!L136,AlleLande[],4,FALSE),""))</f>
        <v/>
      </c>
      <c r="DGK9" s="79" t="str">
        <f>IF('Packaging (Secondary)'!M136="","",IFERROR(VLOOKUP('Packaging (Secondary)'!M136,AlleLande[],4,FALSE),""))</f>
        <v/>
      </c>
      <c r="DGL9" s="79" t="str">
        <f>IF('Packaging (Secondary)'!N136="","",IFERROR(VLOOKUP('Packaging (Secondary)'!N136,AlleLande[],4,FALSE),""))</f>
        <v/>
      </c>
      <c r="DGM9" s="79" t="str">
        <f>IF('Packaging (Secondary)'!O136="","",IFERROR(VLOOKUP('Packaging (Secondary)'!O136,AlleLande[],4,FALSE),""))</f>
        <v/>
      </c>
      <c r="DGN9" s="79" t="str">
        <f>IF('Packaging (Secondary)'!P136="","",IFERROR(VLOOKUP('Packaging (Secondary)'!P136,AlleLande[],4,FALSE),""))</f>
        <v/>
      </c>
      <c r="DGO9" s="79" t="str">
        <f>IF('Packaging (Secondary)'!D137='Drop down'!$P$6,"",VLOOKUP('Packaging (Secondary)'!D137,MaterialeListe[],3,FALSE))</f>
        <v/>
      </c>
      <c r="DGP9" s="79" t="str">
        <f>IF('Packaging (Secondary)'!E137='Drop down'!$P$6,"",IF('Packaging (Secondary)'!E137='Drop down'!$P$11,0,1))</f>
        <v/>
      </c>
      <c r="DGQ9" s="79" t="str">
        <f>IF('Packaging (Secondary)'!F137='Drop down'!$P$6,"",VLOOKUP('Packaging (Secondary)'!F137,Råmateriale[],3,FALSE))</f>
        <v/>
      </c>
      <c r="DGR9" s="79" t="str">
        <f>IF('Packaging (Secondary)'!G137="","",('Packaging (Secondary)'!G137/100)*$BFZ$9)</f>
        <v/>
      </c>
      <c r="DGS9" s="79" t="str">
        <f>IFERROR(IF(DGR9="","","GRM"),"")</f>
        <v/>
      </c>
      <c r="DGT9" s="79" t="str">
        <f>IF('Packaging (Secondary)'!K137='Drop down'!$P$6,"",VLOOKUP('Packaging (Secondary)'!K137,Materialefarve[],3,FALSE))</f>
        <v/>
      </c>
      <c r="DGU9" s="79" t="str">
        <f>IF('Packaging (Secondary)'!L137="","",IFERROR(VLOOKUP('Packaging (Secondary)'!L137,AlleLande[],4,FALSE),""))</f>
        <v/>
      </c>
      <c r="DGV9" s="79" t="str">
        <f>IF('Packaging (Secondary)'!M137="","",IFERROR(VLOOKUP('Packaging (Secondary)'!M137,AlleLande[],4,FALSE),""))</f>
        <v/>
      </c>
      <c r="DGW9" s="79" t="str">
        <f>IF('Packaging (Secondary)'!N137="","",IFERROR(VLOOKUP('Packaging (Secondary)'!N137,AlleLande[],4,FALSE),""))</f>
        <v/>
      </c>
      <c r="DGX9" s="79" t="str">
        <f>IF('Packaging (Secondary)'!O137="","",IFERROR(VLOOKUP('Packaging (Secondary)'!O137,AlleLande[],4,FALSE),""))</f>
        <v/>
      </c>
      <c r="DGY9" s="79" t="str">
        <f>IF('Packaging (Secondary)'!P137="","",IFERROR(VLOOKUP('Packaging (Secondary)'!P137,AlleLande[],4,FALSE),""))</f>
        <v/>
      </c>
      <c r="DGZ9" s="79" t="str">
        <f>IF('Packaging (Secondary)'!C25='Drop down'!$P$6,"",VLOOKUP('Packaging (Secondary)'!C25,EmballageListe[],3,FALSE))</f>
        <v/>
      </c>
      <c r="DHA9" s="79" t="str">
        <f>IF('Packaging (Secondary)'!D25="","",'Packaging (Secondary)'!D25)</f>
        <v/>
      </c>
      <c r="DHB9" s="79" t="str">
        <f>IFERROR(IF(DHA9="","","GRM"),"")</f>
        <v/>
      </c>
      <c r="DHC9" s="79" t="str">
        <f>IF('Packaging (Secondary)'!F25="","",'Packaging (Secondary)'!F25)</f>
        <v/>
      </c>
      <c r="DHD9" s="79" t="str">
        <f>IFERROR(IF(DHC9="","","4H"),"")</f>
        <v/>
      </c>
      <c r="DHE9" s="79" t="str">
        <f>IF('Packaging (Secondary)'!G25='Drop down'!$P$6,"",VLOOKUP('Packaging (Secondary)'!G25,Emballagesortering[],3,FALSE))</f>
        <v/>
      </c>
      <c r="DHF9" s="79" t="str">
        <f>IF('Packaging (Secondary)'!H25="X",1,"")</f>
        <v/>
      </c>
      <c r="DHG9" s="79" t="str">
        <f>IF('Packaging (Secondary)'!I25="X",1,"")</f>
        <v/>
      </c>
      <c r="DHH9" s="79" t="str">
        <f>IF('Packaging (Secondary)'!J25="X",1,"")</f>
        <v/>
      </c>
      <c r="DHI9" s="79" t="str">
        <f>IF('Packaging (Secondary)'!K25='Drop down'!$P$6,"",VLOOKUP('Packaging (Secondary)'!K25,CertPapir[],3,FALSE))</f>
        <v/>
      </c>
      <c r="DHJ9" s="79" t="str">
        <f>IF('Packaging (Secondary)'!L25="","",IFERROR(VLOOKUP('Packaging (Secondary)'!L25,AlleLande[],4,FALSE),""))</f>
        <v/>
      </c>
      <c r="DHK9" s="79" t="str">
        <f>IF('Packaging (Secondary)'!M25="","",IFERROR(VLOOKUP('Packaging (Secondary)'!M25,AlleLande[],4,FALSE),""))</f>
        <v/>
      </c>
      <c r="DHL9" s="79" t="str">
        <f>IF('Packaging (Secondary)'!N25="","",IFERROR(VLOOKUP('Packaging (Secondary)'!N25,AlleLande[],4,FALSE),""))</f>
        <v/>
      </c>
      <c r="DHM9" s="79" t="str">
        <f>IF('Packaging (Secondary)'!O25="","",IFERROR(VLOOKUP('Packaging (Secondary)'!O25,AlleLande[],4,FALSE),""))</f>
        <v/>
      </c>
      <c r="DHN9" s="79" t="str">
        <f>IF('Packaging (Secondary)'!P25="","",IFERROR(VLOOKUP('Packaging (Secondary)'!P25,AlleLande[],4,FALSE),""))</f>
        <v/>
      </c>
      <c r="DHO9" s="79" t="str">
        <f>IF('Packaging (Secondary)'!D140='Drop down'!$P$6,"",VLOOKUP('Packaging (Secondary)'!D140,MaterialeListe[],3,FALSE))</f>
        <v/>
      </c>
      <c r="DHP9" s="79" t="str">
        <f>IF('Packaging (Secondary)'!E140='Drop down'!$P$6,"",IF('Packaging (Secondary)'!E140='Drop down'!$P$11,0,1))</f>
        <v/>
      </c>
      <c r="DHQ9" s="79" t="str">
        <f>IF('Packaging (Secondary)'!F140='Drop down'!$P$6,"",VLOOKUP('Packaging (Secondary)'!F140,Råmateriale[],3,FALSE))</f>
        <v/>
      </c>
      <c r="DHR9" s="79" t="str">
        <f>IF('Packaging (Secondary)'!G140="","",('Packaging (Secondary)'!G140/100)*$BKU$9)</f>
        <v/>
      </c>
      <c r="DHS9" s="79" t="str">
        <f>IFERROR(IF(DHR9="","","GRM"),"")</f>
        <v/>
      </c>
      <c r="DHT9" s="79" t="str">
        <f>IF('Packaging (Secondary)'!K140='Drop down'!$P$6,"",VLOOKUP('Packaging (Secondary)'!K140,Materialefarve[],3,FALSE))</f>
        <v/>
      </c>
      <c r="DHU9" s="79" t="str">
        <f>IF('Packaging (Secondary)'!L140="","",IFERROR(VLOOKUP('Packaging (Secondary)'!L140,AlleLande[],4,FALSE),""))</f>
        <v/>
      </c>
      <c r="DHV9" s="79" t="str">
        <f>IF('Packaging (Secondary)'!M140="","",IFERROR(VLOOKUP('Packaging (Secondary)'!M140,AlleLande[],4,FALSE),""))</f>
        <v/>
      </c>
      <c r="DHW9" s="79" t="str">
        <f>IF('Packaging (Secondary)'!N140="","",IFERROR(VLOOKUP('Packaging (Secondary)'!N140,AlleLande[],4,FALSE),""))</f>
        <v/>
      </c>
      <c r="DHX9" s="79" t="str">
        <f>IF('Packaging (Secondary)'!O140="","",IFERROR(VLOOKUP('Packaging (Secondary)'!O140,AlleLande[],4,FALSE),""))</f>
        <v/>
      </c>
      <c r="DHY9" s="79" t="str">
        <f>IF('Packaging (Secondary)'!P140="","",IFERROR(VLOOKUP('Packaging (Secondary)'!P140,AlleLande[],4,FALSE),""))</f>
        <v/>
      </c>
      <c r="DHZ9" s="79" t="str">
        <f>IF('Packaging (Secondary)'!D141='Drop down'!$P$6,"",VLOOKUP('Packaging (Secondary)'!D141,MaterialeListe[],3,FALSE))</f>
        <v/>
      </c>
      <c r="DIA9" s="79" t="str">
        <f>IF('Packaging (Secondary)'!E141='Drop down'!$P$6,"",IF('Packaging (Secondary)'!E141='Drop down'!$P$11,0,1))</f>
        <v/>
      </c>
      <c r="DIB9" s="79" t="str">
        <f>IF('Packaging (Secondary)'!F141='Drop down'!$P$6,"",VLOOKUP('Packaging (Secondary)'!F141,Råmateriale[],3,FALSE))</f>
        <v/>
      </c>
      <c r="DIC9" s="79" t="str">
        <f>IF('Packaging (Secondary)'!G141="","",('Packaging (Secondary)'!G141/100)*$BKU$9)</f>
        <v/>
      </c>
      <c r="DID9" s="79" t="str">
        <f>IFERROR(IF(DIC9="","","GRM"),"")</f>
        <v/>
      </c>
      <c r="DIE9" s="79" t="str">
        <f>IF('Packaging (Secondary)'!K141='Drop down'!$P$6,"",VLOOKUP('Packaging (Secondary)'!K141,Materialefarve[],3,FALSE))</f>
        <v/>
      </c>
      <c r="DIF9" s="79" t="str">
        <f>IF('Packaging (Secondary)'!L141="","",IFERROR(VLOOKUP('Packaging (Secondary)'!L141,AlleLande[],4,FALSE),""))</f>
        <v/>
      </c>
      <c r="DIG9" s="79" t="str">
        <f>IF('Packaging (Secondary)'!M141="","",IFERROR(VLOOKUP('Packaging (Secondary)'!M141,AlleLande[],4,FALSE),""))</f>
        <v/>
      </c>
      <c r="DIH9" s="79" t="str">
        <f>IF('Packaging (Secondary)'!N141="","",IFERROR(VLOOKUP('Packaging (Secondary)'!N141,AlleLande[],4,FALSE),""))</f>
        <v/>
      </c>
      <c r="DII9" s="79" t="str">
        <f>IF('Packaging (Secondary)'!O141="","",IFERROR(VLOOKUP('Packaging (Secondary)'!O141,AlleLande[],4,FALSE),""))</f>
        <v/>
      </c>
      <c r="DIJ9" s="79" t="str">
        <f>IF('Packaging (Secondary)'!P141="","",IFERROR(VLOOKUP('Packaging (Secondary)'!P141,AlleLande[],4,FALSE),""))</f>
        <v/>
      </c>
      <c r="DIK9" s="79" t="str">
        <f>IF('Packaging (Secondary)'!D142='Drop down'!$P$6,"",VLOOKUP('Packaging (Secondary)'!D142,MaterialeListe[],3,FALSE))</f>
        <v/>
      </c>
      <c r="DIL9" s="79" t="str">
        <f>IF('Packaging (Secondary)'!E142='Drop down'!$P$6,"",IF('Packaging (Secondary)'!E142='Drop down'!$P$11,0,1))</f>
        <v/>
      </c>
      <c r="DIM9" s="79" t="str">
        <f>IF('Packaging (Secondary)'!F142='Drop down'!$P$6,"",VLOOKUP('Packaging (Secondary)'!F142,Råmateriale[],3,FALSE))</f>
        <v/>
      </c>
      <c r="DIN9" s="79" t="str">
        <f>IF('Packaging (Secondary)'!G142="","",('Packaging (Secondary)'!G142/100)*$BKU$9)</f>
        <v/>
      </c>
      <c r="DIO9" s="79" t="str">
        <f>IFERROR(IF(DIN9="","","GRM"),"")</f>
        <v/>
      </c>
      <c r="DIP9" s="79" t="str">
        <f>IF('Packaging (Secondary)'!K142='Drop down'!$P$6,"",VLOOKUP('Packaging (Secondary)'!K142,Materialefarve[],3,FALSE))</f>
        <v/>
      </c>
      <c r="DIQ9" s="79" t="str">
        <f>IF('Packaging (Secondary)'!L142="","",IFERROR(VLOOKUP('Packaging (Secondary)'!L142,AlleLande[],4,FALSE),""))</f>
        <v/>
      </c>
      <c r="DIR9" s="79" t="str">
        <f>IF('Packaging (Secondary)'!M142="","",IFERROR(VLOOKUP('Packaging (Secondary)'!M142,AlleLande[],4,FALSE),""))</f>
        <v/>
      </c>
      <c r="DIS9" s="79" t="str">
        <f>IF('Packaging (Secondary)'!N142="","",IFERROR(VLOOKUP('Packaging (Secondary)'!N142,AlleLande[],4,FALSE),""))</f>
        <v/>
      </c>
      <c r="DIT9" s="79" t="str">
        <f>IF('Packaging (Secondary)'!O142="","",IFERROR(VLOOKUP('Packaging (Secondary)'!O142,AlleLande[],4,FALSE),""))</f>
        <v/>
      </c>
      <c r="DIU9" s="79" t="str">
        <f>IF('Packaging (Secondary)'!P142="","",IFERROR(VLOOKUP('Packaging (Secondary)'!P142,AlleLande[],4,FALSE),""))</f>
        <v/>
      </c>
      <c r="DIV9" s="79" t="str">
        <f>IF('Packaging (Secondary)'!D143='Drop down'!$P$6,"",VLOOKUP('Packaging (Secondary)'!D143,MaterialeListe[],3,FALSE))</f>
        <v/>
      </c>
      <c r="DIW9" s="79" t="str">
        <f>IF('Packaging (Secondary)'!E143='Drop down'!$P$6,"",IF('Packaging (Secondary)'!E143='Drop down'!$P$11,0,1))</f>
        <v/>
      </c>
      <c r="DIX9" s="79" t="str">
        <f>IF('Packaging (Secondary)'!F143='Drop down'!$P$6,"",VLOOKUP('Packaging (Secondary)'!F143,Råmateriale[],3,FALSE))</f>
        <v/>
      </c>
      <c r="DIY9" s="79" t="str">
        <f>IF('Packaging (Secondary)'!G143="","",('Packaging (Secondary)'!G143/100)*$BKU$9)</f>
        <v/>
      </c>
      <c r="DIZ9" s="79" t="str">
        <f>IFERROR(IF(DIY9="","","GRM"),"")</f>
        <v/>
      </c>
      <c r="DJA9" s="79" t="str">
        <f>IF('Packaging (Secondary)'!K143='Drop down'!$P$6,"",VLOOKUP('Packaging (Secondary)'!K143,Materialefarve[],3,FALSE))</f>
        <v/>
      </c>
      <c r="DJB9" s="79" t="str">
        <f>IF('Packaging (Secondary)'!L143="","",IFERROR(VLOOKUP('Packaging (Secondary)'!L143,AlleLande[],4,FALSE),""))</f>
        <v/>
      </c>
      <c r="DJC9" s="79" t="str">
        <f>IF('Packaging (Secondary)'!M143="","",IFERROR(VLOOKUP('Packaging (Secondary)'!M143,AlleLande[],4,FALSE),""))</f>
        <v/>
      </c>
      <c r="DJD9" s="79" t="str">
        <f>IF('Packaging (Secondary)'!N143="","",IFERROR(VLOOKUP('Packaging (Secondary)'!N143,AlleLande[],4,FALSE),""))</f>
        <v/>
      </c>
      <c r="DJE9" s="79" t="str">
        <f>IF('Packaging (Secondary)'!O143="","",IFERROR(VLOOKUP('Packaging (Secondary)'!O143,AlleLande[],4,FALSE),""))</f>
        <v/>
      </c>
      <c r="DJF9" s="79" t="str">
        <f>IF('Packaging (Secondary)'!P143="","",IFERROR(VLOOKUP('Packaging (Secondary)'!P143,AlleLande[],4,FALSE),""))</f>
        <v/>
      </c>
      <c r="DJG9" s="79" t="str">
        <f>IF('Packaging (Secondary)'!D144='Drop down'!$P$6,"",VLOOKUP('Packaging (Secondary)'!D144,MaterialeListe[],3,FALSE))</f>
        <v/>
      </c>
      <c r="DJH9" s="79" t="str">
        <f>IF('Packaging (Secondary)'!E144='Drop down'!$P$6,"",IF('Packaging (Secondary)'!E144='Drop down'!$P$11,0,1))</f>
        <v/>
      </c>
      <c r="DJI9" s="79" t="str">
        <f>IF('Packaging (Secondary)'!F144='Drop down'!$P$6,"",VLOOKUP('Packaging (Secondary)'!F144,Råmateriale[],3,FALSE))</f>
        <v/>
      </c>
      <c r="DJJ9" s="79" t="str">
        <f>IF('Packaging (Secondary)'!G144="","",('Packaging (Secondary)'!G144/100)*$BKU$9)</f>
        <v/>
      </c>
      <c r="DJK9" s="79" t="str">
        <f>IFERROR(IF(DJJ9="","","GRM"),"")</f>
        <v/>
      </c>
      <c r="DJL9" s="79" t="str">
        <f>IF('Packaging (Secondary)'!K144='Drop down'!$P$6,"",VLOOKUP('Packaging (Secondary)'!K144,Materialefarve[],3,FALSE))</f>
        <v/>
      </c>
      <c r="DJM9" s="79" t="str">
        <f>IF('Packaging (Secondary)'!L144="","",IFERROR(VLOOKUP('Packaging (Secondary)'!L144,AlleLande[],4,FALSE),""))</f>
        <v/>
      </c>
      <c r="DJN9" s="79" t="str">
        <f>IF('Packaging (Secondary)'!M144="","",IFERROR(VLOOKUP('Packaging (Secondary)'!M144,AlleLande[],4,FALSE),""))</f>
        <v/>
      </c>
      <c r="DJO9" s="79" t="str">
        <f>IF('Packaging (Secondary)'!N144="","",IFERROR(VLOOKUP('Packaging (Secondary)'!N144,AlleLande[],4,FALSE),""))</f>
        <v/>
      </c>
      <c r="DJP9" s="79" t="str">
        <f>IF('Packaging (Secondary)'!O144="","",IFERROR(VLOOKUP('Packaging (Secondary)'!O144,AlleLande[],4,FALSE),""))</f>
        <v/>
      </c>
      <c r="DJQ9" s="79" t="str">
        <f>IF('Packaging (Secondary)'!P144="","",IFERROR(VLOOKUP('Packaging (Secondary)'!P144,AlleLande[],4,FALSE),""))</f>
        <v/>
      </c>
      <c r="DJR9" s="79" t="str">
        <f>IF('Packaging (Secondary)'!D145='Drop down'!$P$6,"",VLOOKUP('Packaging (Secondary)'!D145,MaterialeListe[],3,FALSE))</f>
        <v/>
      </c>
      <c r="DJS9" s="79" t="str">
        <f>IF('Packaging (Secondary)'!E145='Drop down'!$P$6,"",IF('Packaging (Secondary)'!E145='Drop down'!$P$11,0,1))</f>
        <v/>
      </c>
      <c r="DJT9" s="79" t="str">
        <f>IF('Packaging (Secondary)'!F145='Drop down'!$P$6,"",VLOOKUP('Packaging (Secondary)'!F145,Råmateriale[],3,FALSE))</f>
        <v/>
      </c>
      <c r="DJU9" s="79" t="str">
        <f>IF('Packaging (Secondary)'!G145="","",('Packaging (Secondary)'!G145/100)*$BKU$9)</f>
        <v/>
      </c>
      <c r="DJV9" s="79" t="str">
        <f>IFERROR(IF(DJU9="","","GRM"),"")</f>
        <v/>
      </c>
      <c r="DJW9" s="79" t="str">
        <f>IF('Packaging (Secondary)'!K145='Drop down'!$P$6,"",VLOOKUP('Packaging (Secondary)'!K145,Materialefarve[],3,FALSE))</f>
        <v/>
      </c>
      <c r="DJX9" s="79" t="str">
        <f>IF('Packaging (Secondary)'!L145="","",IFERROR(VLOOKUP('Packaging (Secondary)'!L145,AlleLande[],4,FALSE),""))</f>
        <v/>
      </c>
      <c r="DJY9" s="79" t="str">
        <f>IF('Packaging (Secondary)'!M145="","",IFERROR(VLOOKUP('Packaging (Secondary)'!M145,AlleLande[],4,FALSE),""))</f>
        <v/>
      </c>
      <c r="DJZ9" s="79" t="str">
        <f>IF('Packaging (Secondary)'!N145="","",IFERROR(VLOOKUP('Packaging (Secondary)'!N145,AlleLande[],4,FALSE),""))</f>
        <v/>
      </c>
      <c r="DKA9" s="79" t="str">
        <f>IF('Packaging (Secondary)'!O145="","",IFERROR(VLOOKUP('Packaging (Secondary)'!O145,AlleLande[],4,FALSE),""))</f>
        <v/>
      </c>
      <c r="DKB9" s="79" t="str">
        <f>IF('Packaging (Secondary)'!P145="","",IFERROR(VLOOKUP('Packaging (Secondary)'!P145,AlleLande[],4,FALSE),""))</f>
        <v/>
      </c>
      <c r="DKC9" s="79" t="str">
        <f>IF('Packaging (Secondary)'!D146='Drop down'!$P$6,"",VLOOKUP('Packaging (Secondary)'!D146,MaterialeListe[],3,FALSE))</f>
        <v/>
      </c>
      <c r="DKD9" s="79" t="str">
        <f>IF('Packaging (Secondary)'!E146='Drop down'!$P$6,"",IF('Packaging (Secondary)'!E146='Drop down'!$P$11,0,1))</f>
        <v/>
      </c>
      <c r="DKE9" s="79" t="str">
        <f>IF('Packaging (Secondary)'!F146='Drop down'!$P$6,"",VLOOKUP('Packaging (Secondary)'!F146,Råmateriale[],3,FALSE))</f>
        <v/>
      </c>
      <c r="DKF9" s="79" t="str">
        <f>IF('Packaging (Secondary)'!G146="","",('Packaging (Secondary)'!G146/100)*$BKU$9)</f>
        <v/>
      </c>
      <c r="DKG9" s="79" t="str">
        <f>IFERROR(IF(DKF9="","","GRM"),"")</f>
        <v/>
      </c>
      <c r="DKH9" s="79" t="str">
        <f>IF('Packaging (Secondary)'!K146='Drop down'!$P$6,"",VLOOKUP('Packaging (Secondary)'!K146,Materialefarve[],3,FALSE))</f>
        <v/>
      </c>
      <c r="DKI9" s="79" t="str">
        <f>IF('Packaging (Secondary)'!L146="","",IFERROR(VLOOKUP('Packaging (Secondary)'!L146,AlleLande[],4,FALSE),""))</f>
        <v/>
      </c>
      <c r="DKJ9" s="79" t="str">
        <f>IF('Packaging (Secondary)'!M146="","",IFERROR(VLOOKUP('Packaging (Secondary)'!M146,AlleLande[],4,FALSE),""))</f>
        <v/>
      </c>
      <c r="DKK9" s="79" t="str">
        <f>IF('Packaging (Secondary)'!N146="","",IFERROR(VLOOKUP('Packaging (Secondary)'!N146,AlleLande[],4,FALSE),""))</f>
        <v/>
      </c>
      <c r="DKL9" s="79" t="str">
        <f>IF('Packaging (Secondary)'!O146="","",IFERROR(VLOOKUP('Packaging (Secondary)'!O146,AlleLande[],4,FALSE),""))</f>
        <v/>
      </c>
      <c r="DKM9" s="79" t="str">
        <f>IF('Packaging (Secondary)'!P146="","",IFERROR(VLOOKUP('Packaging (Secondary)'!P146,AlleLande[],4,FALSE),""))</f>
        <v/>
      </c>
      <c r="DKN9" s="79" t="str">
        <f>IF('Packaging (Secondary)'!D147='Drop down'!$P$6,"",VLOOKUP('Packaging (Secondary)'!D147,MaterialeListe[],3,FALSE))</f>
        <v/>
      </c>
      <c r="DKO9" s="79" t="str">
        <f>IF('Packaging (Secondary)'!E147='Drop down'!$P$6,"",IF('Packaging (Secondary)'!E147='Drop down'!$P$11,0,1))</f>
        <v/>
      </c>
      <c r="DKP9" s="79" t="str">
        <f>IF('Packaging (Secondary)'!F147='Drop down'!$P$6,"",VLOOKUP('Packaging (Secondary)'!F147,Råmateriale[],3,FALSE))</f>
        <v/>
      </c>
      <c r="DKQ9" s="79" t="str">
        <f>IF('Packaging (Secondary)'!G147="","",('Packaging (Secondary)'!G147/100)*$BKU$9)</f>
        <v/>
      </c>
      <c r="DKR9" s="79" t="str">
        <f>IFERROR(IF(DKQ9="","","GRM"),"")</f>
        <v/>
      </c>
      <c r="DKS9" s="79" t="str">
        <f>IF('Packaging (Secondary)'!K147='Drop down'!$P$6,"",VLOOKUP('Packaging (Secondary)'!K147,Materialefarve[],3,FALSE))</f>
        <v/>
      </c>
      <c r="DKT9" s="79" t="str">
        <f>IF('Packaging (Secondary)'!L147="","",IFERROR(VLOOKUP('Packaging (Secondary)'!L147,AlleLande[],4,FALSE),""))</f>
        <v/>
      </c>
      <c r="DKU9" s="79" t="str">
        <f>IF('Packaging (Secondary)'!M147="","",IFERROR(VLOOKUP('Packaging (Secondary)'!M147,AlleLande[],4,FALSE),""))</f>
        <v/>
      </c>
      <c r="DKV9" s="79" t="str">
        <f>IF('Packaging (Secondary)'!N147="","",IFERROR(VLOOKUP('Packaging (Secondary)'!N147,AlleLande[],4,FALSE),""))</f>
        <v/>
      </c>
      <c r="DKW9" s="79" t="str">
        <f>IF('Packaging (Secondary)'!O147="","",IFERROR(VLOOKUP('Packaging (Secondary)'!O147,AlleLande[],4,FALSE),""))</f>
        <v/>
      </c>
      <c r="DKX9" s="79" t="str">
        <f>IF('Packaging (Secondary)'!P147="","",IFERROR(VLOOKUP('Packaging (Secondary)'!P147,AlleLande[],4,FALSE),""))</f>
        <v/>
      </c>
      <c r="DKY9" s="79" t="str">
        <f>IF('Packaging (Secondary)'!D148='Drop down'!$P$6,"",VLOOKUP('Packaging (Secondary)'!D148,MaterialeListe[],3,FALSE))</f>
        <v/>
      </c>
      <c r="DKZ9" s="79" t="str">
        <f>IF('Packaging (Secondary)'!E148='Drop down'!$P$6,"",IF('Packaging (Secondary)'!E148='Drop down'!$P$11,0,1))</f>
        <v/>
      </c>
      <c r="DLA9" s="79" t="str">
        <f>IF('Packaging (Secondary)'!F148='Drop down'!$P$6,"",VLOOKUP('Packaging (Secondary)'!F148,Råmateriale[],3,FALSE))</f>
        <v/>
      </c>
      <c r="DLB9" s="79" t="str">
        <f>IF('Packaging (Secondary)'!G148="","",('Packaging (Secondary)'!G148/100)*$BKU$9)</f>
        <v/>
      </c>
      <c r="DLC9" s="79" t="str">
        <f>IFERROR(IF(DLB9="","","GRM"),"")</f>
        <v/>
      </c>
      <c r="DLD9" s="79" t="str">
        <f>IF('Packaging (Secondary)'!K148='Drop down'!$P$6,"",VLOOKUP('Packaging (Secondary)'!K148,Materialefarve[],3,FALSE))</f>
        <v/>
      </c>
      <c r="DLE9" s="79" t="str">
        <f>IF('Packaging (Secondary)'!L148="","",IFERROR(VLOOKUP('Packaging (Secondary)'!L148,AlleLande[],4,FALSE),""))</f>
        <v/>
      </c>
      <c r="DLF9" s="79" t="str">
        <f>IF('Packaging (Secondary)'!M148="","",IFERROR(VLOOKUP('Packaging (Secondary)'!M148,AlleLande[],4,FALSE),""))</f>
        <v/>
      </c>
      <c r="DLG9" s="79" t="str">
        <f>IF('Packaging (Secondary)'!N148="","",IFERROR(VLOOKUP('Packaging (Secondary)'!N148,AlleLande[],4,FALSE),""))</f>
        <v/>
      </c>
      <c r="DLH9" s="79" t="str">
        <f>IF('Packaging (Secondary)'!O148="","",IFERROR(VLOOKUP('Packaging (Secondary)'!O148,AlleLande[],4,FALSE),""))</f>
        <v/>
      </c>
      <c r="DLI9" s="79" t="str">
        <f>IF('Packaging (Secondary)'!P148="","",IFERROR(VLOOKUP('Packaging (Secondary)'!P148,AlleLande[],4,FALSE),""))</f>
        <v/>
      </c>
      <c r="DLJ9" s="79" t="str">
        <f>IF('Packaging (Secondary)'!D149='Drop down'!$P$6,"",VLOOKUP('Packaging (Secondary)'!D149,MaterialeListe[],3,FALSE))</f>
        <v/>
      </c>
      <c r="DLK9" s="79" t="str">
        <f>IF('Packaging (Secondary)'!E149='Drop down'!$P$6,"",IF('Packaging (Secondary)'!E149='Drop down'!$P$11,0,1))</f>
        <v/>
      </c>
      <c r="DLL9" s="79" t="str">
        <f>IF('Packaging (Secondary)'!F149='Drop down'!$P$6,"",VLOOKUP('Packaging (Secondary)'!F149,Råmateriale[],3,FALSE))</f>
        <v/>
      </c>
      <c r="DLM9" s="79" t="str">
        <f>IF('Packaging (Secondary)'!G149="","",('Packaging (Secondary)'!G149/100)*$BKU$9)</f>
        <v/>
      </c>
      <c r="DLN9" s="79" t="str">
        <f>IFERROR(IF(DLM9="","","GRM"),"")</f>
        <v/>
      </c>
      <c r="DLO9" s="79" t="str">
        <f>IF('Packaging (Secondary)'!K149='Drop down'!$P$6,"",VLOOKUP('Packaging (Secondary)'!K149,Materialefarve[],3,FALSE))</f>
        <v/>
      </c>
      <c r="DLP9" s="79" t="str">
        <f>IF('Packaging (Secondary)'!L149="","",IFERROR(VLOOKUP('Packaging (Secondary)'!L149,AlleLande[],4,FALSE),""))</f>
        <v/>
      </c>
      <c r="DLQ9" s="79" t="str">
        <f>IF('Packaging (Secondary)'!M149="","",IFERROR(VLOOKUP('Packaging (Secondary)'!M149,AlleLande[],4,FALSE),""))</f>
        <v/>
      </c>
      <c r="DLR9" s="79" t="str">
        <f>IF('Packaging (Secondary)'!N149="","",IFERROR(VLOOKUP('Packaging (Secondary)'!N149,AlleLande[],4,FALSE),""))</f>
        <v/>
      </c>
      <c r="DLS9" s="79" t="str">
        <f>IF('Packaging (Secondary)'!O149="","",IFERROR(VLOOKUP('Packaging (Secondary)'!O149,AlleLande[],4,FALSE),""))</f>
        <v/>
      </c>
      <c r="DLT9" s="79" t="str">
        <f>IF('Packaging (Secondary)'!P149="","",IFERROR(VLOOKUP('Packaging (Secondary)'!P149,AlleLande[],4,FALSE),""))</f>
        <v/>
      </c>
      <c r="DLU9" s="79" t="str">
        <f>IF('Packaging (Secondary)'!C26='Drop down'!$P$6,"",VLOOKUP('Packaging (Secondary)'!C26,EmballageListe[],3,FALSE))</f>
        <v/>
      </c>
      <c r="DLV9" s="79" t="str">
        <f>IF('Packaging (Secondary)'!D26="","",'Packaging (Secondary)'!D26)</f>
        <v/>
      </c>
      <c r="DLW9" s="79" t="str">
        <f>IFERROR(IF(DLV9="","","GRM"),"")</f>
        <v/>
      </c>
      <c r="DLX9" s="79" t="str">
        <f>IF('Packaging (Secondary)'!F26="","",'Packaging (Secondary)'!F26)</f>
        <v/>
      </c>
      <c r="DLY9" s="79" t="str">
        <f>IFERROR(IF(DLX9="","","4H"),"")</f>
        <v/>
      </c>
      <c r="DLZ9" s="79" t="str">
        <f>IF('Packaging (Secondary)'!G26='Drop down'!$P$6,"",VLOOKUP('Packaging (Secondary)'!G26,Emballagesortering[],3,FALSE))</f>
        <v/>
      </c>
      <c r="DMA9" s="79" t="str">
        <f>IF('Packaging (Secondary)'!H26="X",1,"")</f>
        <v/>
      </c>
      <c r="DMB9" s="79" t="str">
        <f>IF('Packaging (Secondary)'!I26="X",1,"")</f>
        <v/>
      </c>
      <c r="DMC9" s="79" t="str">
        <f>IF('Packaging (Secondary)'!J26="X",1,"")</f>
        <v/>
      </c>
      <c r="DMD9" s="79" t="str">
        <f>IF('Packaging (Secondary)'!K26='Drop down'!$P$6,"",VLOOKUP('Packaging (Secondary)'!K26,CertPapir[],3,FALSE))</f>
        <v/>
      </c>
      <c r="DME9" s="79" t="str">
        <f>IF('Packaging (Secondary)'!L26="","",IFERROR(VLOOKUP('Packaging (Secondary)'!L26,AlleLande[],4,FALSE),""))</f>
        <v/>
      </c>
      <c r="DMF9" s="79" t="str">
        <f>IF('Packaging (Secondary)'!M26="","",IFERROR(VLOOKUP('Packaging (Secondary)'!M26,AlleLande[],4,FALSE),""))</f>
        <v/>
      </c>
      <c r="DMG9" s="79" t="str">
        <f>IF('Packaging (Secondary)'!N26="","",IFERROR(VLOOKUP('Packaging (Secondary)'!N26,AlleLande[],4,FALSE),""))</f>
        <v/>
      </c>
      <c r="DMH9" s="79" t="str">
        <f>IF('Packaging (Secondary)'!O26="","",IFERROR(VLOOKUP('Packaging (Secondary)'!O26,AlleLande[],4,FALSE),""))</f>
        <v/>
      </c>
      <c r="DMI9" s="79" t="str">
        <f>IF('Packaging (Secondary)'!P26="","",IFERROR(VLOOKUP('Packaging (Secondary)'!P26,AlleLande[],4,FALSE),""))</f>
        <v/>
      </c>
      <c r="DMJ9" s="79" t="str">
        <f>IF('Packaging (Secondary)'!D152='Drop down'!$P$6,"",VLOOKUP('Packaging (Secondary)'!D152,MaterialeListe[],3,FALSE))</f>
        <v/>
      </c>
      <c r="DMK9" s="79" t="str">
        <f>IF('Packaging (Secondary)'!E152='Drop down'!$P$6,"",IF('Packaging (Secondary)'!E152='Drop down'!$P$11,0,1))</f>
        <v/>
      </c>
      <c r="DML9" s="79" t="str">
        <f>IF('Packaging (Secondary)'!F152='Drop down'!$P$6,"",VLOOKUP('Packaging (Secondary)'!F152,Råmateriale[],3,FALSE))</f>
        <v/>
      </c>
      <c r="DMM9" s="79" t="str">
        <f>IF('Packaging (Secondary)'!G152="","",('Packaging (Secondary)'!G152/100)*$BPP$9)</f>
        <v/>
      </c>
      <c r="DMN9" s="79" t="str">
        <f>IFERROR(IF(DMM9="","","GRM"),"")</f>
        <v/>
      </c>
      <c r="DMO9" s="79" t="str">
        <f>IF('Packaging (Secondary)'!K152='Drop down'!$P$6,"",VLOOKUP('Packaging (Secondary)'!K152,Materialefarve[],3,FALSE))</f>
        <v/>
      </c>
      <c r="DMP9" s="79" t="str">
        <f>IF('Packaging (Secondary)'!L152="","",IFERROR(VLOOKUP('Packaging (Secondary)'!L152,AlleLande[],4,FALSE),""))</f>
        <v/>
      </c>
      <c r="DMQ9" s="79" t="str">
        <f>IF('Packaging (Secondary)'!M152="","",IFERROR(VLOOKUP('Packaging (Secondary)'!M152,AlleLande[],4,FALSE),""))</f>
        <v/>
      </c>
      <c r="DMR9" s="79" t="str">
        <f>IF('Packaging (Secondary)'!N152="","",IFERROR(VLOOKUP('Packaging (Secondary)'!N152,AlleLande[],4,FALSE),""))</f>
        <v/>
      </c>
      <c r="DMS9" s="79" t="str">
        <f>IF('Packaging (Secondary)'!O152="","",IFERROR(VLOOKUP('Packaging (Secondary)'!O152,AlleLande[],4,FALSE),""))</f>
        <v/>
      </c>
      <c r="DMT9" s="79" t="str">
        <f>IF('Packaging (Secondary)'!P152="","",IFERROR(VLOOKUP('Packaging (Secondary)'!P152,AlleLande[],4,FALSE),""))</f>
        <v/>
      </c>
      <c r="DMU9" s="79" t="str">
        <f>IF('Packaging (Secondary)'!D153='Drop down'!$P$6,"",VLOOKUP('Packaging (Secondary)'!D153,MaterialeListe[],3,FALSE))</f>
        <v/>
      </c>
      <c r="DMV9" s="79" t="str">
        <f>IF('Packaging (Secondary)'!E153='Drop down'!$P$6,"",IF('Packaging (Secondary)'!E153='Drop down'!$P$11,0,1))</f>
        <v/>
      </c>
      <c r="DMW9" s="79" t="str">
        <f>IF('Packaging (Secondary)'!F153='Drop down'!$P$6,"",VLOOKUP('Packaging (Secondary)'!F153,Råmateriale[],3,FALSE))</f>
        <v/>
      </c>
      <c r="DMX9" s="79" t="str">
        <f>IF('Packaging (Secondary)'!G153="","",('Packaging (Secondary)'!G153/100)*$BPP$9)</f>
        <v/>
      </c>
      <c r="DMY9" s="79" t="str">
        <f>IFERROR(IF(DMX9="","","GRM"),"")</f>
        <v/>
      </c>
      <c r="DMZ9" s="79" t="str">
        <f>IF('Packaging (Secondary)'!K153='Drop down'!$P$6,"",VLOOKUP('Packaging (Secondary)'!K153,Materialefarve[],3,FALSE))</f>
        <v/>
      </c>
      <c r="DNA9" s="79" t="str">
        <f>IF('Packaging (Secondary)'!L153="","",IFERROR(VLOOKUP('Packaging (Secondary)'!L153,AlleLande[],4,FALSE),""))</f>
        <v/>
      </c>
      <c r="DNB9" s="79" t="str">
        <f>IF('Packaging (Secondary)'!M153="","",IFERROR(VLOOKUP('Packaging (Secondary)'!M153,AlleLande[],4,FALSE),""))</f>
        <v/>
      </c>
      <c r="DNC9" s="79" t="str">
        <f>IF('Packaging (Secondary)'!N153="","",IFERROR(VLOOKUP('Packaging (Secondary)'!N153,AlleLande[],4,FALSE),""))</f>
        <v/>
      </c>
      <c r="DND9" s="79" t="str">
        <f>IF('Packaging (Secondary)'!O153="","",IFERROR(VLOOKUP('Packaging (Secondary)'!O153,AlleLande[],4,FALSE),""))</f>
        <v/>
      </c>
      <c r="DNE9" s="79" t="str">
        <f>IF('Packaging (Secondary)'!P153="","",IFERROR(VLOOKUP('Packaging (Secondary)'!P153,AlleLande[],4,FALSE),""))</f>
        <v/>
      </c>
      <c r="DNF9" s="79" t="str">
        <f>IF('Packaging (Secondary)'!D154='Drop down'!$P$6,"",VLOOKUP('Packaging (Secondary)'!D154,MaterialeListe[],3,FALSE))</f>
        <v/>
      </c>
      <c r="DNG9" s="79" t="str">
        <f>IF('Packaging (Secondary)'!E154='Drop down'!$P$6,"",IF('Packaging (Secondary)'!E154='Drop down'!$P$11,0,1))</f>
        <v/>
      </c>
      <c r="DNH9" s="79" t="str">
        <f>IF('Packaging (Secondary)'!F154='Drop down'!$P$6,"",VLOOKUP('Packaging (Secondary)'!F154,Råmateriale[],3,FALSE))</f>
        <v/>
      </c>
      <c r="DNI9" s="79" t="str">
        <f>IF('Packaging (Secondary)'!G154="","",('Packaging (Secondary)'!G154/100)*$BPP$9)</f>
        <v/>
      </c>
      <c r="DNJ9" s="79" t="str">
        <f>IFERROR(IF(DNI9="","","GRM"),"")</f>
        <v/>
      </c>
      <c r="DNK9" s="79" t="str">
        <f>IF('Packaging (Secondary)'!K154='Drop down'!$P$6,"",VLOOKUP('Packaging (Secondary)'!K154,Materialefarve[],3,FALSE))</f>
        <v/>
      </c>
      <c r="DNL9" s="79" t="str">
        <f>IF('Packaging (Secondary)'!L154="","",IFERROR(VLOOKUP('Packaging (Secondary)'!L154,AlleLande[],4,FALSE),""))</f>
        <v/>
      </c>
      <c r="DNM9" s="79" t="str">
        <f>IF('Packaging (Secondary)'!M154="","",IFERROR(VLOOKUP('Packaging (Secondary)'!M154,AlleLande[],4,FALSE),""))</f>
        <v/>
      </c>
      <c r="DNN9" s="79" t="str">
        <f>IF('Packaging (Secondary)'!N154="","",IFERROR(VLOOKUP('Packaging (Secondary)'!N154,AlleLande[],4,FALSE),""))</f>
        <v/>
      </c>
      <c r="DNO9" s="79" t="str">
        <f>IF('Packaging (Secondary)'!O154="","",IFERROR(VLOOKUP('Packaging (Secondary)'!O154,AlleLande[],4,FALSE),""))</f>
        <v/>
      </c>
      <c r="DNP9" s="79" t="str">
        <f>IF('Packaging (Secondary)'!P154="","",IFERROR(VLOOKUP('Packaging (Secondary)'!P154,AlleLande[],4,FALSE),""))</f>
        <v/>
      </c>
      <c r="DNQ9" s="79" t="str">
        <f>IF('Packaging (Secondary)'!D155='Drop down'!$P$6,"",VLOOKUP('Packaging (Secondary)'!D155,MaterialeListe[],3,FALSE))</f>
        <v/>
      </c>
      <c r="DNR9" s="79" t="str">
        <f>IF('Packaging (Secondary)'!E155='Drop down'!$P$6,"",IF('Packaging (Secondary)'!E155='Drop down'!$P$11,0,1))</f>
        <v/>
      </c>
      <c r="DNS9" s="79" t="str">
        <f>IF('Packaging (Secondary)'!F155='Drop down'!$P$6,"",VLOOKUP('Packaging (Secondary)'!F155,Råmateriale[],3,FALSE))</f>
        <v/>
      </c>
      <c r="DNT9" s="79" t="str">
        <f>IF('Packaging (Secondary)'!G155="","",('Packaging (Secondary)'!G155/100)*$BPP$9)</f>
        <v/>
      </c>
      <c r="DNU9" s="79" t="str">
        <f>IFERROR(IF(DNT9="","","GRM"),"")</f>
        <v/>
      </c>
      <c r="DNV9" s="79" t="str">
        <f>IF('Packaging (Secondary)'!K155='Drop down'!$P$6,"",VLOOKUP('Packaging (Secondary)'!K155,Materialefarve[],3,FALSE))</f>
        <v/>
      </c>
      <c r="DNW9" s="79" t="str">
        <f>IF('Packaging (Secondary)'!L155="","",IFERROR(VLOOKUP('Packaging (Secondary)'!L155,AlleLande[],4,FALSE),""))</f>
        <v/>
      </c>
      <c r="DNX9" s="79" t="str">
        <f>IF('Packaging (Secondary)'!M155="","",IFERROR(VLOOKUP('Packaging (Secondary)'!M155,AlleLande[],4,FALSE),""))</f>
        <v/>
      </c>
      <c r="DNY9" s="79" t="str">
        <f>IF('Packaging (Secondary)'!N155="","",IFERROR(VLOOKUP('Packaging (Secondary)'!N155,AlleLande[],4,FALSE),""))</f>
        <v/>
      </c>
      <c r="DNZ9" s="79" t="str">
        <f>IF('Packaging (Secondary)'!O155="","",IFERROR(VLOOKUP('Packaging (Secondary)'!O155,AlleLande[],4,FALSE),""))</f>
        <v/>
      </c>
      <c r="DOA9" s="79" t="str">
        <f>IF('Packaging (Secondary)'!P155="","",IFERROR(VLOOKUP('Packaging (Secondary)'!P155,AlleLande[],4,FALSE),""))</f>
        <v/>
      </c>
      <c r="DOB9" s="79" t="str">
        <f>IF('Packaging (Secondary)'!D156='Drop down'!$P$6,"",VLOOKUP('Packaging (Secondary)'!D156,MaterialeListe[],3,FALSE))</f>
        <v/>
      </c>
      <c r="DOC9" s="79" t="str">
        <f>IF('Packaging (Secondary)'!E156='Drop down'!$P$6,"",IF('Packaging (Secondary)'!E156='Drop down'!$P$11,0,1))</f>
        <v/>
      </c>
      <c r="DOD9" s="79" t="str">
        <f>IF('Packaging (Secondary)'!F156='Drop down'!$P$6,"",VLOOKUP('Packaging (Secondary)'!F156,Råmateriale[],3,FALSE))</f>
        <v/>
      </c>
      <c r="DOE9" s="79" t="str">
        <f>IF('Packaging (Secondary)'!G156="","",('Packaging (Secondary)'!G156/100)*$BPP$9)</f>
        <v/>
      </c>
      <c r="DOF9" s="79" t="str">
        <f>IFERROR(IF(DOE9="","","GRM"),"")</f>
        <v/>
      </c>
      <c r="DOG9" s="79" t="str">
        <f>IF('Packaging (Secondary)'!K156='Drop down'!$P$6,"",VLOOKUP('Packaging (Secondary)'!K156,Materialefarve[],3,FALSE))</f>
        <v/>
      </c>
      <c r="DOH9" s="79" t="str">
        <f>IF('Packaging (Secondary)'!L156="","",IFERROR(VLOOKUP('Packaging (Secondary)'!L156,AlleLande[],4,FALSE),""))</f>
        <v/>
      </c>
      <c r="DOI9" s="79" t="str">
        <f>IF('Packaging (Secondary)'!M156="","",IFERROR(VLOOKUP('Packaging (Secondary)'!M156,AlleLande[],4,FALSE),""))</f>
        <v/>
      </c>
      <c r="DOJ9" s="79" t="str">
        <f>IF('Packaging (Secondary)'!N156="","",IFERROR(VLOOKUP('Packaging (Secondary)'!N156,AlleLande[],4,FALSE),""))</f>
        <v/>
      </c>
      <c r="DOK9" s="79" t="str">
        <f>IF('Packaging (Secondary)'!O156="","",IFERROR(VLOOKUP('Packaging (Secondary)'!O156,AlleLande[],4,FALSE),""))</f>
        <v/>
      </c>
      <c r="DOL9" s="79" t="str">
        <f>IF('Packaging (Secondary)'!P156="","",IFERROR(VLOOKUP('Packaging (Secondary)'!P156,AlleLande[],4,FALSE),""))</f>
        <v/>
      </c>
      <c r="DOM9" s="79" t="str">
        <f>IF('Packaging (Secondary)'!D157='Drop down'!$P$6,"",VLOOKUP('Packaging (Secondary)'!D157,MaterialeListe[],3,FALSE))</f>
        <v/>
      </c>
      <c r="DON9" s="79" t="str">
        <f>IF('Packaging (Secondary)'!E157='Drop down'!$P$6,"",IF('Packaging (Secondary)'!E157='Drop down'!$P$11,0,1))</f>
        <v/>
      </c>
      <c r="DOO9" s="79" t="str">
        <f>IF('Packaging (Secondary)'!F157='Drop down'!$P$6,"",VLOOKUP('Packaging (Secondary)'!F157,Råmateriale[],3,FALSE))</f>
        <v/>
      </c>
      <c r="DOP9" s="79" t="str">
        <f>IF('Packaging (Secondary)'!G157="","",('Packaging (Secondary)'!G157/100)*$BPP$9)</f>
        <v/>
      </c>
      <c r="DOQ9" s="79" t="str">
        <f>IFERROR(IF(DOP9="","","GRM"),"")</f>
        <v/>
      </c>
      <c r="DOR9" s="79" t="str">
        <f>IF('Packaging (Secondary)'!K157='Drop down'!$P$6,"",VLOOKUP('Packaging (Secondary)'!K157,Materialefarve[],3,FALSE))</f>
        <v/>
      </c>
      <c r="DOS9" s="79" t="str">
        <f>IF('Packaging (Secondary)'!L157="","",IFERROR(VLOOKUP('Packaging (Secondary)'!L157,AlleLande[],4,FALSE),""))</f>
        <v/>
      </c>
      <c r="DOT9" s="79" t="str">
        <f>IF('Packaging (Secondary)'!M157="","",IFERROR(VLOOKUP('Packaging (Secondary)'!M157,AlleLande[],4,FALSE),""))</f>
        <v/>
      </c>
      <c r="DOU9" s="79" t="str">
        <f>IF('Packaging (Secondary)'!N157="","",IFERROR(VLOOKUP('Packaging (Secondary)'!N157,AlleLande[],4,FALSE),""))</f>
        <v/>
      </c>
      <c r="DOV9" s="79" t="str">
        <f>IF('Packaging (Secondary)'!O157="","",IFERROR(VLOOKUP('Packaging (Secondary)'!O157,AlleLande[],4,FALSE),""))</f>
        <v/>
      </c>
      <c r="DOW9" s="79" t="str">
        <f>IF('Packaging (Secondary)'!P157="","",IFERROR(VLOOKUP('Packaging (Secondary)'!P157,AlleLande[],4,FALSE),""))</f>
        <v/>
      </c>
      <c r="DOX9" s="79" t="str">
        <f>IF('Packaging (Secondary)'!D158='Drop down'!$P$6,"",VLOOKUP('Packaging (Secondary)'!D158,MaterialeListe[],3,FALSE))</f>
        <v/>
      </c>
      <c r="DOY9" s="79" t="str">
        <f>IF('Packaging (Secondary)'!E158='Drop down'!$P$6,"",IF('Packaging (Secondary)'!E158='Drop down'!$P$11,0,1))</f>
        <v/>
      </c>
      <c r="DOZ9" s="79" t="str">
        <f>IF('Packaging (Secondary)'!F158='Drop down'!$P$6,"",VLOOKUP('Packaging (Secondary)'!F158,Råmateriale[],3,FALSE))</f>
        <v/>
      </c>
      <c r="DPA9" s="79" t="str">
        <f>IF('Packaging (Secondary)'!G158="","",('Packaging (Secondary)'!G158/100)*$BPP$9)</f>
        <v/>
      </c>
      <c r="DPB9" s="79" t="str">
        <f>IFERROR(IF(DPA9="","","GRM"),"")</f>
        <v/>
      </c>
      <c r="DPC9" s="79" t="str">
        <f>IF('Packaging (Secondary)'!K158='Drop down'!$P$6,"",VLOOKUP('Packaging (Secondary)'!K158,Materialefarve[],3,FALSE))</f>
        <v/>
      </c>
      <c r="DPD9" s="79" t="str">
        <f>IF('Packaging (Secondary)'!L158="","",IFERROR(VLOOKUP('Packaging (Secondary)'!L158,AlleLande[],4,FALSE),""))</f>
        <v/>
      </c>
      <c r="DPE9" s="79" t="str">
        <f>IF('Packaging (Secondary)'!M158="","",IFERROR(VLOOKUP('Packaging (Secondary)'!M158,AlleLande[],4,FALSE),""))</f>
        <v/>
      </c>
      <c r="DPF9" s="79" t="str">
        <f>IF('Packaging (Secondary)'!N158="","",IFERROR(VLOOKUP('Packaging (Secondary)'!N158,AlleLande[],4,FALSE),""))</f>
        <v/>
      </c>
      <c r="DPG9" s="79" t="str">
        <f>IF('Packaging (Secondary)'!O158="","",IFERROR(VLOOKUP('Packaging (Secondary)'!O158,AlleLande[],4,FALSE),""))</f>
        <v/>
      </c>
      <c r="DPH9" s="79" t="str">
        <f>IF('Packaging (Secondary)'!P158="","",IFERROR(VLOOKUP('Packaging (Secondary)'!P158,AlleLande[],4,FALSE),""))</f>
        <v/>
      </c>
      <c r="DPI9" s="79" t="str">
        <f>IF('Packaging (Secondary)'!D159='Drop down'!$P$6,"",VLOOKUP('Packaging (Secondary)'!D159,MaterialeListe[],3,FALSE))</f>
        <v/>
      </c>
      <c r="DPJ9" s="79" t="str">
        <f>IF('Packaging (Secondary)'!E159='Drop down'!$P$6,"",IF('Packaging (Secondary)'!E159='Drop down'!$P$11,0,1))</f>
        <v/>
      </c>
      <c r="DPK9" s="79" t="str">
        <f>IF('Packaging (Secondary)'!F159='Drop down'!$P$6,"",VLOOKUP('Packaging (Secondary)'!F159,Råmateriale[],3,FALSE))</f>
        <v/>
      </c>
      <c r="DPL9" s="79" t="str">
        <f>IF('Packaging (Secondary)'!G159="","",('Packaging (Secondary)'!G159/100)*$BPP$9)</f>
        <v/>
      </c>
      <c r="DPM9" s="79" t="str">
        <f>IFERROR(IF(DPL9="","","GRM"),"")</f>
        <v/>
      </c>
      <c r="DPN9" s="79" t="str">
        <f>IF('Packaging (Secondary)'!K159='Drop down'!$P$6,"",VLOOKUP('Packaging (Secondary)'!K159,Materialefarve[],3,FALSE))</f>
        <v/>
      </c>
      <c r="DPO9" s="79" t="str">
        <f>IF('Packaging (Secondary)'!L159="","",IFERROR(VLOOKUP('Packaging (Secondary)'!L159,AlleLande[],4,FALSE),""))</f>
        <v/>
      </c>
      <c r="DPP9" s="79" t="str">
        <f>IF('Packaging (Secondary)'!M159="","",IFERROR(VLOOKUP('Packaging (Secondary)'!M159,AlleLande[],4,FALSE),""))</f>
        <v/>
      </c>
      <c r="DPQ9" s="79" t="str">
        <f>IF('Packaging (Secondary)'!N159="","",IFERROR(VLOOKUP('Packaging (Secondary)'!N159,AlleLande[],4,FALSE),""))</f>
        <v/>
      </c>
      <c r="DPR9" s="79" t="str">
        <f>IF('Packaging (Secondary)'!O159="","",IFERROR(VLOOKUP('Packaging (Secondary)'!O159,AlleLande[],4,FALSE),""))</f>
        <v/>
      </c>
      <c r="DPS9" s="79" t="str">
        <f>IF('Packaging (Secondary)'!P159="","",IFERROR(VLOOKUP('Packaging (Secondary)'!P159,AlleLande[],4,FALSE),""))</f>
        <v/>
      </c>
      <c r="DPT9" s="79" t="str">
        <f>IF('Packaging (Secondary)'!D160='Drop down'!$P$6,"",VLOOKUP('Packaging (Secondary)'!D160,MaterialeListe[],3,FALSE))</f>
        <v/>
      </c>
      <c r="DPU9" s="79" t="str">
        <f>IF('Packaging (Secondary)'!E160='Drop down'!$P$6,"",IF('Packaging (Secondary)'!E160='Drop down'!$P$11,0,1))</f>
        <v/>
      </c>
      <c r="DPV9" s="79" t="str">
        <f>IF('Packaging (Secondary)'!F160='Drop down'!$P$6,"",VLOOKUP('Packaging (Secondary)'!F160,Råmateriale[],3,FALSE))</f>
        <v/>
      </c>
      <c r="DPW9" s="79" t="str">
        <f>IF('Packaging (Secondary)'!G160="","",('Packaging (Secondary)'!G160/100)*$BPP$9)</f>
        <v/>
      </c>
      <c r="DPX9" s="79" t="str">
        <f>IFERROR(IF(DPW9="","","GRM"),"")</f>
        <v/>
      </c>
      <c r="DPY9" s="79" t="str">
        <f>IF('Packaging (Secondary)'!K160='Drop down'!$P$6,"",VLOOKUP('Packaging (Secondary)'!K160,Materialefarve[],3,FALSE))</f>
        <v/>
      </c>
      <c r="DPZ9" s="79" t="str">
        <f>IF('Packaging (Secondary)'!L160="","",IFERROR(VLOOKUP('Packaging (Secondary)'!L160,AlleLande[],4,FALSE),""))</f>
        <v/>
      </c>
      <c r="DQA9" s="79" t="str">
        <f>IF('Packaging (Secondary)'!M160="","",IFERROR(VLOOKUP('Packaging (Secondary)'!M160,AlleLande[],4,FALSE),""))</f>
        <v/>
      </c>
      <c r="DQB9" s="79" t="str">
        <f>IF('Packaging (Secondary)'!N160="","",IFERROR(VLOOKUP('Packaging (Secondary)'!N160,AlleLande[],4,FALSE),""))</f>
        <v/>
      </c>
      <c r="DQC9" s="79" t="str">
        <f>IF('Packaging (Secondary)'!O160="","",IFERROR(VLOOKUP('Packaging (Secondary)'!O160,AlleLande[],4,FALSE),""))</f>
        <v/>
      </c>
      <c r="DQD9" s="79" t="str">
        <f>IF('Packaging (Secondary)'!P160="","",IFERROR(VLOOKUP('Packaging (Secondary)'!P160,AlleLande[],4,FALSE),""))</f>
        <v/>
      </c>
      <c r="DQE9" s="79" t="str">
        <f>IF('Packaging (Secondary)'!D161='Drop down'!$P$6,"",VLOOKUP('Packaging (Secondary)'!D161,MaterialeListe[],3,FALSE))</f>
        <v/>
      </c>
      <c r="DQF9" s="79" t="str">
        <f>IF('Packaging (Secondary)'!E161='Drop down'!$P$6,"",IF('Packaging (Secondary)'!E161='Drop down'!$P$11,0,1))</f>
        <v/>
      </c>
      <c r="DQG9" s="79" t="str">
        <f>IF('Packaging (Secondary)'!F161='Drop down'!$P$6,"",VLOOKUP('Packaging (Secondary)'!F161,Råmateriale[],3,FALSE))</f>
        <v/>
      </c>
      <c r="DQH9" s="79" t="str">
        <f>IF('Packaging (Secondary)'!G161="","",('Packaging (Secondary)'!G161/100)*$BPP$9)</f>
        <v/>
      </c>
      <c r="DQI9" s="79" t="str">
        <f>IFERROR(IF(DQH9="","","GRM"),"")</f>
        <v/>
      </c>
      <c r="DQJ9" s="79" t="str">
        <f>IF('Packaging (Secondary)'!K161='Drop down'!$P$6,"",VLOOKUP('Packaging (Secondary)'!K161,Materialefarve[],3,FALSE))</f>
        <v/>
      </c>
      <c r="DQK9" s="79" t="str">
        <f>IF('Packaging (Secondary)'!L161="","",IFERROR(VLOOKUP('Packaging (Secondary)'!L161,AlleLande[],4,FALSE),""))</f>
        <v/>
      </c>
      <c r="DQL9" s="79" t="str">
        <f>IF('Packaging (Secondary)'!M161="","",IFERROR(VLOOKUP('Packaging (Secondary)'!M161,AlleLande[],4,FALSE),""))</f>
        <v/>
      </c>
      <c r="DQM9" s="79" t="str">
        <f>IF('Packaging (Secondary)'!N161="","",IFERROR(VLOOKUP('Packaging (Secondary)'!N161,AlleLande[],4,FALSE),""))</f>
        <v/>
      </c>
      <c r="DQN9" s="79" t="str">
        <f>IF('Packaging (Secondary)'!O161="","",IFERROR(VLOOKUP('Packaging (Secondary)'!O161,AlleLande[],4,FALSE),""))</f>
        <v/>
      </c>
      <c r="DQO9" s="79" t="str">
        <f>IF('Packaging (Secondary)'!P161="","",IFERROR(VLOOKUP('Packaging (Secondary)'!P161,AlleLande[],4,FALSE),""))</f>
        <v/>
      </c>
      <c r="DQP9" s="79" t="str">
        <f>IF(OR('Appendix 1'!D9="",'Appendix 1'!D9='Drop down'!$P$7),"",'Appendix 1'!D9)</f>
        <v/>
      </c>
      <c r="DQQ9" s="79" t="str">
        <f>IF('Drop down'!$P$4="Dansk",IF('Appendix 1'!D12='Drop down'!$R$3,"",VLOOKUP('Appendix 1'!D12,'Drop down'!$A$40:$B$42,2,FALSE)),IF('Appendix 1'!D12='Drop down'!$S$3,"",'Appendix 1'!D12))</f>
        <v/>
      </c>
      <c r="DQR9" s="79" t="str">
        <f>IF('Appendix 1'!D14='Drop down'!$P$6,"",IF('Appendix 1'!D14='Drop down'!$P$11,0,1))</f>
        <v/>
      </c>
      <c r="DQS9" s="79" t="str">
        <f>IF(OR('Appendix 1'!D21="",'Appendix 1'!D21='Drop down'!$P$7),"",'Appendix 1'!D21)</f>
        <v/>
      </c>
      <c r="DQT9" s="79" t="str">
        <f>IF(OR('Appendix 1'!D22="",'Appendix 1'!D22='Drop down'!$P$7),"",'Appendix 1'!D22)</f>
        <v/>
      </c>
      <c r="DQU9" s="79" t="str">
        <f>IF(OR('Appendix 1'!D23="",'Appendix 1'!D23='Drop down'!$P$7),"",'Appendix 1'!D23)</f>
        <v/>
      </c>
      <c r="DQV9" s="79" t="str">
        <f>IF(OR('Appendix 1'!D24="",'Appendix 1'!D24='Drop down'!$P$7),"",'Appendix 1'!D24)</f>
        <v/>
      </c>
      <c r="DQW9" s="79" t="str">
        <f>IF(OR('Appendix 1'!D25="",'Appendix 1'!D25='Drop down'!$P$7),"",'Appendix 1'!D25)</f>
        <v/>
      </c>
      <c r="DQX9" s="79" t="str">
        <f>IF(OR('Appendix 1'!D26="",'Appendix 1'!D26='Drop down'!$P$7),"",'Appendix 1'!D26)</f>
        <v/>
      </c>
      <c r="DQY9" s="79" t="str">
        <f>IF(OR('Appendix 1'!D27="",'Appendix 1'!D27='Drop down'!$P$7),"",'Appendix 1'!D27)</f>
        <v/>
      </c>
      <c r="DQZ9" s="79" t="str">
        <f>IF(OR('Appendix 1'!D28="",'Appendix 1'!D28='Drop down'!$P$7),"",'Appendix 1'!D28)</f>
        <v/>
      </c>
      <c r="DRA9" s="79" t="str">
        <f>IF(OR('Appendix 1'!D29="",'Appendix 1'!D29='Drop down'!$P$7),"",'Appendix 1'!D29)</f>
        <v/>
      </c>
      <c r="DRB9" s="79" t="str">
        <f>IF(OR('Appendix 1'!D30="",'Appendix 1'!D30='Drop down'!$P$7),"",'Appendix 1'!D30)</f>
        <v/>
      </c>
      <c r="DRC9" s="79">
        <f>IF(OR('Appendix 1'!D31="",'Appendix 1'!D31='Drop down'!$P$7),"",'Appendix 1'!D31)</f>
        <v>0</v>
      </c>
      <c r="DRD9" s="79" t="str">
        <f>IF(OR('Appendix 1'!D32="",'Appendix 1'!D32='Drop down'!$P$7),"",'Appendix 1'!D32)</f>
        <v/>
      </c>
      <c r="DRE9" s="79" t="str">
        <f>IF(OR('Appendix 1'!D33="",'Appendix 1'!D33='Drop down'!$P$7),"",'Appendix 1'!D33)</f>
        <v/>
      </c>
      <c r="DRF9" s="79" t="str">
        <f>IF(OR('Appendix 1'!D34="",'Appendix 1'!D34='Drop down'!$P$7),"",'Appendix 1'!D34)</f>
        <v/>
      </c>
      <c r="DRG9" s="79" t="str">
        <f>IF(OR('Appendix 1'!D35="",'Appendix 1'!D35='Drop down'!$P$7),"",'Appendix 1'!D35)</f>
        <v/>
      </c>
      <c r="DRH9" s="79" t="str">
        <f>IF(OR('Appendix 1'!D36="",'Appendix 1'!D36='Drop down'!$P$7),"",'Appendix 1'!D36)</f>
        <v/>
      </c>
      <c r="DRI9" s="79" t="str">
        <f>IF(OR('Appendix 1'!D39="",'Appendix 1'!D39='Drop down'!$P$7),"",'Appendix 1'!D39)</f>
        <v/>
      </c>
      <c r="DRJ9" s="79" t="str">
        <f>IF(OR('Appendix 1'!D40="",'Appendix 1'!D40='Drop down'!$P$7),"",'Appendix 1'!D40)</f>
        <v/>
      </c>
      <c r="DRK9" s="79" t="str">
        <f>IF('Drop down'!$P$4="Dansk",IF('Appendix 1'!D41='Drop down'!$R$3,"",VLOOKUP('Appendix 1'!D41,'Drop down'!$A$48:$B$49,2,FALSE)),IF('Appendix 1'!D41='Drop down'!$S$3,"",'Appendix 1'!D41))</f>
        <v/>
      </c>
      <c r="DRL9" s="79" t="str">
        <f>IF(OR('Appendix 1'!D45="",'Appendix 1'!D45='Drop down'!$P$7),"",'Appendix 1'!D45)</f>
        <v/>
      </c>
      <c r="DRM9" s="79" t="str">
        <f>IF('Drop down'!$P$4="Dansk",IF('Appendix 1'!D48='Drop down'!$R$3,"",VLOOKUP('Appendix 1'!D48,'Drop down'!$A$40:$B$42,2,FALSE)),IF('Appendix 1'!D48='Drop down'!$S$3,"",'Appendix 1'!D48))</f>
        <v/>
      </c>
      <c r="DRN9" s="79" t="str">
        <f>IF('Appendix 1'!D50='Drop down'!$P$6,"",IF('Appendix 1'!D50='Drop down'!$P$11,0,1))</f>
        <v/>
      </c>
      <c r="DRO9" s="79" t="str">
        <f>IF(OR('Appendix 1'!D57="",'Appendix 1'!D57='Drop down'!$P$7),"",'Appendix 1'!D57)</f>
        <v/>
      </c>
      <c r="DRP9" s="79" t="str">
        <f>IF(OR('Appendix 1'!D58="",'Appendix 1'!D58='Drop down'!$P$7),"",'Appendix 1'!D58)</f>
        <v/>
      </c>
      <c r="DRQ9" s="79" t="str">
        <f>IF(OR('Appendix 1'!D59="",'Appendix 1'!D59='Drop down'!$P$7),"",'Appendix 1'!D59)</f>
        <v/>
      </c>
      <c r="DRR9" s="79" t="str">
        <f>IF(OR('Appendix 1'!D60="",'Appendix 1'!D60='Drop down'!$P$7),"",'Appendix 1'!D60)</f>
        <v/>
      </c>
      <c r="DRS9" s="79" t="str">
        <f>IF(OR('Appendix 1'!D61="",'Appendix 1'!D61='Drop down'!$P$7),"",'Appendix 1'!D61)</f>
        <v/>
      </c>
      <c r="DRT9" s="79" t="str">
        <f>IF(OR('Appendix 1'!D62="",'Appendix 1'!D62='Drop down'!$P$7),"",'Appendix 1'!D62)</f>
        <v/>
      </c>
      <c r="DRU9" s="79" t="str">
        <f>IF(OR('Appendix 1'!D63="",'Appendix 1'!D63='Drop down'!$P$7),"",'Appendix 1'!D63)</f>
        <v/>
      </c>
      <c r="DRV9" s="79" t="str">
        <f>IF(OR('Appendix 1'!D64="",'Appendix 1'!D64='Drop down'!$P$7),"",'Appendix 1'!D64)</f>
        <v/>
      </c>
      <c r="DRW9" s="79" t="str">
        <f>IF(OR('Appendix 1'!D65="",'Appendix 1'!D65='Drop down'!$P$7),"",'Appendix 1'!D65)</f>
        <v/>
      </c>
      <c r="DRX9" s="79" t="str">
        <f>IF(OR('Appendix 1'!D66="",'Appendix 1'!D66='Drop down'!$P$7),"",'Appendix 1'!D66)</f>
        <v/>
      </c>
      <c r="DRY9" s="79">
        <f>IF(OR('Appendix 1'!D67="",'Appendix 1'!D67='Drop down'!$P$7),"",'Appendix 1'!D67)</f>
        <v>0</v>
      </c>
      <c r="DRZ9" s="79" t="str">
        <f>IF(OR('Appendix 1'!D68="",'Appendix 1'!D68='Drop down'!$P$7),"",'Appendix 1'!D68)</f>
        <v/>
      </c>
      <c r="DSA9" s="79" t="str">
        <f>IF(OR('Appendix 1'!D69="",'Appendix 1'!D69='Drop down'!$P$7),"",'Appendix 1'!D69)</f>
        <v/>
      </c>
      <c r="DSB9" s="79" t="str">
        <f>IF(OR('Appendix 1'!D70="",'Appendix 1'!D70='Drop down'!$P$7),"",'Appendix 1'!D70)</f>
        <v/>
      </c>
      <c r="DSC9" s="79" t="str">
        <f>IF(OR('Appendix 1'!D71="",'Appendix 1'!D71='Drop down'!$P$7),"",'Appendix 1'!D71)</f>
        <v/>
      </c>
      <c r="DSD9" s="79" t="str">
        <f>IF(OR('Appendix 1'!D72="",'Appendix 1'!D72='Drop down'!$P$7),"",'Appendix 1'!D72)</f>
        <v/>
      </c>
      <c r="DSE9" s="79" t="str">
        <f>IF(OR('Appendix 1'!D75="",'Appendix 1'!D75='Drop down'!$P$7),"",'Appendix 1'!D75)</f>
        <v/>
      </c>
      <c r="DSF9" s="79" t="str">
        <f>IF(OR('Appendix 1'!D76="",'Appendix 1'!D76='Drop down'!$P$7),"",'Appendix 1'!D76)</f>
        <v/>
      </c>
      <c r="DSG9" s="79" t="str">
        <f>IF('Drop down'!$P$4="Dansk",IF('Appendix 1'!D77='Drop down'!$R$3,"",VLOOKUP('Appendix 1'!D77,'Drop down'!$A$48:$B$49,2,FALSE)),IF('Appendix 1'!D77='Drop down'!$S$3,"",'Appendix 1'!D77))</f>
        <v/>
      </c>
      <c r="DSH9" s="79" t="str">
        <f>IF(OR('Part B Meat'!D5="",'Part B Meat'!D5='Drop down'!$P$7),"",'Part B Meat'!D5)</f>
        <v/>
      </c>
      <c r="DSI9" s="79" t="str">
        <f>IF(OR('Part B Meat'!D6="",'Part B Meat'!D6='Drop down'!$P$7),"",'Part B Meat'!D6)</f>
        <v/>
      </c>
      <c r="DSJ9" s="79" t="str">
        <f>IF(OR('Part B Meat'!D9="",'Part B Meat'!D9='Drop down'!$P$7),"",VLOOKUP('Part B Meat'!D9,AlleLande[],4,FALSE))</f>
        <v/>
      </c>
      <c r="DSK9" s="79" t="str">
        <f>IF('Part B Meat'!G9='Drop down'!$P$6,"",IF('Part B Meat'!G9='Drop down'!$P$11,0,1))</f>
        <v/>
      </c>
      <c r="DSL9" s="79" t="str">
        <f>IF(OR('Part B Meat'!D10="",'Part B Meat'!D10='Drop down'!$P$7),"",VLOOKUP('Part B Meat'!D10,AlleLande[],4,FALSE))</f>
        <v/>
      </c>
      <c r="DSM9" s="79" t="str">
        <f>IF('Part B Meat'!G10='Drop down'!$P$6,"",IF('Part B Meat'!G10='Drop down'!$P$11,0,1))</f>
        <v/>
      </c>
      <c r="DSN9" s="79" t="str">
        <f>IF(OR('Part B Meat'!D11="",'Part B Meat'!D11='Drop down'!$P$7),"",VLOOKUP('Part B Meat'!D11,AlleLande[],4,FALSE))</f>
        <v/>
      </c>
      <c r="DSO9" s="79" t="str">
        <f>IF('Part B Meat'!G11='Drop down'!$P$6,"",IF('Part B Meat'!G11='Drop down'!$P$11,0,1))</f>
        <v/>
      </c>
      <c r="DSP9" s="79" t="str">
        <f>IF(OR('Part B Meat'!D12="",'Part B Meat'!D12='Drop down'!$P$7),"",VLOOKUP('Part B Meat'!D12,AlleLande[],4,FALSE))</f>
        <v/>
      </c>
      <c r="DSQ9" s="79" t="str">
        <f>IF('Part B Meat'!G12='Drop down'!$P$6,"",IF('Part B Meat'!G12='Drop down'!$P$11,0,1))</f>
        <v/>
      </c>
      <c r="DSR9" s="79" t="str">
        <f>IF('Part B Meat'!D14='Drop down'!$P$6,"",IF('Part B Meat'!D14='Drop down'!$P$11,0,1))</f>
        <v/>
      </c>
      <c r="DSS9" s="79" t="str">
        <f>IF(OR('Part B Meat'!D15="",'Part B Meat'!D15='Drop down'!$P$7),"",'Part B Meat'!D15)</f>
        <v/>
      </c>
      <c r="DST9" s="79" t="str">
        <f>IF('Part B Meat'!D16='Drop down'!$P$6,"",IF('Part B Meat'!D16='Drop down'!$P$11,0,1))</f>
        <v/>
      </c>
      <c r="DSU9" s="79" t="str">
        <f>IF(OR('Part B Meat'!D18="",'Part B Meat'!D18='Drop down'!$P$7),"",'Part B Meat'!D18)</f>
        <v/>
      </c>
      <c r="DSV9" s="79" t="str">
        <f>IF('Part B Meat'!D19='Drop down'!$P$6,"",IF('Part B Meat'!D19='Drop down'!$P$11,0,1))</f>
        <v/>
      </c>
      <c r="DSW9" s="79" t="str">
        <f>IF(OR('Part B Meat'!D21="",'Part B Meat'!D21='Drop down'!$P$7),"",'Part B Meat'!D21)</f>
        <v/>
      </c>
      <c r="DSX9" s="79" t="str">
        <f>IF('Part B Meat'!D22='Drop down'!$P$6,"",IF('Part B Meat'!D22='Drop down'!$P$11,0,1))</f>
        <v/>
      </c>
      <c r="DSY9" s="79" t="str">
        <f>IF('Drop down'!$P$4="Dansk",IF('Part B Meat'!D24='Drop down'!$R$3,"",VLOOKUP('Part B Meat'!D24,'Drop down'!$A$102:$B$103,2,FALSE)),IF('Part B Meat'!D24='Drop down'!$S$3,"",'Part B Meat'!D24))</f>
        <v/>
      </c>
      <c r="DSZ9" s="79" t="str">
        <f>IF(OR('Part B Meat'!D27="",'Part B Meat'!D27='Drop down'!$P$7),"",'Part B Meat'!D27)</f>
        <v/>
      </c>
      <c r="DTA9" s="79" t="str">
        <f>IF(OR('Part B Meat'!D28="",'Part B Meat'!D28='Drop down'!$P$7),"",'Part B Meat'!D28)</f>
        <v/>
      </c>
      <c r="DTB9" s="79" t="str">
        <f>IF('Part B Meat'!D30='Drop down'!$P$6,"",IF('Part B Meat'!D30='Drop down'!$P$11,0,1))</f>
        <v/>
      </c>
      <c r="DTC9" s="79" t="str">
        <f>IF('Part B Meat'!D32='Drop down'!$P$6,"",IF('Part B Meat'!D32='Drop down'!$P$11,0,1))</f>
        <v/>
      </c>
      <c r="DTD9" s="79" t="str">
        <f>IF('Part B Meat'!D34='Drop down'!$P$6,"",IF('Part B Meat'!D34='Drop down'!$P$11,0,1))</f>
        <v/>
      </c>
      <c r="DTE9" s="79" t="str">
        <f>IF('Part B Meat'!D37='Drop down'!$P$6,"",IF('Part B Meat'!D37='Drop down'!$P$11,0,1))</f>
        <v/>
      </c>
      <c r="DTF9" s="79" t="str">
        <f>IF(OR('Part B Milk and cheese'!D5="",'Part B Milk and cheese'!D5='Drop down'!$P$7),"",'Part B Milk and cheese'!D5)</f>
        <v/>
      </c>
      <c r="DTG9" s="79" t="str">
        <f>IF(OR('Part B Milk and cheese'!D7="",'Part B Milk and cheese'!D7='Drop down'!$P$7),"",'Part B Milk and cheese'!D7)</f>
        <v/>
      </c>
      <c r="DTH9" s="79" t="str">
        <f>IF('Part B Milk and cheese'!D8='Drop down'!$P$6,"",IF('Part B Milk and cheese'!D8='Drop down'!$P$11,0,1))</f>
        <v/>
      </c>
      <c r="DTI9" s="79" t="str">
        <f>IF('Drop down'!$P$4="Dansk",IF('Part B Milk and cheese'!D10='Drop down'!$R$3,"",VLOOKUP('Part B Milk and cheese'!D10,'Drop down'!A119:B123,2,FALSE)),IF('Part B Milk and cheese'!D10='Drop down'!$S$3,"",'Part B Milk and cheese'!D10))</f>
        <v/>
      </c>
      <c r="DTJ9" s="79" t="str">
        <f>IF('Drop down'!$P$4="Dansk",IF('Part B Milk and cheese'!D12='Drop down'!$R$3,"",VLOOKUP('Part B Milk and cheese'!D12,'Drop down'!A110:B113,2,FALSE)),IF('Part B Milk and cheese'!D12='Drop down'!$S$3,"",'Part B Milk and cheese'!D12))</f>
        <v/>
      </c>
      <c r="DTK9" s="79" t="str">
        <f>IF('Part B Milk and cheese'!D13='Drop down'!$P$6,"",IF('Part B Milk and cheese'!D13='Drop down'!$P$11,0,1))</f>
        <v/>
      </c>
      <c r="DTL9" s="79" t="str">
        <f>IF('Drop down'!$P$4="Dansk",IF('Part B Milk and cheese'!D16='Drop down'!$R$3,"",VLOOKUP('Part B Milk and cheese'!D16,'Drop down'!A129:B131,2,FALSE)),IF('Part B Milk and cheese'!D16='Drop down'!$S$3,"",'Part B Milk and cheese'!D16))</f>
        <v/>
      </c>
      <c r="DTM9" s="79" t="str">
        <f>IF(OR('Part B Egg and egg products'!D5="",'Part B Egg and egg products'!D5='Drop down'!$P$7),"",'Part B Egg and egg products'!D5)</f>
        <v/>
      </c>
      <c r="DTN9" s="79" t="str">
        <f>IF('Drop down'!$P$4="Dansk",IF('Part B Egg and egg products'!D7='Drop down'!$R$3,"",VLOOKUP('Part B Egg and egg products'!D7,'Drop down'!A138:B141,2,FALSE)),IF('Part B Egg and egg products'!D7='Drop down'!$S$3,"",'Part B Egg and egg products'!D7))</f>
        <v/>
      </c>
      <c r="DTO9" s="79" t="str">
        <f>IF('Drop down'!$P$4="Dansk",IF('Part B Egg and egg products'!D8='Drop down'!$R$3,"",VLOOKUP('Part B Egg and egg products'!D8,'Drop down'!A148:B150,2,FALSE)),IF('Part B Egg and egg products'!D8='Drop down'!$S$3,"",'Part B Egg and egg products'!D8))</f>
        <v/>
      </c>
      <c r="DTP9" s="79" t="str">
        <f>IF('Part B Egg and egg products'!D10='Drop down'!$P$6,"",IF('Part B Egg and egg products'!D10='Drop down'!$P$11,0,1))</f>
        <v/>
      </c>
      <c r="DTQ9" s="79" t="str">
        <f>IF(OR('Part B Egg and egg products'!D13="",'Part B Egg and egg products'!D13='Drop down'!$P$7),"",'Part B Egg and egg products'!D13)</f>
        <v/>
      </c>
      <c r="DTR9" s="79" t="str">
        <f>IF(OR('Part B Chocolate'!D5="",'Part B Chocolate'!D5='Drop down'!$P$7),"",'Part B Chocolate'!D5)</f>
        <v/>
      </c>
      <c r="DTS9" s="79" t="str">
        <f>IF(OR('Part B Chocolate'!D8="",'Part B Chocolate'!D8='Drop down'!$P$7),"",'Part B Chocolate'!D8)</f>
        <v/>
      </c>
      <c r="DTT9" s="79" t="str">
        <f>IF(OR('Part B Chocolate'!D9="",'Part B Chocolate'!D9='Drop down'!$P$7),"",'Part B Chocolate'!D9)</f>
        <v/>
      </c>
      <c r="DTU9" s="79" t="str">
        <f>IF(OR('Part B Chocolate'!D10="",'Part B Chocolate'!D10='Drop down'!$P$7),"",'Part B Chocolate'!D10)</f>
        <v/>
      </c>
      <c r="DTV9" s="79" t="str">
        <f>IF(OR('Part B Chocolate'!D11="",'Part B Chocolate'!D11='Drop down'!$P$7),"",'Part B Chocolate'!D11)</f>
        <v/>
      </c>
      <c r="DTW9" s="79" t="str">
        <f>IF(OR('Part B Chocolate'!D12="",'Part B Chocolate'!D12='Drop down'!$P$7),"",'Part B Chocolate'!D12)</f>
        <v/>
      </c>
      <c r="DTX9" s="79" t="str">
        <f>IF(OR('Part B Chocolate'!D13="",'Part B Chocolate'!D13='Drop down'!$P$7),"",'Part B Chocolate'!D13)</f>
        <v/>
      </c>
      <c r="DTY9" s="79" t="str">
        <f>IF(OR('Part B Chocolate'!E8="",'Part B Chocolate'!E8='Drop down'!$P$7),"",'Part B Chocolate'!E8)</f>
        <v/>
      </c>
      <c r="DTZ9" s="79" t="str">
        <f>IF(OR('Part B Chocolate'!E9="",'Part B Chocolate'!E9='Drop down'!$P$7),"",'Part B Chocolate'!E9)</f>
        <v/>
      </c>
      <c r="DUA9" s="79" t="str">
        <f>IF(OR('Part B Chocolate'!E10="",'Part B Chocolate'!E10='Drop down'!$P$7),"",'Part B Chocolate'!E10)</f>
        <v/>
      </c>
      <c r="DUB9" s="79" t="str">
        <f>IF(OR('Part B Chocolate'!E11="",'Part B Chocolate'!E11='Drop down'!$P$7),"",'Part B Chocolate'!E11)</f>
        <v/>
      </c>
      <c r="DUC9" s="79" t="str">
        <f>IF(OR('Part B Chocolate'!E12="",'Part B Chocolate'!E12='Drop down'!$P$7),"",'Part B Chocolate'!E12)</f>
        <v/>
      </c>
      <c r="DUD9" s="79" t="str">
        <f>IF(OR('Part B Chocolate'!E13="",'Part B Chocolate'!E13='Drop down'!$P$7),"",'Part B Chocolate'!E13)</f>
        <v/>
      </c>
      <c r="DUE9" s="79" t="str">
        <f>IF(OR('Part B Chocolate'!F8="",'Part B Chocolate'!F8='Drop down'!$P$7),"",'Part B Chocolate'!F8)</f>
        <v/>
      </c>
      <c r="DUF9" s="79" t="str">
        <f>IF(OR('Part B Chocolate'!F9="",'Part B Chocolate'!F9='Drop down'!$P$7),"",'Part B Chocolate'!F9)</f>
        <v/>
      </c>
      <c r="DUG9" s="79" t="str">
        <f>IF(OR('Part B Chocolate'!F10="",'Part B Chocolate'!F10='Drop down'!$P$7),"",'Part B Chocolate'!F10)</f>
        <v/>
      </c>
      <c r="DUH9" s="79" t="str">
        <f>IF(OR('Part B Chocolate'!F11="",'Part B Chocolate'!F11='Drop down'!$P$7),"",'Part B Chocolate'!F11)</f>
        <v/>
      </c>
      <c r="DUI9" s="79" t="str">
        <f>IF(OR('Part B Chocolate'!F12="",'Part B Chocolate'!F12='Drop down'!$P$7),"",'Part B Chocolate'!F12)</f>
        <v/>
      </c>
      <c r="DUJ9" s="79" t="str">
        <f>IF(OR('Part B Chocolate'!F13="",'Part B Chocolate'!F13='Drop down'!$P$7),"",'Part B Chocolate'!F13)</f>
        <v/>
      </c>
      <c r="DUK9" s="79" t="str">
        <f>IF(OR('Part B Fish and fish products'!D5="",'Part B Fish and fish products'!D5='Drop down'!$P$7),"",'Part B Fish and fish products'!D5)</f>
        <v/>
      </c>
      <c r="DUL9" s="79" t="str">
        <f>IF('Drop down'!$P$4="Dansk",IF('Part B Fish and fish products'!D7='Drop down'!$R$3,"",VLOOKUP('Part B Fish and fish products'!D7,'Drop down'!A156:B157,2,FALSE)),IF('Part B Fish and fish products'!D7='Drop down'!$S$3,"",'Part B Fish and fish products'!D7))</f>
        <v/>
      </c>
      <c r="DUM9" s="79" t="str">
        <f>IF('Part B Fish and fish products'!D9='Drop down'!$P$6,"",IF('Part B Fish and fish products'!D9='Drop down'!$P$11,0,1))</f>
        <v/>
      </c>
      <c r="DUN9" s="79" t="str">
        <f>IF(OR('Part B Fish and fish products'!D11="",'Part B Fish and fish products'!D11='Drop down'!$P$7),"",'Part B Fish and fish products'!D11)</f>
        <v/>
      </c>
      <c r="DUO9" s="79" t="str">
        <f>IF(OR('Part B Fish and fish products'!D12="",'Part B Fish and fish products'!D12='Drop down'!$P$7),"",'Part B Fish and fish products'!D12)</f>
        <v/>
      </c>
      <c r="DUP9" s="79" t="str">
        <f>IF('Part B Fish and fish products'!D15='Drop down'!$P$6,"",IF('Part B Fish and fish products'!D15='Drop down'!$P$11,0,1))</f>
        <v/>
      </c>
      <c r="DUQ9" s="79" t="str">
        <f>IF('Part B Fish and fish products'!D16='Drop down'!$P$6,"",IF('Part B Fish and fish products'!D16='Drop down'!$P$11,0,1))</f>
        <v/>
      </c>
      <c r="DUR9" s="79" t="str">
        <f>IF('Part B Fish and fish products'!D17='Drop down'!$P$6,"",IF('Part B Fish and fish products'!D17='Drop down'!$P$11,0,1))</f>
        <v/>
      </c>
      <c r="DUS9" s="79" t="str">
        <f>IF(OR('Part B Fish and fish products'!D18="",'Part B Fish and fish products'!D18='Drop down'!$P$7),"",VLOOKUP('Part B Fish and fish products'!D18,AlleLande[],4,FALSE))</f>
        <v/>
      </c>
      <c r="DUT9" s="79" t="str">
        <f>IF(OR('Part B Fish and fish products'!D20="",'Part B Fish and fish products'!D20='Drop down'!$P$7),"",'Part B Fish and fish products'!D20)</f>
        <v/>
      </c>
      <c r="DUU9" s="79" t="str">
        <f>IF(OR('Part B Fish and fish products'!D22="",'Part B Fish and fish products'!D22='Drop down'!$P$7),"",'Part B Fish and fish products'!D22)</f>
        <v/>
      </c>
      <c r="DUV9" s="79" t="str">
        <f>IF(OR('Part B Fish and fish products'!D24="",'Part B Fish and fish products'!D24='Drop down'!$P$7),"",'Part B Fish and fish products'!D24)</f>
        <v/>
      </c>
      <c r="DUW9" s="79" t="str">
        <f>IF('Part B Fish and fish products'!D27='Drop down'!$P$6,"",IF('Part B Fish and fish products'!D27='Drop down'!$P$11,0,1))</f>
        <v/>
      </c>
      <c r="DUX9" s="79" t="str">
        <f>IF('Part B Fish and fish products'!D28='Drop down'!$P$6,"",IF('Part B Fish and fish products'!D28='Drop down'!$P$11,0,1))</f>
        <v/>
      </c>
      <c r="DUY9" s="79" t="str">
        <f>IF('Part B Fish and fish products'!D29='Drop down'!$P$6,"",IF('Part B Fish and fish products'!D29='Drop down'!$P$11,0,1))</f>
        <v/>
      </c>
      <c r="DUZ9" s="79" t="str">
        <f>IF('Part B Fish and fish products'!D30='Drop down'!$P$6,"",IF('Part B Fish and fish products'!D30='Drop down'!$P$11,0,1))</f>
        <v/>
      </c>
      <c r="DVA9" s="79" t="str">
        <f>IF('Part B Fish and fish products'!D31='Drop down'!$P$6,"",IF('Part B Fish and fish products'!D31='Drop down'!$P$11,0,1))</f>
        <v/>
      </c>
      <c r="DVB9" s="79" t="str">
        <f>IF('Part B Fish and fish products'!D32='Drop down'!$P$6,"",IF('Part B Fish and fish products'!D32='Drop down'!$P$11,0,1))</f>
        <v/>
      </c>
      <c r="DVC9" s="79" t="str">
        <f>IF('Part B Fish and fish products'!D33='Drop down'!$P$6,"",IF('Part B Fish and fish products'!D33='Drop down'!$P$11,0,1))</f>
        <v/>
      </c>
      <c r="DVD9" s="79" t="str">
        <f>IF('Part B Fish and fish products'!D36='Drop down'!$P$6,"",IF('Part B Fish and fish products'!D36='Drop down'!$P$11,0,1))</f>
        <v/>
      </c>
      <c r="DVE9" s="79" t="str">
        <f>IF('Part B Fish and fish products'!D37='Drop down'!$P$6,"",IF('Part B Fish and fish products'!D37='Drop down'!$P$11,0,1))</f>
        <v/>
      </c>
      <c r="DVF9" s="79" t="str">
        <f>IF('Part B Fish and fish products'!D38='Drop down'!$P$6,"",IF('Part B Fish and fish products'!D38='Drop down'!$P$11,0,1))</f>
        <v/>
      </c>
      <c r="DVG9" s="79" t="str">
        <f>IF(OR('Part B Fish and fish products'!D39="",'Part B Fish and fish products'!D39='Drop down'!$P$7),"",'Part B Fish and fish products'!D39)</f>
        <v/>
      </c>
      <c r="DVH9" s="79" t="str">
        <f>IF(OR('Part B Juice'!D5="",'Part B Juice'!D5='Drop down'!$P$7),"",'Part B Juice'!D5)</f>
        <v/>
      </c>
      <c r="DVI9" s="79" t="str">
        <f>IF('Part B Juice'!D7='Drop down'!$P$6,"",IF('Part B Juice'!D7='Drop down'!$P$11,0,1))</f>
        <v/>
      </c>
      <c r="DVJ9" s="79" t="str">
        <f>IF('Part B Juice'!D9='Drop down'!$P$6,"",IF('Part B Juice'!D9='Drop down'!$P$11,0,1))</f>
        <v/>
      </c>
      <c r="DVK9" s="79" t="str">
        <f>IF('Part B Juice'!D12='Drop down'!$P$6,"",IF('Part B Juice'!D12='Drop down'!$P$11,0,1))</f>
        <v/>
      </c>
      <c r="DVL9" s="79" t="str">
        <f>IF('Part B Juice'!D16='Drop down'!$P$6,"",IF('Part B Juice'!D16='Drop down'!$P$11,0,1))</f>
        <v/>
      </c>
      <c r="DVM9" s="79" t="str">
        <f>IF(OR('Part B Juice'!D20="",'Part B Juice'!D20='Drop down'!$P$7),"",'Part B Juice'!D20)</f>
        <v/>
      </c>
      <c r="DVN9" s="79" t="str">
        <f>IF(OR('Part B Coffee'!D5="",'Part B Coffee'!D5='Drop down'!$P$7),"",'Part B Coffee'!D5)</f>
        <v/>
      </c>
      <c r="DVO9" s="79" t="str">
        <f>IF(OR('Part B Coffee'!D7="",'Part B Coffee'!D7='Drop down'!$P$7),"",'Part B Coffee'!D7)</f>
        <v/>
      </c>
      <c r="DVP9" s="79" t="str">
        <f>IF('Part B Coffee'!D9='Drop down'!$P$6,"",IF('Part B Coffee'!D9='Drop down'!$P$11,0,1))</f>
        <v/>
      </c>
      <c r="DVQ9" s="79" t="str">
        <f>IF('Drop down'!$P$4="Dansk",IF('Part B Coffee'!D11='Drop down'!$R$3,"",VLOOKUP('Part B Coffee'!D11,'Drop down'!A195:B198,2,FALSE)),IF('Part B Coffee'!D11='Drop down'!$S$3,"",'Part B Coffee'!D11))</f>
        <v/>
      </c>
      <c r="DVR9" s="79" t="str">
        <f>IF(OR('Part B Coffee'!D12="",'Part B Coffee'!D12='Drop down'!$P$7),"",'Part B Coffee'!D12)</f>
        <v/>
      </c>
      <c r="DVS9" s="79" t="str">
        <f>IF('Drop down'!$P$4="Dansk",IF('Part B Coffee'!D14='Drop down'!$R$3,"",VLOOKUP('Part B Coffee'!D14,'Drop down'!A164:B168,2,FALSE)),IF('Part B Coffee'!D14='Drop down'!$S$3,"",'Part B Coffee'!D14))</f>
        <v/>
      </c>
      <c r="DVT9" s="79" t="str">
        <f>IF('Drop down'!$P$4="Dansk",IF('Part B Coffee'!D16='Drop down'!$R$3,"",VLOOKUP('Part B Coffee'!D16,'Drop down'!A175:B178,2,FALSE)),IF('Part B Coffee'!D16='Drop down'!$S$3,"",'Part B Coffee'!D16))</f>
        <v/>
      </c>
      <c r="DVU9" s="79" t="str">
        <f>IF(OR('Part B Tea'!D5="",'Part B Tea'!D5='Drop down'!$P$7),"",'Part B Tea'!D5)</f>
        <v/>
      </c>
      <c r="DVV9" s="79" t="str">
        <f>IF('Part B Tea'!D7='Drop down'!$P$6,"",IF('Part B Tea'!D7='Drop down'!$P$11,0,1))</f>
        <v/>
      </c>
      <c r="DVW9" s="79" t="str">
        <f>IF(OR('Part B Tea'!D8="",'Part B Tea'!D8='Drop down'!$P$7),"",'Part B Tea'!D8)</f>
        <v/>
      </c>
      <c r="DVX9" s="79" t="str">
        <f>IF('Part B Tea'!D10='Drop down'!$P$6,"",IF('Part B Tea'!D10='Drop down'!$P$11,0,1))</f>
        <v/>
      </c>
      <c r="DVY9" s="79" t="str">
        <f>IF(OR('Part B Tea'!D11="",'Part B Tea'!D11='Drop down'!$P$7),"",'Part B Tea'!D11)</f>
        <v/>
      </c>
      <c r="DVZ9" s="79" t="str">
        <f>IF('Part B Tea'!D13='Drop down'!$P$6,"",IF('Part B Tea'!D13='Drop down'!$P$11,0,1))</f>
        <v/>
      </c>
      <c r="DWA9" s="79" t="str">
        <f>IF(OR('Part B Tea'!D14="",'Part B Tea'!D14='Drop down'!$P$7),"",'Part B Tea'!D14)</f>
        <v/>
      </c>
      <c r="DWB9" s="79" t="str">
        <f>IF(OR('Part B Tea'!D17="",'Part B Tea'!D17='Drop down'!$P$7),"",'Part B Tea'!D17)</f>
        <v/>
      </c>
      <c r="DWC9" s="79" t="str">
        <f>IF('Drop down'!$P$4="Dansk",IF('Part B Tea'!D19='Drop down'!$R$3,"",VLOOKUP('Part B Tea'!D19,'Drop down'!A186:B188,2,FALSE)),IF('Part B Tea'!D19='Drop down'!$S$3,"",'Part B Tea'!D19))</f>
        <v/>
      </c>
      <c r="DWD9" s="79" t="str">
        <f>IF('Part B Tea'!D22='Drop down'!$P$6,"",IF('Part B Tea'!D22='Drop down'!$P$11,0,1))</f>
        <v/>
      </c>
      <c r="DWE9" s="79" t="str">
        <f>IF('Part B Tea'!D23='Drop down'!$P$6,"",IF('Part B Tea'!D23='Drop down'!$P$11,0,1))</f>
        <v/>
      </c>
      <c r="DWF9" s="79" t="str">
        <f>IF('Part B Tea'!D24='Drop down'!$P$6,"",IF('Part B Tea'!D24='Drop down'!$P$11,0,1))</f>
        <v/>
      </c>
      <c r="DWG9" s="79" t="str">
        <f>IF('Part B Tea'!D25='Drop down'!$P$6,"",IF('Part B Tea'!D25='Drop down'!$P$11,0,1))</f>
        <v/>
      </c>
      <c r="DWH9" s="79" t="str">
        <f>IF(OR('Part B Tea'!D26="",'Part B Tea'!D26='Drop down'!$P$7),"",'Part B Tea'!D26)</f>
        <v/>
      </c>
      <c r="DWI9" s="79" t="str">
        <f>IF('Part B Tea'!D29='Drop down'!$P$6,"",IF('Part B Tea'!D29='Drop down'!$P$11,0,1))</f>
        <v/>
      </c>
      <c r="DWJ9" s="79" t="str">
        <f>IF('Part B Tea'!D30='Drop down'!$P$6,"",IF('Part B Tea'!D30='Drop down'!$P$11,0,1))</f>
        <v/>
      </c>
      <c r="DWK9" s="79" t="str">
        <f>IF(OR('Part B Tea'!D31="",'Part B Tea'!D31='Drop down'!$P$7),"",'Part B Tea'!D31)</f>
        <v/>
      </c>
    </row>
  </sheetData>
  <sheetProtection algorithmName="SHA-512" hashValue="3lCxtC5OIa15VJDbIP/oSbnD5dUgynR+Zl1zZPMtANGxjcftmBMeziYaDSHNc8vRtU8MJ1a5Y2nmicoczb597g==" saltValue="XU4i2o9FURIMewVKUdChGQ==" spinCount="100000" sheet="1" scenarios="1"/>
  <phoneticPr fontId="19" type="noConversion"/>
  <conditionalFormatting sqref="A9:XFD9">
    <cfRule type="expression" dxfId="595" priority="2">
      <formula>_xlfn.ISFORMULA(A9)</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1A537-8C19-405E-952C-0FC06C9383F7}">
  <sheetPr codeName="Sheet4">
    <pageSetUpPr fitToPage="1"/>
  </sheetPr>
  <dimension ref="A1:Z68"/>
  <sheetViews>
    <sheetView topLeftCell="A4" workbookViewId="0">
      <selection activeCell="L8" sqref="L8"/>
    </sheetView>
  </sheetViews>
  <sheetFormatPr defaultRowHeight="14.5" x14ac:dyDescent="0.35"/>
  <cols>
    <col min="1" max="1" width="2.81640625" customWidth="1"/>
    <col min="2" max="2" width="3.453125" customWidth="1"/>
    <col min="3" max="3" width="34.453125" customWidth="1"/>
    <col min="4" max="4" width="17.7265625" customWidth="1"/>
    <col min="5" max="5" width="13.54296875" customWidth="1"/>
    <col min="6" max="6" width="13.81640625" customWidth="1"/>
    <col min="9" max="9" width="2.54296875" customWidth="1"/>
    <col min="10" max="10" width="3.1796875" customWidth="1"/>
    <col min="11" max="11" width="3.453125" customWidth="1"/>
    <col min="12" max="12" width="41.1796875" bestFit="1" customWidth="1"/>
  </cols>
  <sheetData>
    <row r="1" spans="1:26" ht="38.5" customHeight="1" x14ac:dyDescent="0.35">
      <c r="A1" s="3"/>
      <c r="B1" s="178" t="str">
        <f>'Drop down'!P14</f>
        <v>All rights to this document belong to Varefakta, and the document may not be copied, reproduced, passed on and / or used without prior written permission from Varefakta. (version 23.1).</v>
      </c>
      <c r="C1" s="178"/>
      <c r="D1" s="178"/>
      <c r="E1" s="178"/>
      <c r="F1" s="11"/>
      <c r="G1" s="11"/>
      <c r="H1" s="2"/>
      <c r="I1" s="2"/>
      <c r="J1" s="4"/>
      <c r="K1" s="1"/>
      <c r="L1" s="1"/>
      <c r="M1" s="1"/>
      <c r="N1" s="1"/>
      <c r="O1" s="1"/>
      <c r="P1" s="1"/>
      <c r="Q1" s="1"/>
      <c r="R1" s="1"/>
      <c r="S1" s="1"/>
      <c r="T1" s="1"/>
      <c r="U1" s="1"/>
      <c r="V1" s="1"/>
      <c r="W1" s="1"/>
      <c r="X1" s="1"/>
      <c r="Y1" s="1"/>
      <c r="Z1" s="1"/>
    </row>
    <row r="2" spans="1:26" x14ac:dyDescent="0.35">
      <c r="A2" s="3"/>
      <c r="B2" s="5"/>
      <c r="C2" s="6"/>
      <c r="D2" s="6"/>
      <c r="E2" s="6"/>
      <c r="F2" s="6"/>
      <c r="G2" s="6"/>
      <c r="H2" s="6"/>
      <c r="I2" s="7"/>
      <c r="J2" s="4"/>
      <c r="K2" s="1"/>
      <c r="L2" s="1"/>
      <c r="M2" s="1"/>
      <c r="N2" s="1"/>
      <c r="O2" s="1"/>
      <c r="P2" s="1"/>
      <c r="Q2" s="1"/>
      <c r="R2" s="1"/>
      <c r="S2" s="1"/>
      <c r="T2" s="1"/>
      <c r="U2" s="1"/>
      <c r="V2" s="1"/>
      <c r="W2" s="1"/>
      <c r="X2" s="1"/>
      <c r="Y2" s="1"/>
      <c r="Z2" s="1"/>
    </row>
    <row r="3" spans="1:26" ht="23.5" thickBot="1" x14ac:dyDescent="0.55000000000000004">
      <c r="A3" s="3"/>
      <c r="B3" s="5"/>
      <c r="C3" s="8" t="s">
        <v>4665</v>
      </c>
      <c r="D3" s="6"/>
      <c r="E3" s="6"/>
      <c r="F3" s="6"/>
      <c r="G3" s="6"/>
      <c r="H3" s="6"/>
      <c r="I3" s="7"/>
      <c r="J3" s="4"/>
      <c r="K3" s="1"/>
      <c r="L3" s="1"/>
      <c r="M3" s="1"/>
      <c r="N3" s="1"/>
      <c r="O3" s="1"/>
      <c r="P3" s="1"/>
      <c r="Q3" s="1"/>
      <c r="R3" s="1"/>
      <c r="S3" s="1"/>
      <c r="T3" s="1"/>
      <c r="U3" s="1"/>
      <c r="V3" s="1"/>
      <c r="W3" s="1"/>
      <c r="X3" s="1"/>
      <c r="Y3" s="1"/>
      <c r="Z3" s="1"/>
    </row>
    <row r="4" spans="1:26" ht="20.5" x14ac:dyDescent="0.45">
      <c r="A4" s="3"/>
      <c r="B4" s="5"/>
      <c r="C4" s="9" t="s">
        <v>4666</v>
      </c>
      <c r="D4" s="6"/>
      <c r="E4" s="6"/>
      <c r="F4" s="6"/>
      <c r="G4" s="6"/>
      <c r="H4" s="6"/>
      <c r="I4" s="7"/>
      <c r="J4" s="4"/>
      <c r="K4" s="1"/>
      <c r="L4" s="12" t="s">
        <v>5021</v>
      </c>
      <c r="M4" s="1"/>
      <c r="N4" s="1"/>
      <c r="O4" s="1"/>
      <c r="P4" s="1"/>
      <c r="Q4" s="1"/>
      <c r="R4" s="1"/>
      <c r="S4" s="1"/>
      <c r="T4" s="1"/>
      <c r="U4" s="1"/>
      <c r="V4" s="1"/>
      <c r="W4" s="1"/>
      <c r="X4" s="1"/>
      <c r="Y4" s="1"/>
      <c r="Z4" s="1"/>
    </row>
    <row r="5" spans="1:26" x14ac:dyDescent="0.35">
      <c r="A5" s="3"/>
      <c r="B5" s="5"/>
      <c r="C5" s="10"/>
      <c r="D5" s="6"/>
      <c r="E5" s="6"/>
      <c r="F5" s="6"/>
      <c r="G5" s="6"/>
      <c r="H5" s="6"/>
      <c r="I5" s="7"/>
      <c r="J5" s="4"/>
      <c r="K5" s="1"/>
      <c r="L5" s="155" t="s">
        <v>0</v>
      </c>
      <c r="M5" s="1"/>
      <c r="N5" s="1"/>
      <c r="O5" s="1"/>
      <c r="P5" s="1"/>
      <c r="Q5" s="1"/>
      <c r="R5" s="1"/>
      <c r="S5" s="1"/>
      <c r="T5" s="1"/>
      <c r="U5" s="1"/>
      <c r="V5" s="1"/>
      <c r="W5" s="1"/>
      <c r="X5" s="1"/>
      <c r="Y5" s="1"/>
      <c r="Z5" s="1"/>
    </row>
    <row r="6" spans="1:26" x14ac:dyDescent="0.35">
      <c r="A6" s="3"/>
      <c r="B6" s="5"/>
      <c r="C6" s="17" t="s">
        <v>4667</v>
      </c>
      <c r="D6" s="177" t="s">
        <v>4678</v>
      </c>
      <c r="E6" s="177"/>
      <c r="F6" s="177"/>
      <c r="G6" s="177"/>
      <c r="H6" s="177"/>
      <c r="I6" s="7"/>
      <c r="J6" s="4"/>
      <c r="K6" s="1"/>
      <c r="L6" s="152" t="s">
        <v>4713</v>
      </c>
      <c r="M6" s="1"/>
      <c r="N6" s="1"/>
      <c r="O6" s="1"/>
      <c r="P6" s="1"/>
      <c r="Q6" s="1"/>
      <c r="R6" s="1"/>
      <c r="S6" s="1"/>
      <c r="T6" s="1"/>
      <c r="U6" s="1"/>
      <c r="V6" s="1"/>
      <c r="W6" s="1"/>
      <c r="X6" s="1"/>
      <c r="Y6" s="1"/>
      <c r="Z6" s="1"/>
    </row>
    <row r="7" spans="1:26" x14ac:dyDescent="0.35">
      <c r="A7" s="3"/>
      <c r="B7" s="5"/>
      <c r="C7" s="13" t="s">
        <v>4668</v>
      </c>
      <c r="D7" s="177" t="s">
        <v>4678</v>
      </c>
      <c r="E7" s="177"/>
      <c r="F7" s="177"/>
      <c r="G7" s="177"/>
      <c r="H7" s="177"/>
      <c r="I7" s="7"/>
      <c r="J7" s="4"/>
      <c r="K7" s="1"/>
      <c r="L7" s="152" t="s">
        <v>5022</v>
      </c>
      <c r="M7" s="1"/>
      <c r="N7" s="1"/>
      <c r="O7" s="1"/>
      <c r="P7" s="1"/>
      <c r="Q7" s="1"/>
      <c r="R7" s="1"/>
      <c r="S7" s="1"/>
      <c r="T7" s="1"/>
      <c r="U7" s="1"/>
      <c r="V7" s="1"/>
      <c r="W7" s="1"/>
      <c r="X7" s="1"/>
      <c r="Y7" s="1"/>
      <c r="Z7" s="1"/>
    </row>
    <row r="8" spans="1:26" x14ac:dyDescent="0.35">
      <c r="A8" s="3"/>
      <c r="B8" s="5"/>
      <c r="C8" s="13" t="s">
        <v>4669</v>
      </c>
      <c r="D8" s="177" t="s">
        <v>4678</v>
      </c>
      <c r="E8" s="177"/>
      <c r="F8" s="177"/>
      <c r="G8" s="177"/>
      <c r="H8" s="177"/>
      <c r="I8" s="7"/>
      <c r="J8" s="4"/>
      <c r="K8" s="1"/>
      <c r="L8" s="152" t="s">
        <v>4723</v>
      </c>
      <c r="M8" s="1"/>
      <c r="N8" s="1"/>
      <c r="O8" s="1"/>
      <c r="P8" s="1"/>
      <c r="Q8" s="1"/>
      <c r="R8" s="1"/>
      <c r="S8" s="1"/>
      <c r="T8" s="1"/>
      <c r="U8" s="1"/>
      <c r="V8" s="1"/>
      <c r="W8" s="1"/>
      <c r="X8" s="1"/>
      <c r="Y8" s="1"/>
      <c r="Z8" s="1"/>
    </row>
    <row r="9" spans="1:26" x14ac:dyDescent="0.35">
      <c r="A9" s="3"/>
      <c r="B9" s="5"/>
      <c r="C9" s="13" t="s">
        <v>4670</v>
      </c>
      <c r="D9" s="177" t="s">
        <v>4678</v>
      </c>
      <c r="E9" s="177"/>
      <c r="F9" s="177"/>
      <c r="G9" s="177"/>
      <c r="H9" s="177"/>
      <c r="I9" s="7"/>
      <c r="J9" s="4"/>
      <c r="K9" s="1"/>
      <c r="L9" s="152" t="s">
        <v>4758</v>
      </c>
      <c r="M9" s="1"/>
      <c r="N9" s="1"/>
      <c r="O9" s="1"/>
      <c r="P9" s="1"/>
      <c r="Q9" s="1"/>
      <c r="R9" s="1"/>
      <c r="S9" s="1"/>
      <c r="T9" s="1"/>
      <c r="U9" s="1"/>
      <c r="V9" s="1"/>
      <c r="W9" s="1"/>
      <c r="X9" s="1"/>
      <c r="Y9" s="1"/>
      <c r="Z9" s="1"/>
    </row>
    <row r="10" spans="1:26" x14ac:dyDescent="0.35">
      <c r="A10" s="3"/>
      <c r="B10" s="5"/>
      <c r="C10" s="13" t="s">
        <v>1712</v>
      </c>
      <c r="D10" s="177" t="s">
        <v>4678</v>
      </c>
      <c r="E10" s="177"/>
      <c r="F10" s="177"/>
      <c r="G10" s="177"/>
      <c r="H10" s="177"/>
      <c r="I10" s="7"/>
      <c r="J10" s="4"/>
      <c r="K10" s="1"/>
      <c r="L10" s="152" t="s">
        <v>4759</v>
      </c>
      <c r="M10" s="1"/>
      <c r="N10" s="1"/>
      <c r="O10" s="1"/>
      <c r="P10" s="1"/>
      <c r="Q10" s="1"/>
      <c r="R10" s="1"/>
      <c r="S10" s="1"/>
      <c r="T10" s="1"/>
      <c r="U10" s="1"/>
      <c r="V10" s="1"/>
      <c r="W10" s="1"/>
      <c r="X10" s="1"/>
      <c r="Y10" s="1"/>
      <c r="Z10" s="1"/>
    </row>
    <row r="11" spans="1:26" x14ac:dyDescent="0.35">
      <c r="A11" s="3"/>
      <c r="B11" s="5"/>
      <c r="C11" s="6"/>
      <c r="D11" s="6"/>
      <c r="E11" s="6"/>
      <c r="F11" s="6"/>
      <c r="G11" s="6"/>
      <c r="H11" s="6"/>
      <c r="I11" s="7"/>
      <c r="J11" s="4"/>
      <c r="K11" s="1"/>
      <c r="L11" s="152" t="s">
        <v>4811</v>
      </c>
      <c r="M11" s="1"/>
      <c r="N11" s="1"/>
      <c r="O11" s="1"/>
      <c r="P11" s="1"/>
      <c r="Q11" s="1"/>
      <c r="R11" s="1"/>
      <c r="S11" s="1"/>
      <c r="T11" s="1"/>
      <c r="U11" s="1"/>
      <c r="V11" s="1"/>
      <c r="W11" s="1"/>
      <c r="X11" s="1"/>
      <c r="Y11" s="1"/>
      <c r="Z11" s="1"/>
    </row>
    <row r="12" spans="1:26" x14ac:dyDescent="0.35">
      <c r="A12" s="3"/>
      <c r="B12" s="5"/>
      <c r="C12" s="13" t="s">
        <v>4671</v>
      </c>
      <c r="D12" s="192" t="s">
        <v>1007</v>
      </c>
      <c r="E12" s="193"/>
      <c r="F12" s="193"/>
      <c r="G12" s="193"/>
      <c r="H12" s="193"/>
      <c r="I12" s="7"/>
      <c r="J12" s="4"/>
      <c r="K12" s="1"/>
      <c r="L12" s="152" t="s">
        <v>5023</v>
      </c>
      <c r="M12" s="1"/>
      <c r="N12" s="1"/>
      <c r="O12" s="1"/>
      <c r="P12" s="1"/>
      <c r="Q12" s="1"/>
      <c r="R12" s="1"/>
      <c r="S12" s="1"/>
      <c r="T12" s="1"/>
      <c r="U12" s="1"/>
      <c r="V12" s="1"/>
      <c r="W12" s="1"/>
      <c r="X12" s="1"/>
      <c r="Y12" s="1"/>
      <c r="Z12" s="1"/>
    </row>
    <row r="13" spans="1:26" x14ac:dyDescent="0.35">
      <c r="A13" s="3"/>
      <c r="B13" s="5"/>
      <c r="C13" s="13" t="s">
        <v>4672</v>
      </c>
      <c r="D13" s="23" t="s">
        <v>1007</v>
      </c>
      <c r="E13" s="13" t="s">
        <v>4627</v>
      </c>
      <c r="F13" s="174"/>
      <c r="G13" s="175"/>
      <c r="H13" s="176"/>
      <c r="I13" s="7"/>
      <c r="J13" s="4"/>
      <c r="K13" s="1"/>
      <c r="L13" s="152" t="s">
        <v>4866</v>
      </c>
      <c r="M13" s="1"/>
      <c r="N13" s="1"/>
      <c r="O13" s="1"/>
      <c r="P13" s="1"/>
      <c r="Q13" s="1"/>
      <c r="R13" s="1"/>
      <c r="S13" s="1"/>
      <c r="T13" s="1"/>
      <c r="U13" s="1"/>
      <c r="V13" s="1"/>
      <c r="W13" s="1"/>
      <c r="X13" s="1"/>
      <c r="Y13" s="1"/>
      <c r="Z13" s="1"/>
    </row>
    <row r="14" spans="1:26" x14ac:dyDescent="0.35">
      <c r="A14" s="3"/>
      <c r="B14" s="5"/>
      <c r="C14" s="6"/>
      <c r="D14" s="6"/>
      <c r="E14" s="6"/>
      <c r="F14" s="6"/>
      <c r="G14" s="6"/>
      <c r="H14" s="6"/>
      <c r="I14" s="7"/>
      <c r="J14" s="4"/>
      <c r="K14" s="1"/>
      <c r="L14" s="152" t="s">
        <v>4871</v>
      </c>
      <c r="M14" s="1"/>
      <c r="N14" s="1"/>
      <c r="O14" s="1"/>
      <c r="P14" s="1"/>
      <c r="Q14" s="1"/>
      <c r="R14" s="1"/>
      <c r="S14" s="1"/>
      <c r="T14" s="1"/>
      <c r="U14" s="1"/>
      <c r="V14" s="1"/>
      <c r="W14" s="1"/>
      <c r="X14" s="1"/>
      <c r="Y14" s="1"/>
      <c r="Z14" s="1"/>
    </row>
    <row r="15" spans="1:26" x14ac:dyDescent="0.35">
      <c r="A15" s="3"/>
      <c r="B15" s="5"/>
      <c r="C15" s="194" t="s">
        <v>4673</v>
      </c>
      <c r="D15" s="183" t="s">
        <v>1007</v>
      </c>
      <c r="E15" s="184"/>
      <c r="F15" s="184"/>
      <c r="G15" s="184"/>
      <c r="H15" s="185"/>
      <c r="I15" s="7"/>
      <c r="J15" s="4"/>
      <c r="K15" s="1"/>
      <c r="L15" s="152" t="s">
        <v>5033</v>
      </c>
      <c r="M15" s="1"/>
      <c r="N15" s="1"/>
      <c r="O15" s="1"/>
      <c r="P15" s="1"/>
      <c r="Q15" s="1"/>
      <c r="R15" s="1"/>
      <c r="S15" s="1"/>
      <c r="T15" s="1"/>
      <c r="U15" s="1"/>
      <c r="V15" s="1"/>
      <c r="W15" s="1"/>
      <c r="X15" s="1"/>
      <c r="Y15" s="1"/>
      <c r="Z15" s="1"/>
    </row>
    <row r="16" spans="1:26" x14ac:dyDescent="0.35">
      <c r="A16" s="3"/>
      <c r="B16" s="5"/>
      <c r="C16" s="195"/>
      <c r="D16" s="186"/>
      <c r="E16" s="187"/>
      <c r="F16" s="187"/>
      <c r="G16" s="187"/>
      <c r="H16" s="188"/>
      <c r="I16" s="7"/>
      <c r="J16" s="4"/>
      <c r="K16" s="1"/>
      <c r="L16" s="152" t="s">
        <v>5034</v>
      </c>
      <c r="M16" s="1"/>
      <c r="N16" s="1"/>
      <c r="O16" s="1"/>
      <c r="P16" s="1"/>
      <c r="Q16" s="1"/>
      <c r="R16" s="1"/>
      <c r="S16" s="1"/>
      <c r="T16" s="1"/>
      <c r="U16" s="1"/>
      <c r="V16" s="1"/>
      <c r="W16" s="1"/>
      <c r="X16" s="1"/>
      <c r="Y16" s="1"/>
      <c r="Z16" s="1"/>
    </row>
    <row r="17" spans="1:26" ht="15" thickBot="1" x14ac:dyDescent="0.4">
      <c r="A17" s="3"/>
      <c r="B17" s="5"/>
      <c r="C17" s="13" t="s">
        <v>4674</v>
      </c>
      <c r="D17" s="174" t="s">
        <v>4678</v>
      </c>
      <c r="E17" s="175"/>
      <c r="F17" s="175"/>
      <c r="G17" s="175"/>
      <c r="H17" s="176"/>
      <c r="I17" s="7"/>
      <c r="J17" s="4"/>
      <c r="K17" s="1"/>
      <c r="L17" s="153" t="s">
        <v>4907</v>
      </c>
      <c r="M17" s="1"/>
      <c r="N17" s="1"/>
      <c r="O17" s="1"/>
      <c r="P17" s="1"/>
      <c r="Q17" s="1"/>
      <c r="R17" s="1"/>
      <c r="S17" s="1"/>
      <c r="T17" s="1"/>
      <c r="U17" s="1"/>
      <c r="V17" s="1"/>
      <c r="W17" s="1"/>
      <c r="X17" s="1"/>
      <c r="Y17" s="1"/>
      <c r="Z17" s="1"/>
    </row>
    <row r="18" spans="1:26" ht="15" thickBot="1" x14ac:dyDescent="0.4">
      <c r="A18" s="3"/>
      <c r="B18" s="5"/>
      <c r="C18" s="13" t="s">
        <v>4668</v>
      </c>
      <c r="D18" s="177" t="s">
        <v>4678</v>
      </c>
      <c r="E18" s="177"/>
      <c r="F18" s="177"/>
      <c r="G18" s="177"/>
      <c r="H18" s="177"/>
      <c r="I18" s="7"/>
      <c r="J18" s="4"/>
      <c r="K18" s="1"/>
      <c r="L18" s="1"/>
      <c r="M18" s="1"/>
      <c r="N18" s="1"/>
      <c r="O18" s="1"/>
      <c r="P18" s="1"/>
      <c r="Q18" s="1"/>
      <c r="R18" s="1"/>
      <c r="S18" s="1"/>
      <c r="T18" s="1"/>
      <c r="U18" s="1"/>
      <c r="V18" s="1"/>
      <c r="W18" s="1"/>
      <c r="X18" s="1"/>
      <c r="Y18" s="1"/>
      <c r="Z18" s="1"/>
    </row>
    <row r="19" spans="1:26" ht="15" customHeight="1" x14ac:dyDescent="0.35">
      <c r="A19" s="3"/>
      <c r="B19" s="5"/>
      <c r="C19" s="189" t="s">
        <v>4675</v>
      </c>
      <c r="D19" s="190" t="s">
        <v>4678</v>
      </c>
      <c r="E19" s="190"/>
      <c r="F19" s="190"/>
      <c r="G19" s="190"/>
      <c r="H19" s="190"/>
      <c r="I19" s="7"/>
      <c r="J19" s="4"/>
      <c r="K19" s="1"/>
      <c r="L19" s="12" t="s">
        <v>5024</v>
      </c>
      <c r="M19" s="1"/>
      <c r="N19" s="1"/>
      <c r="O19" s="1"/>
      <c r="P19" s="1"/>
      <c r="Q19" s="1"/>
      <c r="R19" s="1"/>
      <c r="S19" s="1"/>
      <c r="T19" s="1"/>
      <c r="U19" s="1"/>
      <c r="V19" s="1"/>
      <c r="W19" s="1"/>
      <c r="X19" s="1"/>
      <c r="Y19" s="1"/>
      <c r="Z19" s="1"/>
    </row>
    <row r="20" spans="1:26" x14ac:dyDescent="0.35">
      <c r="A20" s="3"/>
      <c r="B20" s="5"/>
      <c r="C20" s="189"/>
      <c r="D20" s="190"/>
      <c r="E20" s="190"/>
      <c r="F20" s="190"/>
      <c r="G20" s="190"/>
      <c r="H20" s="190"/>
      <c r="I20" s="7"/>
      <c r="J20" s="4"/>
      <c r="K20" s="1"/>
      <c r="L20" s="152" t="s">
        <v>5025</v>
      </c>
      <c r="M20" s="1"/>
      <c r="N20" s="1"/>
      <c r="O20" s="1"/>
      <c r="P20" s="1"/>
      <c r="Q20" s="1"/>
      <c r="R20" s="1"/>
      <c r="S20" s="1"/>
      <c r="T20" s="1"/>
      <c r="U20" s="1"/>
      <c r="V20" s="1"/>
      <c r="W20" s="1"/>
      <c r="X20" s="1"/>
      <c r="Y20" s="1"/>
      <c r="Z20" s="1"/>
    </row>
    <row r="21" spans="1:26" x14ac:dyDescent="0.35">
      <c r="A21" s="3"/>
      <c r="B21" s="5"/>
      <c r="C21" s="24"/>
      <c r="D21" s="25"/>
      <c r="E21" s="25"/>
      <c r="F21" s="25"/>
      <c r="G21" s="25"/>
      <c r="H21" s="25"/>
      <c r="I21" s="7"/>
      <c r="J21" s="4"/>
      <c r="K21" s="1"/>
      <c r="L21" s="152" t="s">
        <v>5026</v>
      </c>
      <c r="M21" s="1"/>
      <c r="N21" s="1"/>
      <c r="O21" s="1"/>
      <c r="P21" s="1"/>
      <c r="Q21" s="1"/>
      <c r="R21" s="1"/>
      <c r="S21" s="1"/>
      <c r="T21" s="1"/>
      <c r="U21" s="1"/>
      <c r="V21" s="1"/>
      <c r="W21" s="1"/>
      <c r="X21" s="1"/>
      <c r="Y21" s="1"/>
      <c r="Z21" s="1"/>
    </row>
    <row r="22" spans="1:26" x14ac:dyDescent="0.35">
      <c r="A22" s="3"/>
      <c r="B22" s="5"/>
      <c r="C22" s="182" t="s">
        <v>4676</v>
      </c>
      <c r="D22" s="183" t="s">
        <v>1007</v>
      </c>
      <c r="E22" s="184"/>
      <c r="F22" s="184"/>
      <c r="G22" s="184"/>
      <c r="H22" s="185"/>
      <c r="I22" s="7"/>
      <c r="J22" s="4"/>
      <c r="K22" s="1"/>
      <c r="L22" s="152" t="s">
        <v>5027</v>
      </c>
      <c r="M22" s="1"/>
      <c r="N22" s="1"/>
      <c r="O22" s="1"/>
      <c r="P22" s="1"/>
      <c r="Q22" s="1"/>
      <c r="R22" s="1"/>
      <c r="S22" s="1"/>
      <c r="T22" s="1"/>
      <c r="U22" s="1"/>
      <c r="V22" s="1"/>
      <c r="W22" s="1"/>
      <c r="X22" s="1"/>
      <c r="Y22" s="1"/>
      <c r="Z22" s="1"/>
    </row>
    <row r="23" spans="1:26" x14ac:dyDescent="0.35">
      <c r="A23" s="3"/>
      <c r="B23" s="5"/>
      <c r="C23" s="182"/>
      <c r="D23" s="186"/>
      <c r="E23" s="187"/>
      <c r="F23" s="187"/>
      <c r="G23" s="187"/>
      <c r="H23" s="188"/>
      <c r="I23" s="7"/>
      <c r="J23" s="4"/>
      <c r="K23" s="1"/>
      <c r="L23" s="152" t="s">
        <v>5028</v>
      </c>
      <c r="M23" s="1"/>
      <c r="N23" s="1"/>
      <c r="O23" s="1"/>
      <c r="P23" s="1"/>
      <c r="Q23" s="1"/>
      <c r="R23" s="1"/>
      <c r="S23" s="1"/>
      <c r="T23" s="1"/>
      <c r="U23" s="1"/>
      <c r="V23" s="1"/>
      <c r="W23" s="1"/>
      <c r="X23" s="1"/>
      <c r="Y23" s="1"/>
      <c r="Z23" s="1"/>
    </row>
    <row r="24" spans="1:26" x14ac:dyDescent="0.35">
      <c r="A24" s="3"/>
      <c r="B24" s="5"/>
      <c r="C24" s="196" t="s">
        <v>4677</v>
      </c>
      <c r="D24" s="198" t="s">
        <v>4678</v>
      </c>
      <c r="E24" s="199"/>
      <c r="F24" s="199"/>
      <c r="G24" s="199"/>
      <c r="H24" s="200"/>
      <c r="I24" s="7"/>
      <c r="J24" s="4"/>
      <c r="K24" s="1"/>
      <c r="L24" s="152" t="s">
        <v>5029</v>
      </c>
      <c r="M24" s="1"/>
      <c r="N24" s="1"/>
      <c r="O24" s="1"/>
      <c r="P24" s="1"/>
      <c r="Q24" s="1"/>
      <c r="R24" s="1"/>
      <c r="S24" s="1"/>
      <c r="T24" s="1"/>
      <c r="U24" s="1"/>
      <c r="V24" s="1"/>
      <c r="W24" s="1"/>
      <c r="X24" s="1"/>
      <c r="Y24" s="1"/>
      <c r="Z24" s="1"/>
    </row>
    <row r="25" spans="1:26" x14ac:dyDescent="0.35">
      <c r="A25" s="3"/>
      <c r="B25" s="5"/>
      <c r="C25" s="197"/>
      <c r="D25" s="201"/>
      <c r="E25" s="202"/>
      <c r="F25" s="202"/>
      <c r="G25" s="202"/>
      <c r="H25" s="203"/>
      <c r="I25" s="7"/>
      <c r="J25" s="4"/>
      <c r="K25" s="1"/>
      <c r="L25" s="152" t="s">
        <v>5030</v>
      </c>
      <c r="M25" s="1"/>
      <c r="N25" s="1"/>
      <c r="O25" s="1"/>
      <c r="P25" s="1"/>
      <c r="Q25" s="1"/>
      <c r="R25" s="1"/>
      <c r="S25" s="1"/>
      <c r="T25" s="1"/>
      <c r="U25" s="1"/>
      <c r="V25" s="1"/>
      <c r="W25" s="1"/>
      <c r="X25" s="1"/>
      <c r="Y25" s="1"/>
      <c r="Z25" s="1"/>
    </row>
    <row r="26" spans="1:26" x14ac:dyDescent="0.35">
      <c r="A26" s="3"/>
      <c r="B26" s="5"/>
      <c r="C26" s="13" t="s">
        <v>4679</v>
      </c>
      <c r="D26" s="177" t="s">
        <v>4678</v>
      </c>
      <c r="E26" s="177"/>
      <c r="F26" s="177"/>
      <c r="G26" s="177"/>
      <c r="H26" s="177"/>
      <c r="I26" s="7"/>
      <c r="J26" s="4"/>
      <c r="K26" s="1"/>
      <c r="L26" s="152" t="s">
        <v>5031</v>
      </c>
      <c r="M26" s="1"/>
      <c r="N26" s="1"/>
      <c r="O26" s="1"/>
      <c r="P26" s="1"/>
      <c r="Q26" s="1"/>
      <c r="R26" s="1"/>
      <c r="S26" s="1"/>
      <c r="T26" s="1"/>
      <c r="U26" s="1"/>
      <c r="V26" s="1"/>
      <c r="W26" s="1"/>
      <c r="X26" s="1"/>
      <c r="Y26" s="1"/>
      <c r="Z26" s="1"/>
    </row>
    <row r="27" spans="1:26" ht="15" thickBot="1" x14ac:dyDescent="0.4">
      <c r="A27" s="3"/>
      <c r="B27" s="5"/>
      <c r="C27" s="6"/>
      <c r="D27" s="6"/>
      <c r="E27" s="6"/>
      <c r="F27" s="6"/>
      <c r="G27" s="6"/>
      <c r="H27" s="6"/>
      <c r="I27" s="7"/>
      <c r="J27" s="4"/>
      <c r="K27" s="1"/>
      <c r="L27" s="153" t="s">
        <v>5032</v>
      </c>
      <c r="M27" s="1"/>
      <c r="N27" s="1"/>
      <c r="O27" s="1"/>
      <c r="P27" s="1"/>
      <c r="Q27" s="1"/>
      <c r="R27" s="1"/>
      <c r="S27" s="1"/>
      <c r="T27" s="1"/>
      <c r="U27" s="1"/>
      <c r="V27" s="1"/>
      <c r="W27" s="1"/>
      <c r="X27" s="1"/>
      <c r="Y27" s="1"/>
      <c r="Z27" s="1"/>
    </row>
    <row r="28" spans="1:26" x14ac:dyDescent="0.35">
      <c r="A28" s="3"/>
      <c r="B28" s="5"/>
      <c r="C28" s="6"/>
      <c r="D28" s="6"/>
      <c r="E28" s="6"/>
      <c r="F28" s="6"/>
      <c r="G28" s="6"/>
      <c r="H28" s="6"/>
      <c r="I28" s="7"/>
      <c r="J28" s="4"/>
      <c r="K28" s="1"/>
      <c r="L28" s="1"/>
      <c r="M28" s="1"/>
      <c r="N28" s="1"/>
      <c r="O28" s="1"/>
      <c r="P28" s="1"/>
      <c r="Q28" s="1"/>
      <c r="R28" s="1"/>
      <c r="S28" s="1"/>
      <c r="T28" s="1"/>
      <c r="U28" s="1"/>
      <c r="V28" s="1"/>
      <c r="W28" s="1"/>
      <c r="X28" s="1"/>
      <c r="Y28" s="1"/>
      <c r="Z28" s="1"/>
    </row>
    <row r="29" spans="1:26" ht="15" customHeight="1" x14ac:dyDescent="0.35">
      <c r="A29" s="3"/>
      <c r="B29" s="5"/>
      <c r="C29" s="180" t="s">
        <v>4680</v>
      </c>
      <c r="D29" s="180"/>
      <c r="E29" s="180"/>
      <c r="F29" s="180"/>
      <c r="G29" s="181" t="s">
        <v>1007</v>
      </c>
      <c r="H29" s="181"/>
      <c r="I29" s="7"/>
      <c r="J29" s="4"/>
      <c r="K29" s="1"/>
      <c r="L29" s="1"/>
      <c r="M29" s="1"/>
      <c r="N29" s="1"/>
      <c r="O29" s="1"/>
      <c r="P29" s="1"/>
      <c r="Q29" s="1"/>
      <c r="R29" s="1"/>
      <c r="S29" s="1"/>
      <c r="T29" s="1"/>
      <c r="U29" s="1"/>
      <c r="V29" s="1"/>
      <c r="W29" s="1"/>
      <c r="X29" s="1"/>
      <c r="Y29" s="1"/>
      <c r="Z29" s="1"/>
    </row>
    <row r="30" spans="1:26" x14ac:dyDescent="0.35">
      <c r="A30" s="3"/>
      <c r="B30" s="5"/>
      <c r="C30" s="180"/>
      <c r="D30" s="180"/>
      <c r="E30" s="180"/>
      <c r="F30" s="180"/>
      <c r="G30" s="181"/>
      <c r="H30" s="181"/>
      <c r="I30" s="7"/>
      <c r="J30" s="4"/>
      <c r="K30" s="1"/>
      <c r="L30" s="1"/>
      <c r="M30" s="1"/>
      <c r="N30" s="1"/>
      <c r="O30" s="1"/>
      <c r="P30" s="1"/>
      <c r="Q30" s="1"/>
      <c r="R30" s="1"/>
      <c r="S30" s="1"/>
      <c r="T30" s="1"/>
      <c r="U30" s="1"/>
      <c r="V30" s="1"/>
      <c r="W30" s="1"/>
      <c r="X30" s="1"/>
      <c r="Y30" s="1"/>
      <c r="Z30" s="1"/>
    </row>
    <row r="31" spans="1:26" x14ac:dyDescent="0.35">
      <c r="A31" s="3"/>
      <c r="B31" s="5"/>
      <c r="C31" s="180"/>
      <c r="D31" s="180"/>
      <c r="E31" s="180"/>
      <c r="F31" s="180"/>
      <c r="G31" s="181"/>
      <c r="H31" s="181"/>
      <c r="I31" s="7"/>
      <c r="J31" s="4"/>
      <c r="K31" s="1"/>
      <c r="L31" s="1"/>
      <c r="M31" s="1"/>
      <c r="N31" s="1"/>
      <c r="O31" s="1"/>
      <c r="P31" s="1"/>
      <c r="Q31" s="1"/>
      <c r="R31" s="1"/>
      <c r="S31" s="1"/>
      <c r="T31" s="1"/>
      <c r="U31" s="1"/>
      <c r="V31" s="1"/>
      <c r="W31" s="1"/>
      <c r="X31" s="1"/>
      <c r="Y31" s="1"/>
      <c r="Z31" s="1"/>
    </row>
    <row r="32" spans="1:26" ht="15" thickBot="1" x14ac:dyDescent="0.4">
      <c r="A32" s="3"/>
      <c r="B32" s="5"/>
      <c r="C32" s="6"/>
      <c r="D32" s="6"/>
      <c r="E32" s="6"/>
      <c r="F32" s="6"/>
      <c r="G32" s="6"/>
      <c r="H32" s="6"/>
      <c r="I32" s="7"/>
      <c r="J32" s="4"/>
      <c r="K32" s="1"/>
      <c r="L32" s="1"/>
      <c r="M32" s="1"/>
      <c r="N32" s="1"/>
      <c r="O32" s="1"/>
      <c r="P32" s="1"/>
      <c r="Q32" s="1"/>
      <c r="R32" s="1"/>
      <c r="S32" s="1"/>
      <c r="T32" s="1"/>
      <c r="U32" s="1"/>
      <c r="V32" s="1"/>
      <c r="W32" s="1"/>
      <c r="X32" s="1"/>
      <c r="Y32" s="1"/>
      <c r="Z32" s="1"/>
    </row>
    <row r="33" spans="1:26" x14ac:dyDescent="0.35">
      <c r="A33" s="3"/>
      <c r="B33" s="5"/>
      <c r="C33" s="124" t="s">
        <v>4681</v>
      </c>
      <c r="D33" s="125"/>
      <c r="E33" s="125"/>
      <c r="F33" s="125"/>
      <c r="G33" s="125"/>
      <c r="H33" s="126"/>
      <c r="I33" s="7"/>
      <c r="J33" s="4"/>
      <c r="K33" s="1"/>
      <c r="L33" s="1"/>
      <c r="M33" s="1"/>
      <c r="N33" s="1"/>
      <c r="O33" s="1"/>
      <c r="P33" s="1"/>
      <c r="Q33" s="1"/>
      <c r="R33" s="1"/>
      <c r="S33" s="1"/>
      <c r="T33" s="1"/>
      <c r="U33" s="1"/>
      <c r="V33" s="1"/>
      <c r="W33" s="1"/>
      <c r="X33" s="1"/>
      <c r="Y33" s="1"/>
      <c r="Z33" s="1"/>
    </row>
    <row r="34" spans="1:26" x14ac:dyDescent="0.35">
      <c r="A34" s="3"/>
      <c r="B34" s="5"/>
      <c r="C34" s="122" t="s">
        <v>4627</v>
      </c>
      <c r="D34" s="177" t="str">
        <f>IF('Packaging (Primary)'!D5="","",'Packaging (Primary)'!D5)</f>
        <v/>
      </c>
      <c r="E34" s="177"/>
      <c r="F34" s="177"/>
      <c r="G34" s="177"/>
      <c r="H34" s="191"/>
      <c r="I34" s="7"/>
      <c r="J34" s="4"/>
      <c r="K34" s="1"/>
      <c r="L34" s="1"/>
      <c r="M34" s="1"/>
      <c r="N34" s="1"/>
      <c r="O34" s="1"/>
      <c r="P34" s="1"/>
      <c r="Q34" s="1"/>
      <c r="R34" s="1"/>
      <c r="S34" s="1"/>
      <c r="T34" s="1"/>
      <c r="U34" s="1"/>
      <c r="V34" s="1"/>
      <c r="W34" s="1"/>
      <c r="X34" s="1"/>
      <c r="Y34" s="1"/>
      <c r="Z34" s="1"/>
    </row>
    <row r="35" spans="1:26" x14ac:dyDescent="0.35">
      <c r="A35" s="3"/>
      <c r="B35" s="5"/>
      <c r="C35" s="122" t="s">
        <v>4682</v>
      </c>
      <c r="D35" s="177"/>
      <c r="E35" s="177"/>
      <c r="F35" s="177"/>
      <c r="G35" s="177"/>
      <c r="H35" s="191"/>
      <c r="I35" s="7"/>
      <c r="J35" s="4"/>
      <c r="K35" s="1"/>
      <c r="L35" s="1"/>
      <c r="M35" s="1"/>
      <c r="N35" s="1"/>
      <c r="O35" s="1"/>
      <c r="P35" s="1"/>
      <c r="Q35" s="1"/>
      <c r="R35" s="1"/>
      <c r="S35" s="1"/>
      <c r="T35" s="1"/>
      <c r="U35" s="1"/>
      <c r="V35" s="1"/>
      <c r="W35" s="1"/>
      <c r="X35" s="1"/>
      <c r="Y35" s="1"/>
      <c r="Z35" s="1"/>
    </row>
    <row r="36" spans="1:26" x14ac:dyDescent="0.35">
      <c r="A36" s="3"/>
      <c r="B36" s="5"/>
      <c r="C36" s="122" t="s">
        <v>4683</v>
      </c>
      <c r="D36" s="177"/>
      <c r="E36" s="177"/>
      <c r="F36" s="177"/>
      <c r="G36" s="177"/>
      <c r="H36" s="191"/>
      <c r="I36" s="7"/>
      <c r="J36" s="4"/>
      <c r="K36" s="1"/>
      <c r="L36" s="1"/>
      <c r="M36" s="1"/>
      <c r="N36" s="1"/>
      <c r="O36" s="1"/>
      <c r="P36" s="1"/>
      <c r="Q36" s="1"/>
      <c r="R36" s="1"/>
      <c r="S36" s="1"/>
      <c r="T36" s="1"/>
      <c r="U36" s="1"/>
      <c r="V36" s="1"/>
      <c r="W36" s="1"/>
      <c r="X36" s="1"/>
      <c r="Y36" s="1"/>
      <c r="Z36" s="1"/>
    </row>
    <row r="37" spans="1:26" ht="15" thickBot="1" x14ac:dyDescent="0.4">
      <c r="A37" s="3"/>
      <c r="B37" s="5"/>
      <c r="C37" s="123" t="s">
        <v>4684</v>
      </c>
      <c r="D37" s="204" t="s">
        <v>1007</v>
      </c>
      <c r="E37" s="205"/>
      <c r="F37" s="205"/>
      <c r="G37" s="205"/>
      <c r="H37" s="206"/>
      <c r="I37" s="7"/>
      <c r="J37" s="4"/>
      <c r="K37" s="1"/>
      <c r="L37" s="1"/>
      <c r="M37" s="1"/>
      <c r="N37" s="1"/>
      <c r="O37" s="1"/>
      <c r="P37" s="1"/>
      <c r="Q37" s="1"/>
      <c r="R37" s="1"/>
      <c r="S37" s="1"/>
      <c r="T37" s="1"/>
      <c r="U37" s="1"/>
      <c r="V37" s="1"/>
      <c r="W37" s="1"/>
      <c r="X37" s="1"/>
      <c r="Y37" s="1"/>
      <c r="Z37" s="1"/>
    </row>
    <row r="38" spans="1:26" x14ac:dyDescent="0.35">
      <c r="A38" s="3"/>
      <c r="B38" s="5"/>
      <c r="C38" s="6"/>
      <c r="D38" s="6"/>
      <c r="E38" s="6"/>
      <c r="F38" s="6"/>
      <c r="G38" s="6"/>
      <c r="H38" s="6"/>
      <c r="I38" s="7"/>
      <c r="J38" s="4"/>
      <c r="K38" s="1"/>
      <c r="L38" s="1"/>
      <c r="M38" s="1"/>
      <c r="N38" s="1"/>
      <c r="O38" s="1"/>
      <c r="P38" s="1"/>
      <c r="Q38" s="1"/>
      <c r="R38" s="1"/>
      <c r="S38" s="1"/>
      <c r="T38" s="1"/>
      <c r="U38" s="1"/>
      <c r="V38" s="1"/>
      <c r="W38" s="1"/>
      <c r="X38" s="1"/>
      <c r="Y38" s="1"/>
      <c r="Z38" s="1"/>
    </row>
    <row r="39" spans="1:26" x14ac:dyDescent="0.35">
      <c r="A39" s="3"/>
      <c r="B39" s="5"/>
      <c r="C39" s="6"/>
      <c r="D39" s="6"/>
      <c r="E39" s="6"/>
      <c r="F39" s="6"/>
      <c r="G39" s="179" t="str">
        <f>'Drop down'!P12</f>
        <v>Next</v>
      </c>
      <c r="H39" s="179"/>
      <c r="I39" s="7"/>
      <c r="J39" s="4"/>
      <c r="K39" s="1"/>
      <c r="L39" s="1"/>
      <c r="M39" s="1"/>
      <c r="N39" s="1"/>
      <c r="O39" s="1"/>
      <c r="P39" s="1"/>
      <c r="Q39" s="1"/>
      <c r="R39" s="1"/>
      <c r="S39" s="1"/>
      <c r="T39" s="1"/>
      <c r="U39" s="1"/>
      <c r="V39" s="1"/>
      <c r="W39" s="1"/>
      <c r="X39" s="1"/>
      <c r="Y39" s="1"/>
      <c r="Z39" s="1"/>
    </row>
    <row r="40" spans="1:26" x14ac:dyDescent="0.35">
      <c r="A40" s="3"/>
      <c r="B40" s="5"/>
      <c r="C40" s="6"/>
      <c r="D40" s="6"/>
      <c r="E40" s="6"/>
      <c r="F40" s="6"/>
      <c r="G40" s="179"/>
      <c r="H40" s="179"/>
      <c r="I40" s="7"/>
      <c r="J40" s="4"/>
      <c r="K40" s="1"/>
      <c r="L40" s="1"/>
      <c r="M40" s="1"/>
      <c r="N40" s="1"/>
      <c r="O40" s="1"/>
      <c r="P40" s="1"/>
      <c r="Q40" s="1"/>
      <c r="R40" s="1"/>
      <c r="S40" s="1"/>
      <c r="T40" s="1"/>
      <c r="U40" s="1"/>
      <c r="V40" s="1"/>
      <c r="W40" s="1"/>
      <c r="X40" s="1"/>
      <c r="Y40" s="1"/>
      <c r="Z40" s="1"/>
    </row>
    <row r="41" spans="1:26" x14ac:dyDescent="0.35">
      <c r="A41" s="3"/>
      <c r="B41" s="20"/>
      <c r="C41" s="21"/>
      <c r="D41" s="21"/>
      <c r="E41" s="21"/>
      <c r="F41" s="21"/>
      <c r="G41" s="21"/>
      <c r="H41" s="21"/>
      <c r="I41" s="22"/>
      <c r="J41" s="4"/>
      <c r="K41" s="1"/>
      <c r="L41" s="1"/>
      <c r="M41" s="1"/>
      <c r="N41" s="1"/>
      <c r="O41" s="1"/>
      <c r="P41" s="1"/>
      <c r="Q41" s="1"/>
      <c r="R41" s="1"/>
      <c r="S41" s="1"/>
      <c r="T41" s="1"/>
      <c r="U41" s="1"/>
      <c r="V41" s="1"/>
      <c r="W41" s="1"/>
      <c r="X41" s="1"/>
      <c r="Y41" s="1"/>
      <c r="Z41" s="1"/>
    </row>
    <row r="42" spans="1:26" x14ac:dyDescent="0.35">
      <c r="A42" s="2"/>
      <c r="B42" s="18"/>
      <c r="C42" s="18"/>
      <c r="D42" s="18"/>
      <c r="E42" s="18"/>
      <c r="F42" s="18"/>
      <c r="G42" s="18"/>
      <c r="H42" s="18"/>
      <c r="I42" s="18"/>
      <c r="J42" s="19"/>
      <c r="K42" s="1"/>
      <c r="L42" s="1"/>
      <c r="M42" s="1"/>
      <c r="N42" s="1"/>
      <c r="O42" s="1"/>
      <c r="P42" s="1"/>
      <c r="Q42" s="1"/>
      <c r="R42" s="1"/>
      <c r="S42" s="1"/>
      <c r="T42" s="1"/>
      <c r="U42" s="1"/>
      <c r="V42" s="1"/>
      <c r="W42" s="1"/>
      <c r="X42" s="1"/>
      <c r="Y42" s="1"/>
      <c r="Z42" s="1"/>
    </row>
    <row r="43" spans="1:26" x14ac:dyDescent="0.35">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x14ac:dyDescent="0.35">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x14ac:dyDescent="0.35">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x14ac:dyDescent="0.35">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x14ac:dyDescent="0.35">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x14ac:dyDescent="0.35">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x14ac:dyDescent="0.35">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x14ac:dyDescent="0.3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x14ac:dyDescent="0.3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x14ac:dyDescent="0.3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x14ac:dyDescent="0.3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x14ac:dyDescent="0.3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x14ac:dyDescent="0.3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x14ac:dyDescent="0.35">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x14ac:dyDescent="0.35">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x14ac:dyDescent="0.35">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x14ac:dyDescent="0.35">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x14ac:dyDescent="0.35">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1:26" x14ac:dyDescent="0.35">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1:26" x14ac:dyDescent="0.35">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1:26" x14ac:dyDescent="0.3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1:26" x14ac:dyDescent="0.35">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x14ac:dyDescent="0.3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x14ac:dyDescent="0.3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x14ac:dyDescent="0.3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x14ac:dyDescent="0.3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sheetData>
  <sheetProtection algorithmName="SHA-512" hashValue="/p/JzJV0ugiNp39Zz6ed7fGe1ww+oOH9p9+Rx5ky3OEOReLMKin0vQgTcEy/wzGGzkyQs4WbteimWwlyUcFffg==" saltValue="ami7xMbFagL7x1Ue0HfXaw==" spinCount="100000" sheet="1" scenarios="1"/>
  <mergeCells count="26">
    <mergeCell ref="C15:C16"/>
    <mergeCell ref="D15:H16"/>
    <mergeCell ref="C24:C25"/>
    <mergeCell ref="D24:H25"/>
    <mergeCell ref="D37:H37"/>
    <mergeCell ref="B1:E1"/>
    <mergeCell ref="G39:H40"/>
    <mergeCell ref="D17:H17"/>
    <mergeCell ref="D18:H18"/>
    <mergeCell ref="C29:F31"/>
    <mergeCell ref="G29:H31"/>
    <mergeCell ref="C22:C23"/>
    <mergeCell ref="D22:H23"/>
    <mergeCell ref="D26:H26"/>
    <mergeCell ref="C19:C20"/>
    <mergeCell ref="D19:H20"/>
    <mergeCell ref="D34:H34"/>
    <mergeCell ref="D35:H35"/>
    <mergeCell ref="D36:H36"/>
    <mergeCell ref="D9:H9"/>
    <mergeCell ref="D12:H12"/>
    <mergeCell ref="F13:H13"/>
    <mergeCell ref="D6:H6"/>
    <mergeCell ref="D7:H7"/>
    <mergeCell ref="D8:H8"/>
    <mergeCell ref="D10:H10"/>
  </mergeCells>
  <dataValidations count="3">
    <dataValidation type="whole" allowBlank="1" showInputMessage="1" showErrorMessage="1" errorTitle="Error" error="You can only enter between 10000-99999 without decimals" sqref="F13:H13" xr:uid="{D597AE31-EFD5-4C8C-8064-D5B64ABB3838}">
      <formula1>10000</formula1>
      <formula2>99999</formula2>
    </dataValidation>
    <dataValidation type="whole" allowBlank="1" showInputMessage="1" showErrorMessage="1" errorTitle="Error" error="Only integers with 13 digits can be entered" sqref="D36:H36" xr:uid="{445AE236-02ED-450C-A284-5BDC3E592E93}">
      <formula1>1000000000000</formula1>
      <formula2>9999999999999</formula2>
    </dataValidation>
    <dataValidation allowBlank="1" showInputMessage="1" showErrorMessage="1" errorTitle="Error" error="You can only enter between 10000-99999 without decimals" sqref="D34:H34" xr:uid="{46F47A77-0F36-4A1B-A22A-242CB1F7E55F}"/>
  </dataValidations>
  <hyperlinks>
    <hyperlink ref="G39:H40" location="'Product designation and net con'!A1" display="Next" xr:uid="{4ECA2EA9-3A91-436E-8EF5-3EA2645852EF}"/>
    <hyperlink ref="L5" location="Start!A1" display="Start" xr:uid="{406A08BA-5575-49D4-A3EE-77F9A9E5FD6B}"/>
    <hyperlink ref="L6" location="'Product designation and net con'!A1" display="Product designation and net content" xr:uid="{E1C81E1D-4958-4B19-86F1-85801B97CDFB}"/>
    <hyperlink ref="L7" location="'Method of food processing'!A1" display="Method af food processing" xr:uid="{4763ED38-D575-4ED4-9A59-E2AF60AB15FB}"/>
    <hyperlink ref="L8" location="Recipe!A1" display="Recipe" xr:uid="{8E208A05-E12A-4E3E-B29E-90B447705301}"/>
    <hyperlink ref="L9" location="Additives!A1" display="Additives" xr:uid="{52115444-F66A-4C71-B100-B13506F29B69}"/>
    <hyperlink ref="L10" location="'Ingredient specifications'!A1" display="Ingredient specifications" xr:uid="{011DC06E-00ED-429E-A436-D7C665F2F6FC}"/>
    <hyperlink ref="L11" location="'Nutritional labelling'!A1" display="Nutritional labelling" xr:uid="{79C4BE78-90C2-45FD-BDF9-3C6AF3357741}"/>
    <hyperlink ref="L12" location="'Shelf-life and storage'!A1" display="Shelf-life and storage" xr:uid="{6A68AC66-A9EF-468C-92DC-2EEC3F5DFEC3}"/>
    <hyperlink ref="L13" location="'Packaging method and cooking in'!A1" display="Packaging method and cooking instructions" xr:uid="{F1FC9A9A-1D61-442E-B665-E05C8938C64D}"/>
    <hyperlink ref="L14" location="Claims!A1" display="Claims" xr:uid="{E6E1FBD7-735E-467A-9DA7-5796568BFE39}"/>
    <hyperlink ref="L16" location="'Packaging (Secondary)'!A1" display="Packaging (Secondary)" xr:uid="{AAF38F85-A40C-42BD-B2F9-2DAE0EA513DA}"/>
    <hyperlink ref="L17" location="'Appendix 1'!A1" display="Appendix 1: Supplementary nutrition labelling" xr:uid="{349F4C20-E67C-4812-9E36-135CA89CC549}"/>
    <hyperlink ref="L20" location="'Part B Meat'!A1" display="Meat: Beef pork, poultry, sheep, goat" xr:uid="{D335A9FC-6C5E-48D0-B42B-6F45278E15AF}"/>
    <hyperlink ref="L21" location="'Part B Milk and cheese'!A1" display="Milk and cheese" xr:uid="{1AA4ACCE-9592-4E7F-8E0B-E11265166363}"/>
    <hyperlink ref="L22" location="'Part B Egg and egg products'!A1" display="Egg and egg products" xr:uid="{07CD748F-4051-4D7A-BAF8-001894B1B08C}"/>
    <hyperlink ref="L23" location="'Part B Chocolate'!A1" display="Chocolate" xr:uid="{FE5A27EC-A717-488F-A136-0DAD8080FF17}"/>
    <hyperlink ref="L24" location="'Part B Fish and fish products'!A1" display="Fish and fishproducts" xr:uid="{61C358E4-B90F-4B38-964F-A9238ED9378D}"/>
    <hyperlink ref="L25" location="'Part B Juice'!A1" display="Fruit juice" xr:uid="{9CE023D8-0733-4C5D-8710-CC38C0C33B82}"/>
    <hyperlink ref="L26" location="'Part B Coffee'!A1" display="Coffee" xr:uid="{A10192F5-2B7E-4E57-ADF7-A4AAC01AB0FF}"/>
    <hyperlink ref="L27" location="'Part B Tea'!A1" display="Tea" xr:uid="{93A64D51-2C4E-44EE-98EA-D56911E9ABB7}"/>
    <hyperlink ref="L15" location="'Packaging (Primary)'!Print_Area" display="Packaging (Primary)" xr:uid="{F06BDC7E-C270-4208-BF2C-F1EB1137C5B6}"/>
  </hyperlinks>
  <pageMargins left="0.7" right="0.7" top="0.75" bottom="0.75" header="0.3" footer="0.3"/>
  <pageSetup paperSize="9" scale="60" fitToHeight="0"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1001" id="{00000000-000E-0000-0400-000026000000}">
            <xm:f>D13='Drop down'!$P$6</xm:f>
            <x14:dxf>
              <font>
                <b/>
                <i val="0"/>
                <color auto="1"/>
              </font>
              <fill>
                <patternFill>
                  <bgColor theme="2" tint="-0.14996795556505021"/>
                </patternFill>
              </fill>
            </x14:dxf>
          </x14:cfRule>
          <x14:cfRule type="expression" priority="1002" id="{00000000-000E-0000-0400-000027000000}">
            <xm:f>D13&lt;&gt;'Drop down'!$P$6</xm:f>
            <x14:dxf>
              <font>
                <b val="0"/>
                <i val="0"/>
                <color rgb="FFFF0000"/>
              </font>
              <fill>
                <patternFill>
                  <bgColor theme="0"/>
                </patternFill>
              </fill>
            </x14:dxf>
          </x14:cfRule>
          <xm:sqref>D13</xm:sqref>
        </x14:conditionalFormatting>
        <x14:conditionalFormatting xmlns:xm="http://schemas.microsoft.com/office/excel/2006/main">
          <x14:cfRule type="expression" priority="1003" id="{026BAB1B-B4E1-496D-AED8-E3413ADF7020}">
            <xm:f>$D$22='Drop down'!$P$6</xm:f>
            <x14:dxf>
              <font>
                <b/>
                <i val="0"/>
              </font>
              <fill>
                <patternFill>
                  <bgColor theme="2" tint="-0.14996795556505021"/>
                </patternFill>
              </fill>
            </x14:dxf>
          </x14:cfRule>
          <x14:cfRule type="expression" priority="1004" id="{491D1FD2-449D-4FED-AC63-B00132CF42DE}">
            <xm:f>$D$22&lt;&gt;'Drop down'!$P$6</xm:f>
            <x14:dxf>
              <font>
                <b val="0"/>
                <i val="0"/>
                <color rgb="FFFF0000"/>
              </font>
              <fill>
                <patternFill>
                  <bgColor theme="0"/>
                </patternFill>
              </fill>
            </x14:dxf>
          </x14:cfRule>
          <xm:sqref>D15 D22</xm:sqref>
        </x14:conditionalFormatting>
        <x14:conditionalFormatting xmlns:xm="http://schemas.microsoft.com/office/excel/2006/main">
          <x14:cfRule type="expression" priority="1007" id="{00000000-000E-0000-0400-000019000000}">
            <xm:f>OR(D6="",D6='Drop down'!$P$7)</xm:f>
            <x14:dxf>
              <font>
                <b/>
                <i val="0"/>
              </font>
              <fill>
                <patternFill>
                  <bgColor theme="2" tint="-0.14996795556505021"/>
                </patternFill>
              </fill>
            </x14:dxf>
          </x14:cfRule>
          <x14:cfRule type="expression" priority="1008" id="{00000000-000E-0000-0400-00001A000000}">
            <xm:f>D6&lt;&gt;'Drop down'!$P$7</xm:f>
            <x14:dxf>
              <font>
                <b val="0"/>
                <i val="0"/>
                <color rgb="FFFF0000"/>
              </font>
              <fill>
                <patternFill patternType="solid">
                  <bgColor theme="0"/>
                </patternFill>
              </fill>
            </x14:dxf>
          </x14:cfRule>
          <xm:sqref>D6:H10</xm:sqref>
        </x14:conditionalFormatting>
        <x14:conditionalFormatting xmlns:xm="http://schemas.microsoft.com/office/excel/2006/main">
          <x14:cfRule type="expression" priority="1021" id="{00000000-000E-0000-0400-00000D000000}">
            <xm:f>$D$12='Drop down'!$P$6</xm:f>
            <x14:dxf>
              <font>
                <b/>
                <i val="0"/>
              </font>
              <fill>
                <patternFill>
                  <bgColor theme="2" tint="-0.14996795556505021"/>
                </patternFill>
              </fill>
            </x14:dxf>
          </x14:cfRule>
          <x14:cfRule type="expression" priority="1022" id="{00000000-000E-0000-0400-00000E000000}">
            <xm:f>$D$12&lt;&gt;'Drop down'!$P$6</xm:f>
            <x14:dxf>
              <font>
                <b val="0"/>
                <i val="0"/>
                <color rgb="FFFF0000"/>
              </font>
              <fill>
                <patternFill>
                  <bgColor theme="0"/>
                </patternFill>
              </fill>
            </x14:dxf>
          </x14:cfRule>
          <xm:sqref>D12:H12</xm:sqref>
        </x14:conditionalFormatting>
        <x14:conditionalFormatting xmlns:xm="http://schemas.microsoft.com/office/excel/2006/main">
          <x14:cfRule type="expression" priority="1023" id="{00000000-000E-0000-0400-000001000000}">
            <xm:f>$D$37='Drop down'!$P$6</xm:f>
            <x14:dxf>
              <font>
                <b/>
                <i val="0"/>
              </font>
              <fill>
                <patternFill>
                  <bgColor theme="2" tint="-0.14996795556505021"/>
                </patternFill>
              </fill>
            </x14:dxf>
          </x14:cfRule>
          <x14:cfRule type="expression" priority="1024" id="{00000000-000E-0000-0400-000002000000}">
            <xm:f>$D$37&lt;&gt;'Drop down'!$P$6</xm:f>
            <x14:dxf>
              <font>
                <b val="0"/>
                <i val="0"/>
                <color rgb="FFFF0000"/>
              </font>
              <fill>
                <patternFill>
                  <bgColor theme="0"/>
                </patternFill>
              </fill>
            </x14:dxf>
          </x14:cfRule>
          <xm:sqref>D37:H37</xm:sqref>
        </x14:conditionalFormatting>
        <x14:conditionalFormatting xmlns:xm="http://schemas.microsoft.com/office/excel/2006/main">
          <x14:cfRule type="expression" priority="1019" id="{D327951D-E6E8-4F20-AD30-6E6FA1598050}">
            <xm:f>OR(D13="",D13='Drop down'!$P$7)</xm:f>
            <x14:dxf>
              <font>
                <b/>
                <i val="0"/>
              </font>
              <fill>
                <patternFill>
                  <bgColor theme="2" tint="-0.14996795556505021"/>
                </patternFill>
              </fill>
            </x14:dxf>
          </x14:cfRule>
          <x14:cfRule type="expression" priority="1020" id="{00000000-000E-0000-0400-0000FC030000}">
            <xm:f>D13&lt;&gt;'Drop down'!$P$7</xm:f>
            <x14:dxf>
              <font>
                <b val="0"/>
                <i val="0"/>
                <color rgb="FFFF0000"/>
              </font>
              <fill>
                <patternFill patternType="solid">
                  <bgColor theme="0"/>
                </patternFill>
              </fill>
            </x14:dxf>
          </x14:cfRule>
          <xm:sqref>F13:H13 D17:H18 D19 D24 D26:H26 D34:H36</xm:sqref>
        </x14:conditionalFormatting>
        <x14:conditionalFormatting xmlns:xm="http://schemas.microsoft.com/office/excel/2006/main">
          <x14:cfRule type="expression" priority="1025" id="{00000000-000E-0000-0400-000017000000}">
            <xm:f>$G$29='Drop down'!$P$6</xm:f>
            <x14:dxf>
              <font>
                <b/>
                <i val="0"/>
              </font>
              <fill>
                <patternFill>
                  <bgColor theme="2" tint="-0.14996795556505021"/>
                </patternFill>
              </fill>
            </x14:dxf>
          </x14:cfRule>
          <x14:cfRule type="expression" priority="1026" id="{00000000-000E-0000-0400-000018000000}">
            <xm:f>$G$29&lt;&gt;'Drop down'!$P$6</xm:f>
            <x14:dxf>
              <font>
                <b val="0"/>
                <i val="0"/>
                <color rgb="FFFF0000"/>
              </font>
              <fill>
                <patternFill>
                  <bgColor theme="0"/>
                </patternFill>
              </fill>
            </x14:dxf>
          </x14:cfRule>
          <xm:sqref>G29:G31</xm:sqref>
        </x14:conditionalFormatting>
      </x14:conditionalFormattings>
    </ext>
    <ext xmlns:x14="http://schemas.microsoft.com/office/spreadsheetml/2009/9/main" uri="{CCE6A557-97BC-4b89-ADB6-D9C93CAAB3DF}">
      <x14:dataValidations xmlns:xm="http://schemas.microsoft.com/office/excel/2006/main" count="3">
        <x14:dataValidation type="list" showInputMessage="1" showErrorMessage="1" xr:uid="{03085E40-7324-483F-86AD-7699395D6352}">
          <x14:formula1>
            <xm:f>'Drop down'!$B$5:$B$7</xm:f>
          </x14:formula1>
          <xm:sqref>G29:H31 D12:H12 D22:H23 D15:H16</xm:sqref>
        </x14:dataValidation>
        <x14:dataValidation type="list" showInputMessage="1" showErrorMessage="1" promptTitle="Vælg" xr:uid="{3D123171-8014-4E51-AD65-024D406C92CE}">
          <x14:formula1>
            <xm:f>'Drop down'!$B$5:$B$7</xm:f>
          </x14:formula1>
          <xm:sqref>D13</xm:sqref>
        </x14:dataValidation>
        <x14:dataValidation type="list" showInputMessage="1" showErrorMessage="1" xr:uid="{00FC8F5D-AD5C-47D0-9217-CEFA100A20FC}">
          <x14:formula1>
            <xm:f>'Drop down'!$B$228:$B$233</xm:f>
          </x14:formula1>
          <xm:sqref>D37:H37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CD959-C077-4A8C-8E0E-E37B15865C0C}">
  <sheetPr codeName="Sheet5">
    <pageSetUpPr fitToPage="1"/>
  </sheetPr>
  <dimension ref="A1:Z68"/>
  <sheetViews>
    <sheetView workbookViewId="0"/>
  </sheetViews>
  <sheetFormatPr defaultRowHeight="14.5" x14ac:dyDescent="0.35"/>
  <cols>
    <col min="1" max="1" width="2.81640625" customWidth="1"/>
    <col min="2" max="2" width="3.453125" customWidth="1"/>
    <col min="3" max="3" width="37.54296875" customWidth="1"/>
    <col min="4" max="4" width="17.7265625" customWidth="1"/>
    <col min="6" max="6" width="13.81640625" customWidth="1"/>
    <col min="9" max="9" width="2.54296875" customWidth="1"/>
    <col min="10" max="10" width="3.1796875" customWidth="1"/>
    <col min="11" max="11" width="3.453125" customWidth="1"/>
    <col min="12" max="12" width="41.1796875" bestFit="1" customWidth="1"/>
  </cols>
  <sheetData>
    <row r="1" spans="1:26" ht="38.5" customHeight="1" x14ac:dyDescent="0.35">
      <c r="A1" s="3"/>
      <c r="B1" s="178" t="str">
        <f>'Drop down'!P14</f>
        <v>All rights to this document belong to Varefakta, and the document may not be copied, reproduced, passed on and / or used without prior written permission from Varefakta. (version 23.1).</v>
      </c>
      <c r="C1" s="178"/>
      <c r="D1" s="178"/>
      <c r="E1" s="178"/>
      <c r="F1" s="11"/>
      <c r="G1" s="11"/>
      <c r="H1" s="2"/>
      <c r="I1" s="2"/>
      <c r="J1" s="4"/>
      <c r="K1" s="1"/>
      <c r="L1" s="1"/>
      <c r="M1" s="1"/>
      <c r="N1" s="1"/>
      <c r="O1" s="1"/>
      <c r="P1" s="1"/>
      <c r="Q1" s="1"/>
      <c r="R1" s="1"/>
      <c r="S1" s="1"/>
      <c r="T1" s="1"/>
      <c r="U1" s="1"/>
      <c r="V1" s="1"/>
      <c r="W1" s="1"/>
      <c r="X1" s="1"/>
      <c r="Y1" s="1"/>
      <c r="Z1" s="1"/>
    </row>
    <row r="2" spans="1:26" x14ac:dyDescent="0.35">
      <c r="A2" s="3"/>
      <c r="B2" s="5"/>
      <c r="C2" s="6"/>
      <c r="D2" s="6"/>
      <c r="E2" s="6"/>
      <c r="F2" s="6"/>
      <c r="G2" s="6"/>
      <c r="H2" s="6"/>
      <c r="I2" s="7"/>
      <c r="J2" s="4"/>
      <c r="K2" s="1"/>
      <c r="L2" s="1"/>
      <c r="M2" s="1"/>
      <c r="N2" s="1"/>
      <c r="O2" s="1"/>
      <c r="P2" s="1"/>
      <c r="Q2" s="1"/>
      <c r="R2" s="1"/>
      <c r="S2" s="1"/>
      <c r="T2" s="1"/>
      <c r="U2" s="1"/>
      <c r="V2" s="1"/>
      <c r="W2" s="1"/>
      <c r="X2" s="1"/>
      <c r="Y2" s="1"/>
      <c r="Z2" s="1"/>
    </row>
    <row r="3" spans="1:26" ht="23.5" thickBot="1" x14ac:dyDescent="0.55000000000000004">
      <c r="A3" s="3"/>
      <c r="B3" s="5"/>
      <c r="C3" s="8" t="s">
        <v>4713</v>
      </c>
      <c r="D3" s="6"/>
      <c r="E3" s="6"/>
      <c r="F3" s="6"/>
      <c r="G3" s="6"/>
      <c r="H3" s="6"/>
      <c r="I3" s="7"/>
      <c r="J3" s="4"/>
      <c r="K3" s="1"/>
      <c r="L3" s="1"/>
      <c r="M3" s="1"/>
      <c r="N3" s="1"/>
      <c r="O3" s="1"/>
      <c r="P3" s="1"/>
      <c r="Q3" s="1"/>
      <c r="R3" s="1"/>
      <c r="S3" s="1"/>
      <c r="T3" s="1"/>
      <c r="U3" s="1"/>
      <c r="V3" s="1"/>
      <c r="W3" s="1"/>
      <c r="X3" s="1"/>
      <c r="Y3" s="1"/>
      <c r="Z3" s="1"/>
    </row>
    <row r="4" spans="1:26" x14ac:dyDescent="0.35">
      <c r="A4" s="3"/>
      <c r="B4" s="5"/>
      <c r="C4" s="6"/>
      <c r="D4" s="6"/>
      <c r="E4" s="6"/>
      <c r="F4" s="6"/>
      <c r="G4" s="6"/>
      <c r="H4" s="6"/>
      <c r="I4" s="7"/>
      <c r="J4" s="4"/>
      <c r="K4" s="1"/>
      <c r="L4" s="12" t="s">
        <v>5021</v>
      </c>
      <c r="M4" s="1"/>
      <c r="N4" s="1"/>
      <c r="O4" s="1"/>
      <c r="P4" s="1"/>
      <c r="Q4" s="1"/>
      <c r="R4" s="1"/>
      <c r="S4" s="1"/>
      <c r="T4" s="1"/>
      <c r="U4" s="1"/>
      <c r="V4" s="1"/>
      <c r="W4" s="1"/>
      <c r="X4" s="1"/>
      <c r="Y4" s="1"/>
      <c r="Z4" s="1"/>
    </row>
    <row r="5" spans="1:26" x14ac:dyDescent="0.35">
      <c r="A5" s="3"/>
      <c r="B5" s="5"/>
      <c r="C5" s="6"/>
      <c r="D5" s="6"/>
      <c r="E5" s="6"/>
      <c r="F5" s="6"/>
      <c r="G5" s="6"/>
      <c r="H5" s="6"/>
      <c r="I5" s="7"/>
      <c r="J5" s="4"/>
      <c r="K5" s="1"/>
      <c r="L5" s="152" t="s">
        <v>0</v>
      </c>
      <c r="M5" s="1"/>
      <c r="N5" s="1"/>
      <c r="O5" s="1"/>
      <c r="P5" s="1"/>
      <c r="Q5" s="1"/>
      <c r="R5" s="1"/>
      <c r="S5" s="1"/>
      <c r="T5" s="1"/>
      <c r="U5" s="1"/>
      <c r="V5" s="1"/>
      <c r="W5" s="1"/>
      <c r="X5" s="1"/>
      <c r="Y5" s="1"/>
      <c r="Z5" s="1"/>
    </row>
    <row r="6" spans="1:26" x14ac:dyDescent="0.35">
      <c r="A6" s="3"/>
      <c r="B6" s="5"/>
      <c r="C6" s="17" t="s">
        <v>4685</v>
      </c>
      <c r="D6" s="192" t="s">
        <v>4678</v>
      </c>
      <c r="E6" s="192"/>
      <c r="F6" s="192"/>
      <c r="G6" s="192"/>
      <c r="H6" s="192"/>
      <c r="I6" s="7"/>
      <c r="J6" s="4"/>
      <c r="K6" s="1"/>
      <c r="L6" s="155" t="s">
        <v>4713</v>
      </c>
      <c r="M6" s="1"/>
      <c r="N6" s="1"/>
      <c r="O6" s="1"/>
      <c r="P6" s="1"/>
      <c r="Q6" s="1"/>
      <c r="R6" s="1"/>
      <c r="S6" s="1"/>
      <c r="T6" s="1"/>
      <c r="U6" s="1"/>
      <c r="V6" s="1"/>
      <c r="W6" s="1"/>
      <c r="X6" s="1"/>
      <c r="Y6" s="1"/>
      <c r="Z6" s="1"/>
    </row>
    <row r="7" spans="1:26" x14ac:dyDescent="0.35">
      <c r="A7" s="3"/>
      <c r="B7" s="5"/>
      <c r="C7" s="13" t="s">
        <v>4686</v>
      </c>
      <c r="D7" s="192" t="s">
        <v>4678</v>
      </c>
      <c r="E7" s="192"/>
      <c r="F7" s="192"/>
      <c r="G7" s="192"/>
      <c r="H7" s="192"/>
      <c r="I7" s="7"/>
      <c r="J7" s="4"/>
      <c r="K7" s="1"/>
      <c r="L7" s="152" t="s">
        <v>5022</v>
      </c>
      <c r="M7" s="1"/>
      <c r="N7" s="1"/>
      <c r="O7" s="1"/>
      <c r="P7" s="1"/>
      <c r="Q7" s="1"/>
      <c r="R7" s="1"/>
      <c r="S7" s="1"/>
      <c r="T7" s="1"/>
      <c r="U7" s="1"/>
      <c r="V7" s="1"/>
      <c r="W7" s="1"/>
      <c r="X7" s="1"/>
      <c r="Y7" s="1"/>
      <c r="Z7" s="1"/>
    </row>
    <row r="8" spans="1:26" x14ac:dyDescent="0.35">
      <c r="A8" s="3"/>
      <c r="B8" s="5"/>
      <c r="C8" s="6"/>
      <c r="D8" s="6"/>
      <c r="E8" s="6"/>
      <c r="F8" s="6"/>
      <c r="G8" s="6"/>
      <c r="H8" s="6"/>
      <c r="I8" s="7"/>
      <c r="J8" s="4"/>
      <c r="K8" s="1"/>
      <c r="L8" s="152" t="s">
        <v>4723</v>
      </c>
      <c r="M8" s="1"/>
      <c r="N8" s="1"/>
      <c r="O8" s="1"/>
      <c r="P8" s="1"/>
      <c r="Q8" s="1"/>
      <c r="R8" s="1"/>
      <c r="S8" s="1"/>
      <c r="T8" s="1"/>
      <c r="U8" s="1"/>
      <c r="V8" s="1"/>
      <c r="W8" s="1"/>
      <c r="X8" s="1"/>
      <c r="Y8" s="1"/>
      <c r="Z8" s="1"/>
    </row>
    <row r="9" spans="1:26" x14ac:dyDescent="0.35">
      <c r="A9" s="3"/>
      <c r="B9" s="5"/>
      <c r="C9" s="17" t="s">
        <v>4687</v>
      </c>
      <c r="D9" s="192" t="s">
        <v>4678</v>
      </c>
      <c r="E9" s="192"/>
      <c r="F9" s="192"/>
      <c r="G9" s="192"/>
      <c r="H9" s="192"/>
      <c r="I9" s="7"/>
      <c r="J9" s="4"/>
      <c r="K9" s="1"/>
      <c r="L9" s="152" t="s">
        <v>4758</v>
      </c>
      <c r="M9" s="1"/>
      <c r="N9" s="1"/>
      <c r="O9" s="1"/>
      <c r="P9" s="1"/>
      <c r="Q9" s="1"/>
      <c r="R9" s="1"/>
      <c r="S9" s="1"/>
      <c r="T9" s="1"/>
      <c r="U9" s="1"/>
      <c r="V9" s="1"/>
      <c r="W9" s="1"/>
      <c r="X9" s="1"/>
      <c r="Y9" s="1"/>
      <c r="Z9" s="1"/>
    </row>
    <row r="10" spans="1:26" x14ac:dyDescent="0.35">
      <c r="A10" s="3"/>
      <c r="B10" s="5"/>
      <c r="C10" s="13" t="s">
        <v>4688</v>
      </c>
      <c r="D10" s="192" t="s">
        <v>4678</v>
      </c>
      <c r="E10" s="192"/>
      <c r="F10" s="192"/>
      <c r="G10" s="192"/>
      <c r="H10" s="192"/>
      <c r="I10" s="7"/>
      <c r="J10" s="4"/>
      <c r="K10" s="1"/>
      <c r="L10" s="152" t="s">
        <v>4759</v>
      </c>
      <c r="M10" s="1"/>
      <c r="N10" s="1"/>
      <c r="O10" s="1"/>
      <c r="P10" s="1"/>
      <c r="Q10" s="1"/>
      <c r="R10" s="1"/>
      <c r="S10" s="1"/>
      <c r="T10" s="1"/>
      <c r="U10" s="1"/>
      <c r="V10" s="1"/>
      <c r="W10" s="1"/>
      <c r="X10" s="1"/>
      <c r="Y10" s="1"/>
      <c r="Z10" s="1"/>
    </row>
    <row r="11" spans="1:26" x14ac:dyDescent="0.35">
      <c r="A11" s="3"/>
      <c r="B11" s="5"/>
      <c r="C11" s="6"/>
      <c r="D11" s="6"/>
      <c r="E11" s="6"/>
      <c r="F11" s="6"/>
      <c r="G11" s="6"/>
      <c r="H11" s="6"/>
      <c r="I11" s="7"/>
      <c r="J11" s="4"/>
      <c r="K11" s="1"/>
      <c r="L11" s="152" t="s">
        <v>4811</v>
      </c>
      <c r="M11" s="1"/>
      <c r="N11" s="1"/>
      <c r="O11" s="1"/>
      <c r="P11" s="1"/>
      <c r="Q11" s="1"/>
      <c r="R11" s="1"/>
      <c r="S11" s="1"/>
      <c r="T11" s="1"/>
      <c r="U11" s="1"/>
      <c r="V11" s="1"/>
      <c r="W11" s="1"/>
      <c r="X11" s="1"/>
      <c r="Y11" s="1"/>
      <c r="Z11" s="1"/>
    </row>
    <row r="12" spans="1:26" x14ac:dyDescent="0.35">
      <c r="A12" s="3"/>
      <c r="B12" s="5"/>
      <c r="C12" s="17" t="s">
        <v>4689</v>
      </c>
      <c r="D12" s="192" t="s">
        <v>4678</v>
      </c>
      <c r="E12" s="192"/>
      <c r="F12" s="192"/>
      <c r="G12" s="192"/>
      <c r="H12" s="192"/>
      <c r="I12" s="7"/>
      <c r="J12" s="4"/>
      <c r="K12" s="1"/>
      <c r="L12" s="152" t="s">
        <v>5023</v>
      </c>
      <c r="M12" s="1"/>
      <c r="N12" s="1"/>
      <c r="O12" s="1"/>
      <c r="P12" s="1"/>
      <c r="Q12" s="1"/>
      <c r="R12" s="1"/>
      <c r="S12" s="1"/>
      <c r="T12" s="1"/>
      <c r="U12" s="1"/>
      <c r="V12" s="1"/>
      <c r="W12" s="1"/>
      <c r="X12" s="1"/>
      <c r="Y12" s="1"/>
      <c r="Z12" s="1"/>
    </row>
    <row r="13" spans="1:26" x14ac:dyDescent="0.35">
      <c r="A13" s="3"/>
      <c r="B13" s="5"/>
      <c r="C13" s="13" t="s">
        <v>4690</v>
      </c>
      <c r="D13" s="192" t="s">
        <v>1007</v>
      </c>
      <c r="E13" s="193"/>
      <c r="F13" s="193"/>
      <c r="G13" s="193"/>
      <c r="H13" s="193"/>
      <c r="I13" s="7"/>
      <c r="J13" s="4"/>
      <c r="K13" s="1"/>
      <c r="L13" s="152" t="s">
        <v>4866</v>
      </c>
      <c r="M13" s="1"/>
      <c r="N13" s="1"/>
      <c r="O13" s="1"/>
      <c r="P13" s="1"/>
      <c r="Q13" s="1"/>
      <c r="R13" s="1"/>
      <c r="S13" s="1"/>
      <c r="T13" s="1"/>
      <c r="U13" s="1"/>
      <c r="V13" s="1"/>
      <c r="W13" s="1"/>
      <c r="X13" s="1"/>
      <c r="Y13" s="1"/>
      <c r="Z13" s="1"/>
    </row>
    <row r="14" spans="1:26" x14ac:dyDescent="0.35">
      <c r="A14" s="3"/>
      <c r="B14" s="5"/>
      <c r="C14" s="6"/>
      <c r="D14" s="6"/>
      <c r="E14" s="6"/>
      <c r="F14" s="6"/>
      <c r="G14" s="6"/>
      <c r="H14" s="6"/>
      <c r="I14" s="7"/>
      <c r="J14" s="4"/>
      <c r="K14" s="1"/>
      <c r="L14" s="152" t="s">
        <v>4871</v>
      </c>
      <c r="M14" s="1"/>
      <c r="N14" s="1"/>
      <c r="O14" s="1"/>
      <c r="P14" s="1"/>
      <c r="Q14" s="1"/>
      <c r="R14" s="1"/>
      <c r="S14" s="1"/>
      <c r="T14" s="1"/>
      <c r="U14" s="1"/>
      <c r="V14" s="1"/>
      <c r="W14" s="1"/>
      <c r="X14" s="1"/>
      <c r="Y14" s="1"/>
      <c r="Z14" s="1"/>
    </row>
    <row r="15" spans="1:26" x14ac:dyDescent="0.35">
      <c r="A15" s="3"/>
      <c r="B15" s="5"/>
      <c r="C15" s="207" t="s">
        <v>4691</v>
      </c>
      <c r="D15" s="181" t="s">
        <v>1007</v>
      </c>
      <c r="E15" s="181"/>
      <c r="F15" s="181"/>
      <c r="G15" s="181"/>
      <c r="H15" s="181"/>
      <c r="I15" s="7"/>
      <c r="J15" s="4"/>
      <c r="K15" s="1"/>
      <c r="L15" s="152" t="s">
        <v>5033</v>
      </c>
      <c r="M15" s="1"/>
      <c r="N15" s="1"/>
      <c r="O15" s="1"/>
      <c r="P15" s="1"/>
      <c r="Q15" s="1"/>
      <c r="R15" s="1"/>
      <c r="S15" s="1"/>
      <c r="T15" s="1"/>
      <c r="U15" s="1"/>
      <c r="V15" s="1"/>
      <c r="W15" s="1"/>
      <c r="X15" s="1"/>
      <c r="Y15" s="1"/>
      <c r="Z15" s="1"/>
    </row>
    <row r="16" spans="1:26" x14ac:dyDescent="0.35">
      <c r="A16" s="3"/>
      <c r="B16" s="5"/>
      <c r="C16" s="207"/>
      <c r="D16" s="181"/>
      <c r="E16" s="181"/>
      <c r="F16" s="181"/>
      <c r="G16" s="181"/>
      <c r="H16" s="181"/>
      <c r="I16" s="7"/>
      <c r="J16" s="4"/>
      <c r="K16" s="1"/>
      <c r="L16" s="152" t="s">
        <v>5034</v>
      </c>
      <c r="M16" s="1"/>
      <c r="N16" s="1"/>
      <c r="O16" s="1"/>
      <c r="P16" s="1"/>
      <c r="Q16" s="1"/>
      <c r="R16" s="1"/>
      <c r="S16" s="1"/>
      <c r="T16" s="1"/>
      <c r="U16" s="1"/>
      <c r="V16" s="1"/>
      <c r="W16" s="1"/>
      <c r="X16" s="1"/>
      <c r="Y16" s="1"/>
      <c r="Z16" s="1"/>
    </row>
    <row r="17" spans="1:26" ht="15" customHeight="1" thickBot="1" x14ac:dyDescent="0.4">
      <c r="A17" s="3"/>
      <c r="B17" s="5"/>
      <c r="C17" s="208" t="s">
        <v>4692</v>
      </c>
      <c r="D17" s="181" t="s">
        <v>1007</v>
      </c>
      <c r="E17" s="181"/>
      <c r="F17" s="181"/>
      <c r="G17" s="181"/>
      <c r="H17" s="181"/>
      <c r="I17" s="7"/>
      <c r="J17" s="4"/>
      <c r="K17" s="1"/>
      <c r="L17" s="153" t="s">
        <v>4907</v>
      </c>
      <c r="M17" s="1"/>
      <c r="N17" s="1"/>
      <c r="O17" s="1"/>
      <c r="P17" s="1"/>
      <c r="Q17" s="1"/>
      <c r="R17" s="1"/>
      <c r="S17" s="1"/>
      <c r="T17" s="1"/>
      <c r="U17" s="1"/>
      <c r="V17" s="1"/>
      <c r="W17" s="1"/>
      <c r="X17" s="1"/>
      <c r="Y17" s="1"/>
      <c r="Z17" s="1"/>
    </row>
    <row r="18" spans="1:26" ht="15" thickBot="1" x14ac:dyDescent="0.4">
      <c r="A18" s="3"/>
      <c r="B18" s="5"/>
      <c r="C18" s="208"/>
      <c r="D18" s="181"/>
      <c r="E18" s="181"/>
      <c r="F18" s="181"/>
      <c r="G18" s="181"/>
      <c r="H18" s="181"/>
      <c r="I18" s="7"/>
      <c r="J18" s="4"/>
      <c r="K18" s="1"/>
      <c r="L18" s="1"/>
      <c r="M18" s="1"/>
      <c r="N18" s="1"/>
      <c r="O18" s="1"/>
      <c r="P18" s="1"/>
      <c r="Q18" s="1"/>
      <c r="R18" s="1"/>
      <c r="S18" s="1"/>
      <c r="T18" s="1"/>
      <c r="U18" s="1"/>
      <c r="V18" s="1"/>
      <c r="W18" s="1"/>
      <c r="X18" s="1"/>
      <c r="Y18" s="1"/>
      <c r="Z18" s="1"/>
    </row>
    <row r="19" spans="1:26" x14ac:dyDescent="0.35">
      <c r="A19" s="3"/>
      <c r="B19" s="5"/>
      <c r="C19" s="208"/>
      <c r="D19" s="181"/>
      <c r="E19" s="181"/>
      <c r="F19" s="181"/>
      <c r="G19" s="181"/>
      <c r="H19" s="181"/>
      <c r="I19" s="7"/>
      <c r="J19" s="4"/>
      <c r="K19" s="1"/>
      <c r="L19" s="12" t="s">
        <v>5024</v>
      </c>
      <c r="M19" s="1"/>
      <c r="N19" s="1"/>
      <c r="O19" s="1"/>
      <c r="P19" s="1"/>
      <c r="Q19" s="1"/>
      <c r="R19" s="1"/>
      <c r="S19" s="1"/>
      <c r="T19" s="1"/>
      <c r="U19" s="1"/>
      <c r="V19" s="1"/>
      <c r="W19" s="1"/>
      <c r="X19" s="1"/>
      <c r="Y19" s="1"/>
      <c r="Z19" s="1"/>
    </row>
    <row r="20" spans="1:26" x14ac:dyDescent="0.35">
      <c r="A20" s="3"/>
      <c r="B20" s="5"/>
      <c r="C20" s="208"/>
      <c r="D20" s="181"/>
      <c r="E20" s="181"/>
      <c r="F20" s="181"/>
      <c r="G20" s="181"/>
      <c r="H20" s="181"/>
      <c r="I20" s="7"/>
      <c r="J20" s="4"/>
      <c r="K20" s="1"/>
      <c r="L20" s="152" t="s">
        <v>5025</v>
      </c>
      <c r="M20" s="1"/>
      <c r="N20" s="1"/>
      <c r="O20" s="1"/>
      <c r="P20" s="1"/>
      <c r="Q20" s="1"/>
      <c r="R20" s="1"/>
      <c r="S20" s="1"/>
      <c r="T20" s="1"/>
      <c r="U20" s="1"/>
      <c r="V20" s="1"/>
      <c r="W20" s="1"/>
      <c r="X20" s="1"/>
      <c r="Y20" s="1"/>
      <c r="Z20" s="1"/>
    </row>
    <row r="21" spans="1:26" x14ac:dyDescent="0.35">
      <c r="A21" s="3"/>
      <c r="B21" s="5"/>
      <c r="C21" s="208"/>
      <c r="D21" s="181"/>
      <c r="E21" s="181"/>
      <c r="F21" s="181"/>
      <c r="G21" s="181"/>
      <c r="H21" s="181"/>
      <c r="I21" s="7"/>
      <c r="J21" s="4"/>
      <c r="K21" s="1"/>
      <c r="L21" s="152" t="s">
        <v>5026</v>
      </c>
      <c r="M21" s="1"/>
      <c r="N21" s="1"/>
      <c r="O21" s="1"/>
      <c r="P21" s="1"/>
      <c r="Q21" s="1"/>
      <c r="R21" s="1"/>
      <c r="S21" s="1"/>
      <c r="T21" s="1"/>
      <c r="U21" s="1"/>
      <c r="V21" s="1"/>
      <c r="W21" s="1"/>
      <c r="X21" s="1"/>
      <c r="Y21" s="1"/>
      <c r="Z21" s="1"/>
    </row>
    <row r="22" spans="1:26" x14ac:dyDescent="0.35">
      <c r="A22" s="3"/>
      <c r="B22" s="5"/>
      <c r="C22" s="6"/>
      <c r="D22" s="6"/>
      <c r="E22" s="6"/>
      <c r="F22" s="6"/>
      <c r="G22" s="6"/>
      <c r="H22" s="6"/>
      <c r="I22" s="7"/>
      <c r="J22" s="4"/>
      <c r="K22" s="1"/>
      <c r="L22" s="152" t="s">
        <v>5027</v>
      </c>
      <c r="M22" s="1"/>
      <c r="N22" s="1"/>
      <c r="O22" s="1"/>
      <c r="P22" s="1"/>
      <c r="Q22" s="1"/>
      <c r="R22" s="1"/>
      <c r="S22" s="1"/>
      <c r="T22" s="1"/>
      <c r="U22" s="1"/>
      <c r="V22" s="1"/>
      <c r="W22" s="1"/>
      <c r="X22" s="1"/>
      <c r="Y22" s="1"/>
      <c r="Z22" s="1"/>
    </row>
    <row r="23" spans="1:26" x14ac:dyDescent="0.35">
      <c r="A23" s="3"/>
      <c r="B23" s="5"/>
      <c r="C23" s="17" t="s">
        <v>4693</v>
      </c>
      <c r="D23" s="192" t="s">
        <v>1007</v>
      </c>
      <c r="E23" s="193"/>
      <c r="F23" s="193"/>
      <c r="G23" s="193"/>
      <c r="H23" s="193"/>
      <c r="I23" s="7"/>
      <c r="J23" s="4"/>
      <c r="K23" s="1"/>
      <c r="L23" s="152" t="s">
        <v>5028</v>
      </c>
      <c r="M23" s="1"/>
      <c r="N23" s="1"/>
      <c r="O23" s="1"/>
      <c r="P23" s="1"/>
      <c r="Q23" s="1"/>
      <c r="R23" s="1"/>
      <c r="S23" s="1"/>
      <c r="T23" s="1"/>
      <c r="U23" s="1"/>
      <c r="V23" s="1"/>
      <c r="W23" s="1"/>
      <c r="X23" s="1"/>
      <c r="Y23" s="1"/>
      <c r="Z23" s="1"/>
    </row>
    <row r="24" spans="1:26" x14ac:dyDescent="0.35">
      <c r="A24" s="3"/>
      <c r="B24" s="5"/>
      <c r="C24" s="13" t="s">
        <v>4694</v>
      </c>
      <c r="D24" s="192" t="s">
        <v>4678</v>
      </c>
      <c r="E24" s="192"/>
      <c r="F24" s="192"/>
      <c r="G24" s="192"/>
      <c r="H24" s="192"/>
      <c r="I24" s="7"/>
      <c r="J24" s="4"/>
      <c r="K24" s="1"/>
      <c r="L24" s="152" t="s">
        <v>5029</v>
      </c>
      <c r="M24" s="1"/>
      <c r="N24" s="1"/>
      <c r="O24" s="1"/>
      <c r="P24" s="1"/>
      <c r="Q24" s="1"/>
      <c r="R24" s="1"/>
      <c r="S24" s="1"/>
      <c r="T24" s="1"/>
      <c r="U24" s="1"/>
      <c r="V24" s="1"/>
      <c r="W24" s="1"/>
      <c r="X24" s="1"/>
      <c r="Y24" s="1"/>
      <c r="Z24" s="1"/>
    </row>
    <row r="25" spans="1:26" x14ac:dyDescent="0.35">
      <c r="A25" s="3"/>
      <c r="B25" s="5"/>
      <c r="C25" s="6"/>
      <c r="D25" s="6"/>
      <c r="E25" s="6"/>
      <c r="F25" s="6"/>
      <c r="G25" s="6"/>
      <c r="H25" s="6"/>
      <c r="I25" s="7"/>
      <c r="J25" s="4"/>
      <c r="K25" s="1"/>
      <c r="L25" s="152" t="s">
        <v>5030</v>
      </c>
      <c r="M25" s="1"/>
      <c r="N25" s="1"/>
      <c r="O25" s="1"/>
      <c r="P25" s="1"/>
      <c r="Q25" s="1"/>
      <c r="R25" s="1"/>
      <c r="S25" s="1"/>
      <c r="T25" s="1"/>
      <c r="U25" s="1"/>
      <c r="V25" s="1"/>
      <c r="W25" s="1"/>
      <c r="X25" s="1"/>
      <c r="Y25" s="1"/>
      <c r="Z25" s="1"/>
    </row>
    <row r="26" spans="1:26" x14ac:dyDescent="0.35">
      <c r="A26" s="3"/>
      <c r="B26" s="5"/>
      <c r="C26" s="17" t="s">
        <v>4695</v>
      </c>
      <c r="D26" s="192" t="s">
        <v>1007</v>
      </c>
      <c r="E26" s="193"/>
      <c r="F26" s="193"/>
      <c r="G26" s="193"/>
      <c r="H26" s="193"/>
      <c r="I26" s="7"/>
      <c r="J26" s="4"/>
      <c r="K26" s="1"/>
      <c r="L26" s="152" t="s">
        <v>5031</v>
      </c>
      <c r="M26" s="1"/>
      <c r="N26" s="1"/>
      <c r="O26" s="1"/>
      <c r="P26" s="1"/>
      <c r="Q26" s="1"/>
      <c r="R26" s="1"/>
      <c r="S26" s="1"/>
      <c r="T26" s="1"/>
      <c r="U26" s="1"/>
      <c r="V26" s="1"/>
      <c r="W26" s="1"/>
      <c r="X26" s="1"/>
      <c r="Y26" s="1"/>
      <c r="Z26" s="1"/>
    </row>
    <row r="27" spans="1:26" ht="15" thickBot="1" x14ac:dyDescent="0.4">
      <c r="A27" s="3"/>
      <c r="B27" s="5"/>
      <c r="C27" s="13" t="s">
        <v>4694</v>
      </c>
      <c r="D27" s="192" t="s">
        <v>4678</v>
      </c>
      <c r="E27" s="192"/>
      <c r="F27" s="192"/>
      <c r="G27" s="192"/>
      <c r="H27" s="192"/>
      <c r="I27" s="7"/>
      <c r="J27" s="4"/>
      <c r="K27" s="1"/>
      <c r="L27" s="153" t="s">
        <v>5032</v>
      </c>
      <c r="M27" s="1"/>
      <c r="N27" s="1"/>
      <c r="O27" s="1"/>
      <c r="P27" s="1"/>
      <c r="Q27" s="1"/>
      <c r="R27" s="1"/>
      <c r="S27" s="1"/>
      <c r="T27" s="1"/>
      <c r="U27" s="1"/>
      <c r="V27" s="1"/>
      <c r="W27" s="1"/>
      <c r="X27" s="1"/>
      <c r="Y27" s="1"/>
      <c r="Z27" s="1"/>
    </row>
    <row r="28" spans="1:26" x14ac:dyDescent="0.35">
      <c r="A28" s="3"/>
      <c r="B28" s="5"/>
      <c r="C28" s="6"/>
      <c r="D28" s="6"/>
      <c r="E28" s="6"/>
      <c r="F28" s="6"/>
      <c r="G28" s="6"/>
      <c r="H28" s="6"/>
      <c r="I28" s="7"/>
      <c r="J28" s="4"/>
      <c r="K28" s="1"/>
      <c r="L28" s="1"/>
      <c r="M28" s="1"/>
      <c r="N28" s="1"/>
      <c r="O28" s="1"/>
      <c r="P28" s="1"/>
      <c r="Q28" s="1"/>
      <c r="R28" s="1"/>
      <c r="S28" s="1"/>
      <c r="T28" s="1"/>
      <c r="U28" s="1"/>
      <c r="V28" s="1"/>
      <c r="W28" s="1"/>
      <c r="X28" s="1"/>
      <c r="Y28" s="1"/>
      <c r="Z28" s="1"/>
    </row>
    <row r="29" spans="1:26" x14ac:dyDescent="0.35">
      <c r="A29" s="3"/>
      <c r="B29" s="5"/>
      <c r="C29" s="17" t="s">
        <v>4696</v>
      </c>
      <c r="D29" s="192" t="s">
        <v>1007</v>
      </c>
      <c r="E29" s="193"/>
      <c r="F29" s="193"/>
      <c r="G29" s="193"/>
      <c r="H29" s="193"/>
      <c r="I29" s="7"/>
      <c r="J29" s="4"/>
      <c r="K29" s="1"/>
      <c r="L29" s="1"/>
      <c r="M29" s="1"/>
      <c r="N29" s="1"/>
      <c r="O29" s="1"/>
      <c r="P29" s="1"/>
      <c r="Q29" s="1"/>
      <c r="R29" s="1"/>
      <c r="S29" s="1"/>
      <c r="T29" s="1"/>
      <c r="U29" s="1"/>
      <c r="V29" s="1"/>
      <c r="W29" s="1"/>
      <c r="X29" s="1"/>
      <c r="Y29" s="1"/>
      <c r="Z29" s="1"/>
    </row>
    <row r="30" spans="1:26" ht="14.5" customHeight="1" x14ac:dyDescent="0.35">
      <c r="A30" s="3"/>
      <c r="B30" s="5"/>
      <c r="C30" s="196" t="s">
        <v>4697</v>
      </c>
      <c r="D30" s="183" t="s">
        <v>4678</v>
      </c>
      <c r="E30" s="184"/>
      <c r="F30" s="184"/>
      <c r="G30" s="184"/>
      <c r="H30" s="185"/>
      <c r="I30" s="7"/>
      <c r="J30" s="4"/>
      <c r="K30" s="1"/>
      <c r="L30" s="1"/>
      <c r="M30" s="1"/>
      <c r="N30" s="1"/>
      <c r="O30" s="1"/>
      <c r="P30" s="1"/>
      <c r="Q30" s="1"/>
      <c r="R30" s="1"/>
      <c r="S30" s="1"/>
      <c r="T30" s="1"/>
      <c r="U30" s="1"/>
      <c r="V30" s="1"/>
      <c r="W30" s="1"/>
      <c r="X30" s="1"/>
      <c r="Y30" s="1"/>
      <c r="Z30" s="1"/>
    </row>
    <row r="31" spans="1:26" x14ac:dyDescent="0.35">
      <c r="A31" s="3"/>
      <c r="B31" s="5"/>
      <c r="C31" s="197"/>
      <c r="D31" s="186"/>
      <c r="E31" s="187"/>
      <c r="F31" s="187"/>
      <c r="G31" s="187"/>
      <c r="H31" s="188"/>
      <c r="I31" s="7"/>
      <c r="J31" s="4"/>
      <c r="K31" s="1"/>
      <c r="L31" s="1"/>
      <c r="M31" s="1"/>
      <c r="N31" s="1"/>
      <c r="O31" s="1"/>
      <c r="P31" s="1"/>
      <c r="Q31" s="1"/>
      <c r="R31" s="1"/>
      <c r="S31" s="1"/>
      <c r="T31" s="1"/>
      <c r="U31" s="1"/>
      <c r="V31" s="1"/>
      <c r="W31" s="1"/>
      <c r="X31" s="1"/>
      <c r="Y31" s="1"/>
      <c r="Z31" s="1"/>
    </row>
    <row r="32" spans="1:26" x14ac:dyDescent="0.35">
      <c r="A32" s="3"/>
      <c r="B32" s="5"/>
      <c r="C32" s="13" t="s">
        <v>4698</v>
      </c>
      <c r="D32" s="192" t="s">
        <v>4678</v>
      </c>
      <c r="E32" s="192"/>
      <c r="F32" s="192"/>
      <c r="G32" s="192"/>
      <c r="H32" s="192"/>
      <c r="I32" s="7"/>
      <c r="J32" s="4"/>
      <c r="K32" s="1"/>
      <c r="L32" s="1"/>
      <c r="M32" s="1"/>
      <c r="N32" s="1"/>
      <c r="O32" s="1"/>
      <c r="P32" s="1"/>
      <c r="Q32" s="1"/>
      <c r="R32" s="1"/>
      <c r="S32" s="1"/>
      <c r="T32" s="1"/>
      <c r="U32" s="1"/>
      <c r="V32" s="1"/>
      <c r="W32" s="1"/>
      <c r="X32" s="1"/>
      <c r="Y32" s="1"/>
      <c r="Z32" s="1"/>
    </row>
    <row r="33" spans="1:26" x14ac:dyDescent="0.35">
      <c r="A33" s="3"/>
      <c r="B33" s="5"/>
      <c r="C33" s="13" t="s">
        <v>4699</v>
      </c>
      <c r="D33" s="192" t="s">
        <v>4678</v>
      </c>
      <c r="E33" s="192"/>
      <c r="F33" s="192"/>
      <c r="G33" s="192"/>
      <c r="H33" s="192"/>
      <c r="I33" s="7"/>
      <c r="J33" s="4"/>
      <c r="K33" s="1"/>
      <c r="L33" s="1"/>
      <c r="M33" s="1"/>
      <c r="N33" s="1"/>
      <c r="O33" s="1"/>
      <c r="P33" s="1"/>
      <c r="Q33" s="1"/>
      <c r="R33" s="1"/>
      <c r="S33" s="1"/>
      <c r="T33" s="1"/>
      <c r="U33" s="1"/>
      <c r="V33" s="1"/>
      <c r="W33" s="1"/>
      <c r="X33" s="1"/>
      <c r="Y33" s="1"/>
      <c r="Z33" s="1"/>
    </row>
    <row r="34" spans="1:26" x14ac:dyDescent="0.35">
      <c r="A34" s="3"/>
      <c r="B34" s="5"/>
      <c r="C34" s="6"/>
      <c r="D34" s="6"/>
      <c r="E34" s="6"/>
      <c r="F34" s="6"/>
      <c r="G34" s="6"/>
      <c r="H34" s="6"/>
      <c r="I34" s="7"/>
      <c r="J34" s="4"/>
      <c r="K34" s="1"/>
      <c r="L34" s="1"/>
      <c r="M34" s="1"/>
      <c r="N34" s="1"/>
      <c r="O34" s="1"/>
      <c r="P34" s="1"/>
      <c r="Q34" s="1"/>
      <c r="R34" s="1"/>
      <c r="S34" s="1"/>
      <c r="T34" s="1"/>
      <c r="U34" s="1"/>
      <c r="V34" s="1"/>
      <c r="W34" s="1"/>
      <c r="X34" s="1"/>
      <c r="Y34" s="1"/>
      <c r="Z34" s="1"/>
    </row>
    <row r="35" spans="1:26" ht="18.5" customHeight="1" x14ac:dyDescent="0.35">
      <c r="A35" s="3"/>
      <c r="B35" s="5"/>
      <c r="C35" s="209" t="str">
        <f>'Drop down'!P13</f>
        <v>Previous</v>
      </c>
      <c r="D35" s="163"/>
      <c r="E35" s="159"/>
      <c r="F35" s="159"/>
      <c r="G35" s="210" t="str">
        <f>'Drop down'!P12</f>
        <v>Next</v>
      </c>
      <c r="H35" s="210"/>
      <c r="I35" s="7"/>
      <c r="J35" s="4"/>
      <c r="K35" s="1"/>
      <c r="L35" s="1"/>
      <c r="M35" s="1"/>
      <c r="N35" s="1"/>
      <c r="O35" s="1"/>
      <c r="P35" s="1"/>
      <c r="Q35" s="1"/>
      <c r="R35" s="1"/>
      <c r="S35" s="1"/>
      <c r="T35" s="1"/>
      <c r="U35" s="1"/>
      <c r="V35" s="1"/>
      <c r="W35" s="1"/>
      <c r="X35" s="1"/>
      <c r="Y35" s="1"/>
      <c r="Z35" s="1"/>
    </row>
    <row r="36" spans="1:26" ht="18.5" customHeight="1" x14ac:dyDescent="0.35">
      <c r="A36" s="3"/>
      <c r="B36" s="5"/>
      <c r="C36" s="209"/>
      <c r="D36" s="163"/>
      <c r="E36" s="159"/>
      <c r="F36" s="159"/>
      <c r="G36" s="210"/>
      <c r="H36" s="210"/>
      <c r="I36" s="7"/>
      <c r="J36" s="4"/>
      <c r="K36" s="1"/>
      <c r="L36" s="1"/>
      <c r="M36" s="1"/>
      <c r="N36" s="1"/>
      <c r="O36" s="1"/>
      <c r="P36" s="1"/>
      <c r="Q36" s="1"/>
      <c r="R36" s="1"/>
      <c r="S36" s="1"/>
      <c r="T36" s="1"/>
      <c r="U36" s="1"/>
      <c r="V36" s="1"/>
      <c r="W36" s="1"/>
      <c r="X36" s="1"/>
      <c r="Y36" s="1"/>
      <c r="Z36" s="1"/>
    </row>
    <row r="37" spans="1:26" x14ac:dyDescent="0.35">
      <c r="A37" s="3"/>
      <c r="B37" s="20"/>
      <c r="C37" s="21"/>
      <c r="D37" s="21"/>
      <c r="E37" s="21"/>
      <c r="F37" s="21"/>
      <c r="G37" s="21"/>
      <c r="H37" s="21"/>
      <c r="I37" s="22"/>
      <c r="J37" s="4"/>
      <c r="K37" s="1"/>
      <c r="L37" s="1"/>
      <c r="M37" s="1"/>
      <c r="N37" s="1"/>
      <c r="O37" s="1"/>
      <c r="P37" s="1"/>
      <c r="Q37" s="1"/>
      <c r="R37" s="1"/>
      <c r="S37" s="1"/>
      <c r="T37" s="1"/>
      <c r="U37" s="1"/>
      <c r="V37" s="1"/>
      <c r="W37" s="1"/>
      <c r="X37" s="1"/>
      <c r="Y37" s="1"/>
      <c r="Z37" s="1"/>
    </row>
    <row r="38" spans="1:26" x14ac:dyDescent="0.35">
      <c r="A38" s="2"/>
      <c r="B38" s="2"/>
      <c r="C38" s="2"/>
      <c r="D38" s="2"/>
      <c r="E38" s="2"/>
      <c r="F38" s="2"/>
      <c r="G38" s="2"/>
      <c r="H38" s="2"/>
      <c r="I38" s="2"/>
      <c r="J38" s="19"/>
      <c r="K38" s="1"/>
      <c r="L38" s="1"/>
      <c r="M38" s="1"/>
      <c r="N38" s="1"/>
      <c r="O38" s="1"/>
      <c r="P38" s="1"/>
      <c r="Q38" s="1"/>
      <c r="R38" s="1"/>
      <c r="S38" s="1"/>
      <c r="T38" s="1"/>
      <c r="U38" s="1"/>
      <c r="V38" s="1"/>
      <c r="W38" s="1"/>
      <c r="X38" s="1"/>
      <c r="Y38" s="1"/>
      <c r="Z38" s="1"/>
    </row>
    <row r="39" spans="1:26"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sheetData>
  <sheetProtection algorithmName="SHA-512" hashValue="MOmunosXz8ndYJtozCy4wqO+DwY1RCFajprGipEnZHAqePMG0xexITf+jS0XBMkYxYUqDArJLPOqRihwvEN5YA==" saltValue="lG7ue7NGXNUd+I/LP62fSQ==" spinCount="100000" sheet="1" scenarios="1"/>
  <mergeCells count="22">
    <mergeCell ref="C35:C36"/>
    <mergeCell ref="D33:H33"/>
    <mergeCell ref="G35:H36"/>
    <mergeCell ref="D26:H26"/>
    <mergeCell ref="D27:H27"/>
    <mergeCell ref="C30:C31"/>
    <mergeCell ref="D23:H23"/>
    <mergeCell ref="D24:H24"/>
    <mergeCell ref="D29:H29"/>
    <mergeCell ref="D32:H32"/>
    <mergeCell ref="D30:H31"/>
    <mergeCell ref="C15:C16"/>
    <mergeCell ref="D15:H16"/>
    <mergeCell ref="C17:C21"/>
    <mergeCell ref="D17:H21"/>
    <mergeCell ref="D12:H12"/>
    <mergeCell ref="D13:H13"/>
    <mergeCell ref="D6:H6"/>
    <mergeCell ref="D7:H7"/>
    <mergeCell ref="D9:H9"/>
    <mergeCell ref="D10:H10"/>
    <mergeCell ref="B1:E1"/>
  </mergeCells>
  <hyperlinks>
    <hyperlink ref="G35:H36" location="'Method of food processing'!A1" display="Next" xr:uid="{08BF24BA-3B99-4574-92F2-E42AD55E10DA}"/>
    <hyperlink ref="C35:C36" location="Start!A1" display="Previous" xr:uid="{DA5AA56E-1E17-4942-9FF4-F771B3EF65F2}"/>
    <hyperlink ref="L5" location="Start!A1" display="Start" xr:uid="{CEE01864-E151-464E-9F3C-75E7FCA7527F}"/>
    <hyperlink ref="L6" location="'Product designation and net con'!A1" display="Product designation and net content" xr:uid="{5868B57E-2526-43D3-AFC7-021DF2E8C3DA}"/>
    <hyperlink ref="L7" location="'Method of food processing'!A1" display="Method af food processing" xr:uid="{16E0A30C-0D47-417F-81C1-DAD2F144EA3C}"/>
    <hyperlink ref="L8" location="Recipe!A1" display="Recipe" xr:uid="{84033453-AE14-4114-B756-4CC3B843571D}"/>
    <hyperlink ref="L9" location="Additives!A1" display="Additives" xr:uid="{0F572FF5-2B6E-471B-9C77-A895AAADA02C}"/>
    <hyperlink ref="L10" location="'Ingredient specifications'!A1" display="Ingredient specifications" xr:uid="{7582269D-8E3E-4E67-BA6A-A3FEC56D4B3F}"/>
    <hyperlink ref="L11" location="'Nutritional labelling'!A1" display="Nutritional labelling" xr:uid="{89A40F55-EDA1-4629-AEFF-A29F61AA8C5D}"/>
    <hyperlink ref="L12" location="'Shelf-life and storage'!A1" display="Shelf-life and storage" xr:uid="{E537D488-3352-4527-A961-1A5EBA2A5F38}"/>
    <hyperlink ref="L13" location="'Packaging method and cooking in'!A1" display="Packaging method and cooking instructions" xr:uid="{F8AD4E37-1486-45CD-A43A-B46C295D2E62}"/>
    <hyperlink ref="L14" location="Claims!A1" display="Claims" xr:uid="{059D6C81-6A2D-43D6-A9BC-2DE05EA875A2}"/>
    <hyperlink ref="L16" location="'Packaging (Secondary)'!A1" display="Packaging (Secondary)" xr:uid="{2838D64F-7C1F-4E33-B35B-7F3A8FEFE7CD}"/>
    <hyperlink ref="L17" location="'Appendix 1'!A1" display="Appendix 1: Supplementary nutrition labelling" xr:uid="{04A2BBC6-AA6D-4DC0-8B15-DEE59C556B90}"/>
    <hyperlink ref="L20" location="'Part B Meat'!A1" display="Meat: Beef pork, poultry, sheep, goat" xr:uid="{64764E76-1266-485C-9D12-0476EACDEFE1}"/>
    <hyperlink ref="L21" location="'Part B Milk and cheese'!A1" display="Milk and cheese" xr:uid="{8675CEC0-F46F-4E65-A313-33A5E68F78F3}"/>
    <hyperlink ref="L22" location="'Part B Egg and egg products'!A1" display="Egg and egg products" xr:uid="{E9C5F96C-EB75-4CF9-8E96-8562D323DF0D}"/>
    <hyperlink ref="L23" location="'Part B Chocolate'!A1" display="Chocolate" xr:uid="{0F75B16F-03C4-4911-BE76-B91D23DC56E3}"/>
    <hyperlink ref="L24" location="'Part B Fish and fish products'!A1" display="Fish and fishproducts" xr:uid="{314073B1-C4B5-4D4B-A23B-DF13E1D92089}"/>
    <hyperlink ref="L25" location="'Part B Juice'!A1" display="Fruit juice" xr:uid="{3AB7C833-6CDD-4C8B-A4A1-D45F41AFD940}"/>
    <hyperlink ref="L26" location="'Part B Coffee'!A1" display="Coffee" xr:uid="{C7755CEA-ACCF-4EAA-A398-538ED2E97E91}"/>
    <hyperlink ref="L27" location="'Part B Tea'!A1" display="Tea" xr:uid="{A994E36C-510D-48C1-A2FE-2ACD3C80D901}"/>
    <hyperlink ref="L15" location="'Packaging (Primary)'!Print_Area" display="Packaging (Primary)" xr:uid="{E84058BD-3E1D-4599-B592-6E50590E2DE3}"/>
  </hyperlinks>
  <pageMargins left="0.7" right="0.7" top="0.75" bottom="0.75" header="0.3" footer="0.3"/>
  <pageSetup paperSize="9" scale="60" fitToHeight="0"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1027" id="{00000000-000E-0000-0500-000013000000}">
            <xm:f>$D$15='Drop down'!$P$6</xm:f>
            <x14:dxf>
              <font>
                <b/>
                <i val="0"/>
              </font>
              <fill>
                <patternFill>
                  <bgColor theme="2" tint="-0.14996795556505021"/>
                </patternFill>
              </fill>
            </x14:dxf>
          </x14:cfRule>
          <x14:cfRule type="expression" priority="1028" id="{00000000-000E-0000-0500-000014000000}">
            <xm:f>$D$15&lt;&gt;'Drop down'!$P$6</xm:f>
            <x14:dxf>
              <font>
                <b val="0"/>
                <i val="0"/>
                <color rgb="FFFF0000"/>
              </font>
              <fill>
                <patternFill>
                  <bgColor theme="0"/>
                </patternFill>
              </fill>
            </x14:dxf>
          </x14:cfRule>
          <xm:sqref>D15</xm:sqref>
        </x14:conditionalFormatting>
        <x14:conditionalFormatting xmlns:xm="http://schemas.microsoft.com/office/excel/2006/main">
          <x14:cfRule type="expression" priority="1029" id="{00000000-000E-0000-0500-000011000000}">
            <xm:f>$D$17='Drop down'!$P$6</xm:f>
            <x14:dxf>
              <font>
                <b/>
                <i val="0"/>
              </font>
              <fill>
                <patternFill>
                  <bgColor theme="2" tint="-0.14996795556505021"/>
                </patternFill>
              </fill>
            </x14:dxf>
          </x14:cfRule>
          <x14:cfRule type="expression" priority="1030" id="{00000000-000E-0000-0500-000012000000}">
            <xm:f>$D$17&lt;&gt;'Drop down'!$P$6</xm:f>
            <x14:dxf>
              <font>
                <b val="0"/>
                <i val="0"/>
                <color rgb="FFFF0000"/>
              </font>
              <fill>
                <patternFill>
                  <bgColor theme="0"/>
                </patternFill>
              </fill>
            </x14:dxf>
          </x14:cfRule>
          <xm:sqref>D17</xm:sqref>
        </x14:conditionalFormatting>
        <x14:conditionalFormatting xmlns:xm="http://schemas.microsoft.com/office/excel/2006/main">
          <x14:cfRule type="expression" priority="1031" id="{00000000-000E-0000-0500-000009000000}">
            <xm:f>OR(D6="",D6='Drop down'!$P$7)</xm:f>
            <x14:dxf>
              <font>
                <b/>
                <i val="0"/>
              </font>
              <fill>
                <patternFill>
                  <bgColor theme="2" tint="-0.14996795556505021"/>
                </patternFill>
              </fill>
            </x14:dxf>
          </x14:cfRule>
          <x14:cfRule type="expression" priority="1032" id="{00000000-000E-0000-0500-00000A000000}">
            <xm:f>D6&lt;&gt;'Drop down'!$P$7</xm:f>
            <x14:dxf>
              <font>
                <b val="0"/>
                <i val="0"/>
                <color rgb="FFFF0000"/>
              </font>
              <fill>
                <patternFill patternType="solid">
                  <bgColor theme="0"/>
                </patternFill>
              </fill>
            </x14:dxf>
          </x14:cfRule>
          <xm:sqref>D6:H7 D9:H10 D12:H12 D24:H24 D27:H27 D30 D32:H33</xm:sqref>
        </x14:conditionalFormatting>
        <x14:conditionalFormatting xmlns:xm="http://schemas.microsoft.com/office/excel/2006/main">
          <x14:cfRule type="expression" priority="1045" id="{00000000-000E-0000-0500-000019000000}">
            <xm:f>D13='Drop down'!$P$6</xm:f>
            <x14:dxf>
              <font>
                <b/>
                <i val="0"/>
              </font>
              <fill>
                <patternFill>
                  <bgColor theme="2" tint="-0.14996795556505021"/>
                </patternFill>
              </fill>
            </x14:dxf>
          </x14:cfRule>
          <x14:cfRule type="expression" priority="1046" id="{00000000-000E-0000-0500-00001A000000}">
            <xm:f>D13&lt;&gt;'Drop down'!$P$6</xm:f>
            <x14:dxf>
              <font>
                <b val="0"/>
                <i val="0"/>
                <color rgb="FFFF0000"/>
              </font>
              <fill>
                <patternFill>
                  <bgColor theme="0"/>
                </patternFill>
              </fill>
            </x14:dxf>
          </x14:cfRule>
          <xm:sqref>D13:H13</xm:sqref>
        </x14:conditionalFormatting>
        <x14:conditionalFormatting xmlns:xm="http://schemas.microsoft.com/office/excel/2006/main">
          <x14:cfRule type="expression" priority="1047" id="{00000000-000E-0000-0500-00000F000000}">
            <xm:f>$D$23='Drop down'!$P$6</xm:f>
            <x14:dxf>
              <font>
                <b/>
                <i val="0"/>
              </font>
              <fill>
                <patternFill>
                  <bgColor theme="2" tint="-0.14996795556505021"/>
                </patternFill>
              </fill>
            </x14:dxf>
          </x14:cfRule>
          <x14:cfRule type="expression" priority="1048" id="{00000000-000E-0000-0500-000010000000}">
            <xm:f>$D$23&lt;&gt;'Drop down'!$P$6</xm:f>
            <x14:dxf>
              <font>
                <b val="0"/>
                <i val="0"/>
                <color rgb="FFFF0000"/>
              </font>
              <fill>
                <patternFill>
                  <bgColor theme="0"/>
                </patternFill>
              </fill>
            </x14:dxf>
          </x14:cfRule>
          <xm:sqref>D23:H23</xm:sqref>
        </x14:conditionalFormatting>
        <x14:conditionalFormatting xmlns:xm="http://schemas.microsoft.com/office/excel/2006/main">
          <x14:cfRule type="expression" priority="1049" id="{00000000-000E-0000-0500-000003000000}">
            <xm:f>$D$26='Drop down'!$P$6</xm:f>
            <x14:dxf>
              <font>
                <b/>
                <i val="0"/>
              </font>
              <fill>
                <patternFill>
                  <bgColor theme="2" tint="-0.14996795556505021"/>
                </patternFill>
              </fill>
            </x14:dxf>
          </x14:cfRule>
          <x14:cfRule type="expression" priority="1050" id="{00000000-000E-0000-0500-000004000000}">
            <xm:f>$D$26&lt;&gt;'Drop down'!$P$6</xm:f>
            <x14:dxf>
              <font>
                <b val="0"/>
                <i val="0"/>
                <color rgb="FFFF0000"/>
              </font>
              <fill>
                <patternFill>
                  <bgColor theme="0"/>
                </patternFill>
              </fill>
            </x14:dxf>
          </x14:cfRule>
          <xm:sqref>D26:H26</xm:sqref>
        </x14:conditionalFormatting>
        <x14:conditionalFormatting xmlns:xm="http://schemas.microsoft.com/office/excel/2006/main">
          <x14:cfRule type="expression" priority="1051" id="{00000000-000E-0000-0500-00000B000000}">
            <xm:f>$D$29='Drop down'!$P$6</xm:f>
            <x14:dxf>
              <font>
                <b/>
                <i val="0"/>
              </font>
              <fill>
                <patternFill>
                  <bgColor theme="2" tint="-0.14996795556505021"/>
                </patternFill>
              </fill>
            </x14:dxf>
          </x14:cfRule>
          <x14:cfRule type="expression" priority="1052" id="{00000000-000E-0000-0500-00000C000000}">
            <xm:f>$D$29&lt;&gt;'Drop down'!$P$6</xm:f>
            <x14:dxf>
              <font>
                <b val="0"/>
                <i val="0"/>
                <color rgb="FFFF0000"/>
              </font>
              <fill>
                <patternFill>
                  <bgColor theme="0"/>
                </patternFill>
              </fill>
            </x14:dxf>
          </x14:cfRule>
          <xm:sqref>D29:H29</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r:uid="{919F7CE5-4DF2-4B2C-8478-73AF953C9B91}">
          <x14:formula1>
            <xm:f>'Drop down'!$B$5:$B$7</xm:f>
          </x14:formula1>
          <xm:sqref>D29:H29 D15:H21 D23:H23 D26:H26</xm:sqref>
        </x14:dataValidation>
        <x14:dataValidation type="list" showInputMessage="1" showErrorMessage="1" xr:uid="{C7616A80-93B7-4AD6-9EB4-65E8CC4C80E6}">
          <x14:formula1>
            <xm:f>'Drop down'!$B$12:$B$15</xm:f>
          </x14:formula1>
          <xm:sqref>D13:H13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39B87-AD1F-4A10-8C67-3C64EDDD9A1A}">
  <sheetPr codeName="Sheet6">
    <pageSetUpPr fitToPage="1"/>
  </sheetPr>
  <dimension ref="A1:Z70"/>
  <sheetViews>
    <sheetView workbookViewId="0"/>
  </sheetViews>
  <sheetFormatPr defaultRowHeight="14.5" x14ac:dyDescent="0.35"/>
  <cols>
    <col min="1" max="1" width="2.81640625" customWidth="1"/>
    <col min="2" max="2" width="3.453125" customWidth="1"/>
    <col min="3" max="3" width="38.7265625" customWidth="1"/>
    <col min="4" max="4" width="17.7265625" customWidth="1"/>
    <col min="6" max="6" width="13.81640625" customWidth="1"/>
    <col min="9" max="9" width="2.54296875" customWidth="1"/>
    <col min="10" max="10" width="3.1796875" customWidth="1"/>
    <col min="11" max="11" width="3.453125" customWidth="1"/>
    <col min="12" max="12" width="41.1796875" bestFit="1" customWidth="1"/>
  </cols>
  <sheetData>
    <row r="1" spans="1:26" ht="39" customHeight="1" x14ac:dyDescent="0.35">
      <c r="A1" s="3"/>
      <c r="B1" s="178" t="str">
        <f>'Drop down'!P14</f>
        <v>All rights to this document belong to Varefakta, and the document may not be copied, reproduced, passed on and / or used without prior written permission from Varefakta. (version 23.1).</v>
      </c>
      <c r="C1" s="178"/>
      <c r="D1" s="178"/>
      <c r="E1" s="178"/>
      <c r="F1" s="11"/>
      <c r="G1" s="11"/>
      <c r="H1" s="2"/>
      <c r="I1" s="2"/>
      <c r="J1" s="4"/>
      <c r="K1" s="1"/>
      <c r="L1" s="1"/>
      <c r="M1" s="1"/>
      <c r="N1" s="1"/>
      <c r="O1" s="1"/>
      <c r="P1" s="1"/>
      <c r="Q1" s="1"/>
      <c r="R1" s="1"/>
      <c r="S1" s="1"/>
      <c r="T1" s="1"/>
      <c r="U1" s="1"/>
      <c r="V1" s="1"/>
      <c r="W1" s="1"/>
      <c r="X1" s="1"/>
      <c r="Y1" s="1"/>
      <c r="Z1" s="1"/>
    </row>
    <row r="2" spans="1:26" x14ac:dyDescent="0.35">
      <c r="A2" s="3"/>
      <c r="B2" s="5"/>
      <c r="C2" s="6"/>
      <c r="D2" s="6"/>
      <c r="E2" s="6"/>
      <c r="F2" s="6"/>
      <c r="G2" s="6"/>
      <c r="H2" s="6"/>
      <c r="I2" s="7"/>
      <c r="J2" s="4"/>
      <c r="K2" s="1"/>
      <c r="L2" s="1"/>
      <c r="M2" s="1"/>
      <c r="N2" s="1"/>
      <c r="O2" s="1"/>
      <c r="P2" s="1"/>
      <c r="Q2" s="1"/>
      <c r="R2" s="1"/>
      <c r="S2" s="1"/>
      <c r="T2" s="1"/>
      <c r="U2" s="1"/>
      <c r="V2" s="1"/>
      <c r="W2" s="1"/>
      <c r="X2" s="1"/>
      <c r="Y2" s="1"/>
      <c r="Z2" s="1"/>
    </row>
    <row r="3" spans="1:26" ht="23.5" thickBot="1" x14ac:dyDescent="0.55000000000000004">
      <c r="A3" s="3"/>
      <c r="B3" s="5"/>
      <c r="C3" s="8" t="s">
        <v>4712</v>
      </c>
      <c r="D3" s="6"/>
      <c r="E3" s="6"/>
      <c r="F3" s="6"/>
      <c r="G3" s="6"/>
      <c r="H3" s="6"/>
      <c r="I3" s="7"/>
      <c r="J3" s="4"/>
      <c r="K3" s="1"/>
      <c r="L3" s="1"/>
      <c r="M3" s="1"/>
      <c r="N3" s="1"/>
      <c r="O3" s="1"/>
      <c r="P3" s="1"/>
      <c r="Q3" s="1"/>
      <c r="R3" s="1"/>
      <c r="S3" s="1"/>
      <c r="T3" s="1"/>
      <c r="U3" s="1"/>
      <c r="V3" s="1"/>
      <c r="W3" s="1"/>
      <c r="X3" s="1"/>
      <c r="Y3" s="1"/>
      <c r="Z3" s="1"/>
    </row>
    <row r="4" spans="1:26" x14ac:dyDescent="0.35">
      <c r="A4" s="3"/>
      <c r="B4" s="5"/>
      <c r="C4" s="6"/>
      <c r="D4" s="6"/>
      <c r="E4" s="6"/>
      <c r="F4" s="6"/>
      <c r="G4" s="6"/>
      <c r="H4" s="6"/>
      <c r="I4" s="7"/>
      <c r="J4" s="4"/>
      <c r="K4" s="1"/>
      <c r="L4" s="12" t="s">
        <v>5021</v>
      </c>
      <c r="M4" s="1"/>
      <c r="N4" s="1"/>
      <c r="O4" s="1"/>
      <c r="P4" s="1"/>
      <c r="Q4" s="1"/>
      <c r="R4" s="1"/>
      <c r="S4" s="1"/>
      <c r="T4" s="1"/>
      <c r="U4" s="1"/>
      <c r="V4" s="1"/>
      <c r="W4" s="1"/>
      <c r="X4" s="1"/>
      <c r="Y4" s="1"/>
      <c r="Z4" s="1"/>
    </row>
    <row r="5" spans="1:26" x14ac:dyDescent="0.35">
      <c r="A5" s="3"/>
      <c r="B5" s="5"/>
      <c r="C5" s="6" t="s">
        <v>4700</v>
      </c>
      <c r="D5" s="6"/>
      <c r="E5" s="6"/>
      <c r="F5" s="6"/>
      <c r="G5" s="6"/>
      <c r="H5" s="6"/>
      <c r="I5" s="7"/>
      <c r="J5" s="4"/>
      <c r="K5" s="1"/>
      <c r="L5" s="152" t="s">
        <v>0</v>
      </c>
      <c r="M5" s="1"/>
      <c r="N5" s="1"/>
      <c r="O5" s="1"/>
      <c r="P5" s="1"/>
      <c r="Q5" s="1"/>
      <c r="R5" s="1"/>
      <c r="S5" s="1"/>
      <c r="T5" s="1"/>
      <c r="U5" s="1"/>
      <c r="V5" s="1"/>
      <c r="W5" s="1"/>
      <c r="X5" s="1"/>
      <c r="Y5" s="1"/>
      <c r="Z5" s="1"/>
    </row>
    <row r="6" spans="1:26" x14ac:dyDescent="0.35">
      <c r="A6" s="3"/>
      <c r="B6" s="5"/>
      <c r="C6" s="13" t="s">
        <v>4701</v>
      </c>
      <c r="D6" s="192" t="s">
        <v>1007</v>
      </c>
      <c r="E6" s="193"/>
      <c r="F6" s="193"/>
      <c r="G6" s="193"/>
      <c r="H6" s="193"/>
      <c r="I6" s="7"/>
      <c r="J6" s="4"/>
      <c r="K6" s="1"/>
      <c r="L6" s="152" t="s">
        <v>4713</v>
      </c>
      <c r="M6" s="1"/>
      <c r="N6" s="1"/>
      <c r="O6" s="1"/>
      <c r="P6" s="1"/>
      <c r="Q6" s="1"/>
      <c r="R6" s="1"/>
      <c r="S6" s="1"/>
      <c r="T6" s="1"/>
      <c r="U6" s="1"/>
      <c r="V6" s="1"/>
      <c r="W6" s="1"/>
      <c r="X6" s="1"/>
      <c r="Y6" s="1"/>
      <c r="Z6" s="1"/>
    </row>
    <row r="7" spans="1:26" x14ac:dyDescent="0.35">
      <c r="A7" s="3"/>
      <c r="B7" s="5"/>
      <c r="C7" s="13" t="s">
        <v>4702</v>
      </c>
      <c r="D7" s="192" t="s">
        <v>1007</v>
      </c>
      <c r="E7" s="193"/>
      <c r="F7" s="193"/>
      <c r="G7" s="193"/>
      <c r="H7" s="193"/>
      <c r="I7" s="7"/>
      <c r="J7" s="4"/>
      <c r="K7" s="1"/>
      <c r="L7" s="155" t="s">
        <v>5022</v>
      </c>
      <c r="M7" s="1"/>
      <c r="N7" s="1"/>
      <c r="O7" s="1"/>
      <c r="P7" s="1"/>
      <c r="Q7" s="1"/>
      <c r="R7" s="1"/>
      <c r="S7" s="1"/>
      <c r="T7" s="1"/>
      <c r="U7" s="1"/>
      <c r="V7" s="1"/>
      <c r="W7" s="1"/>
      <c r="X7" s="1"/>
      <c r="Y7" s="1"/>
      <c r="Z7" s="1"/>
    </row>
    <row r="8" spans="1:26" x14ac:dyDescent="0.35">
      <c r="A8" s="3"/>
      <c r="B8" s="5"/>
      <c r="C8" s="13" t="s">
        <v>4703</v>
      </c>
      <c r="D8" s="192" t="s">
        <v>1007</v>
      </c>
      <c r="E8" s="193"/>
      <c r="F8" s="193"/>
      <c r="G8" s="193"/>
      <c r="H8" s="193"/>
      <c r="I8" s="7"/>
      <c r="J8" s="4"/>
      <c r="K8" s="1"/>
      <c r="L8" s="152" t="s">
        <v>4723</v>
      </c>
      <c r="M8" s="1"/>
      <c r="N8" s="1"/>
      <c r="O8" s="1"/>
      <c r="P8" s="1"/>
      <c r="Q8" s="1"/>
      <c r="R8" s="1"/>
      <c r="S8" s="1"/>
      <c r="T8" s="1"/>
      <c r="U8" s="1"/>
      <c r="V8" s="1"/>
      <c r="W8" s="1"/>
      <c r="X8" s="1"/>
      <c r="Y8" s="1"/>
      <c r="Z8" s="1"/>
    </row>
    <row r="9" spans="1:26" x14ac:dyDescent="0.35">
      <c r="A9" s="3"/>
      <c r="B9" s="5"/>
      <c r="C9" s="13" t="s">
        <v>4704</v>
      </c>
      <c r="D9" s="192" t="s">
        <v>1007</v>
      </c>
      <c r="E9" s="193"/>
      <c r="F9" s="193"/>
      <c r="G9" s="193"/>
      <c r="H9" s="193"/>
      <c r="I9" s="7"/>
      <c r="J9" s="4"/>
      <c r="K9" s="1"/>
      <c r="L9" s="152" t="s">
        <v>4758</v>
      </c>
      <c r="M9" s="1"/>
      <c r="N9" s="1"/>
      <c r="O9" s="1"/>
      <c r="P9" s="1"/>
      <c r="Q9" s="1"/>
      <c r="R9" s="1"/>
      <c r="S9" s="1"/>
      <c r="T9" s="1"/>
      <c r="U9" s="1"/>
      <c r="V9" s="1"/>
      <c r="W9" s="1"/>
      <c r="X9" s="1"/>
      <c r="Y9" s="1"/>
      <c r="Z9" s="1"/>
    </row>
    <row r="10" spans="1:26" x14ac:dyDescent="0.35">
      <c r="A10" s="3"/>
      <c r="B10" s="5"/>
      <c r="C10" s="13" t="s">
        <v>4705</v>
      </c>
      <c r="D10" s="192" t="s">
        <v>1007</v>
      </c>
      <c r="E10" s="193"/>
      <c r="F10" s="193"/>
      <c r="G10" s="193"/>
      <c r="H10" s="193"/>
      <c r="I10" s="7"/>
      <c r="J10" s="4"/>
      <c r="K10" s="1"/>
      <c r="L10" s="152" t="s">
        <v>4759</v>
      </c>
      <c r="M10" s="1"/>
      <c r="N10" s="1"/>
      <c r="O10" s="1"/>
      <c r="P10" s="1"/>
      <c r="Q10" s="1"/>
      <c r="R10" s="1"/>
      <c r="S10" s="1"/>
      <c r="T10" s="1"/>
      <c r="U10" s="1"/>
      <c r="V10" s="1"/>
      <c r="W10" s="1"/>
      <c r="X10" s="1"/>
      <c r="Y10" s="1"/>
      <c r="Z10" s="1"/>
    </row>
    <row r="11" spans="1:26" x14ac:dyDescent="0.35">
      <c r="A11" s="3"/>
      <c r="B11" s="5"/>
      <c r="C11" s="13" t="s">
        <v>4706</v>
      </c>
      <c r="D11" s="192" t="s">
        <v>1007</v>
      </c>
      <c r="E11" s="193"/>
      <c r="F11" s="193"/>
      <c r="G11" s="193"/>
      <c r="H11" s="193"/>
      <c r="I11" s="7"/>
      <c r="J11" s="4"/>
      <c r="K11" s="1"/>
      <c r="L11" s="152" t="s">
        <v>4811</v>
      </c>
      <c r="M11" s="1"/>
      <c r="N11" s="1"/>
      <c r="O11" s="1"/>
      <c r="P11" s="1"/>
      <c r="Q11" s="1"/>
      <c r="R11" s="1"/>
      <c r="S11" s="1"/>
      <c r="T11" s="1"/>
      <c r="U11" s="1"/>
      <c r="V11" s="1"/>
      <c r="W11" s="1"/>
      <c r="X11" s="1"/>
      <c r="Y11" s="1"/>
      <c r="Z11" s="1"/>
    </row>
    <row r="12" spans="1:26" x14ac:dyDescent="0.35">
      <c r="A12" s="3"/>
      <c r="B12" s="5"/>
      <c r="C12" s="13" t="s">
        <v>4707</v>
      </c>
      <c r="D12" s="192" t="s">
        <v>1007</v>
      </c>
      <c r="E12" s="193"/>
      <c r="F12" s="193"/>
      <c r="G12" s="193"/>
      <c r="H12" s="193"/>
      <c r="I12" s="7"/>
      <c r="J12" s="4"/>
      <c r="K12" s="1"/>
      <c r="L12" s="152" t="s">
        <v>5023</v>
      </c>
      <c r="M12" s="1"/>
      <c r="N12" s="1"/>
      <c r="O12" s="1"/>
      <c r="P12" s="1"/>
      <c r="Q12" s="1"/>
      <c r="R12" s="1"/>
      <c r="S12" s="1"/>
      <c r="T12" s="1"/>
      <c r="U12" s="1"/>
      <c r="V12" s="1"/>
      <c r="W12" s="1"/>
      <c r="X12" s="1"/>
      <c r="Y12" s="1"/>
      <c r="Z12" s="1"/>
    </row>
    <row r="13" spans="1:26" x14ac:dyDescent="0.35">
      <c r="A13" s="3"/>
      <c r="B13" s="5"/>
      <c r="C13" s="13" t="s">
        <v>4708</v>
      </c>
      <c r="D13" s="192" t="s">
        <v>1007</v>
      </c>
      <c r="E13" s="193"/>
      <c r="F13" s="193"/>
      <c r="G13" s="193"/>
      <c r="H13" s="193"/>
      <c r="I13" s="7"/>
      <c r="J13" s="4"/>
      <c r="K13" s="1"/>
      <c r="L13" s="152" t="s">
        <v>4866</v>
      </c>
      <c r="M13" s="1"/>
      <c r="N13" s="1"/>
      <c r="O13" s="1"/>
      <c r="P13" s="1"/>
      <c r="Q13" s="1"/>
      <c r="R13" s="1"/>
      <c r="S13" s="1"/>
      <c r="T13" s="1"/>
      <c r="U13" s="1"/>
      <c r="V13" s="1"/>
      <c r="W13" s="1"/>
      <c r="X13" s="1"/>
      <c r="Y13" s="1"/>
      <c r="Z13" s="1"/>
    </row>
    <row r="14" spans="1:26" x14ac:dyDescent="0.35">
      <c r="A14" s="3"/>
      <c r="B14" s="5"/>
      <c r="C14" s="13" t="s">
        <v>4709</v>
      </c>
      <c r="D14" s="192" t="s">
        <v>1007</v>
      </c>
      <c r="E14" s="193"/>
      <c r="F14" s="193"/>
      <c r="G14" s="193"/>
      <c r="H14" s="193"/>
      <c r="I14" s="7"/>
      <c r="J14" s="4"/>
      <c r="K14" s="1"/>
      <c r="L14" s="152" t="s">
        <v>4871</v>
      </c>
      <c r="M14" s="1"/>
      <c r="N14" s="1"/>
      <c r="O14" s="1"/>
      <c r="P14" s="1"/>
      <c r="Q14" s="1"/>
      <c r="R14" s="1"/>
      <c r="S14" s="1"/>
      <c r="T14" s="1"/>
      <c r="U14" s="1"/>
      <c r="V14" s="1"/>
      <c r="W14" s="1"/>
      <c r="X14" s="1"/>
      <c r="Y14" s="1"/>
      <c r="Z14" s="1"/>
    </row>
    <row r="15" spans="1:26" x14ac:dyDescent="0.35">
      <c r="A15" s="3"/>
      <c r="B15" s="5"/>
      <c r="C15" s="13" t="s">
        <v>4710</v>
      </c>
      <c r="D15" s="192" t="s">
        <v>4678</v>
      </c>
      <c r="E15" s="192"/>
      <c r="F15" s="192"/>
      <c r="G15" s="192"/>
      <c r="H15" s="192"/>
      <c r="I15" s="7"/>
      <c r="J15" s="4"/>
      <c r="K15" s="1"/>
      <c r="L15" s="152" t="s">
        <v>5033</v>
      </c>
      <c r="M15" s="1"/>
      <c r="N15" s="1"/>
      <c r="O15" s="1"/>
      <c r="P15" s="1"/>
      <c r="Q15" s="1"/>
      <c r="R15" s="1"/>
      <c r="S15" s="1"/>
      <c r="T15" s="1"/>
      <c r="U15" s="1"/>
      <c r="V15" s="1"/>
      <c r="W15" s="1"/>
      <c r="X15" s="1"/>
      <c r="Y15" s="1"/>
      <c r="Z15" s="1"/>
    </row>
    <row r="16" spans="1:26" x14ac:dyDescent="0.35">
      <c r="A16" s="3"/>
      <c r="B16" s="5"/>
      <c r="C16" s="6"/>
      <c r="D16" s="6"/>
      <c r="E16" s="6"/>
      <c r="F16" s="6"/>
      <c r="G16" s="6"/>
      <c r="H16" s="6"/>
      <c r="I16" s="7"/>
      <c r="J16" s="4"/>
      <c r="K16" s="1"/>
      <c r="L16" s="152" t="s">
        <v>5034</v>
      </c>
      <c r="M16" s="1"/>
      <c r="N16" s="1"/>
      <c r="O16" s="1"/>
      <c r="P16" s="1"/>
      <c r="Q16" s="1"/>
      <c r="R16" s="1"/>
      <c r="S16" s="1"/>
      <c r="T16" s="1"/>
      <c r="U16" s="1"/>
      <c r="V16" s="1"/>
      <c r="W16" s="1"/>
      <c r="X16" s="1"/>
      <c r="Y16" s="1"/>
      <c r="Z16" s="1"/>
    </row>
    <row r="17" spans="1:26" ht="15" thickBot="1" x14ac:dyDescent="0.4">
      <c r="A17" s="3"/>
      <c r="B17" s="5"/>
      <c r="C17" s="17" t="s">
        <v>4711</v>
      </c>
      <c r="D17" s="192" t="s">
        <v>1007</v>
      </c>
      <c r="E17" s="193"/>
      <c r="F17" s="193"/>
      <c r="G17" s="193"/>
      <c r="H17" s="193"/>
      <c r="I17" s="7"/>
      <c r="J17" s="4"/>
      <c r="K17" s="1"/>
      <c r="L17" s="153" t="s">
        <v>4907</v>
      </c>
      <c r="M17" s="1"/>
      <c r="N17" s="1"/>
      <c r="O17" s="1"/>
      <c r="P17" s="1"/>
      <c r="Q17" s="1"/>
      <c r="R17" s="1"/>
      <c r="S17" s="1"/>
      <c r="T17" s="1"/>
      <c r="U17" s="1"/>
      <c r="V17" s="1"/>
      <c r="W17" s="1"/>
      <c r="X17" s="1"/>
      <c r="Y17" s="1"/>
      <c r="Z17" s="1"/>
    </row>
    <row r="18" spans="1:26" ht="15" thickBot="1" x14ac:dyDescent="0.4">
      <c r="A18" s="3"/>
      <c r="B18" s="5"/>
      <c r="C18" s="6"/>
      <c r="D18" s="6"/>
      <c r="E18" s="6"/>
      <c r="F18" s="6"/>
      <c r="G18" s="6"/>
      <c r="H18" s="6"/>
      <c r="I18" s="7"/>
      <c r="J18" s="4"/>
      <c r="K18" s="1"/>
      <c r="L18" s="1"/>
      <c r="M18" s="1"/>
      <c r="N18" s="1"/>
      <c r="O18" s="1"/>
      <c r="P18" s="1"/>
      <c r="Q18" s="1"/>
      <c r="R18" s="1"/>
      <c r="S18" s="1"/>
      <c r="T18" s="1"/>
      <c r="U18" s="1"/>
      <c r="V18" s="1"/>
      <c r="W18" s="1"/>
      <c r="X18" s="1"/>
      <c r="Y18" s="1"/>
      <c r="Z18" s="1"/>
    </row>
    <row r="19" spans="1:26" x14ac:dyDescent="0.35">
      <c r="A19" s="3"/>
      <c r="B19" s="5"/>
      <c r="C19" s="17" t="s">
        <v>4714</v>
      </c>
      <c r="D19" s="192" t="s">
        <v>1007</v>
      </c>
      <c r="E19" s="193"/>
      <c r="F19" s="193"/>
      <c r="G19" s="193"/>
      <c r="H19" s="193"/>
      <c r="I19" s="7"/>
      <c r="J19" s="4"/>
      <c r="K19" s="1"/>
      <c r="L19" s="12" t="s">
        <v>5024</v>
      </c>
      <c r="M19" s="1"/>
      <c r="N19" s="1"/>
      <c r="O19" s="1"/>
      <c r="P19" s="1"/>
      <c r="Q19" s="1"/>
      <c r="R19" s="1"/>
      <c r="S19" s="1"/>
      <c r="T19" s="1"/>
      <c r="U19" s="1"/>
      <c r="V19" s="1"/>
      <c r="W19" s="1"/>
      <c r="X19" s="1"/>
      <c r="Y19" s="1"/>
      <c r="Z19" s="1"/>
    </row>
    <row r="20" spans="1:26" ht="14.5" customHeight="1" x14ac:dyDescent="0.35">
      <c r="A20" s="3"/>
      <c r="B20" s="5"/>
      <c r="C20" s="189" t="s">
        <v>4715</v>
      </c>
      <c r="D20" s="181" t="s">
        <v>1007</v>
      </c>
      <c r="E20" s="181"/>
      <c r="F20" s="181"/>
      <c r="G20" s="181"/>
      <c r="H20" s="181"/>
      <c r="I20" s="7"/>
      <c r="J20" s="4"/>
      <c r="K20" s="1"/>
      <c r="L20" s="152" t="s">
        <v>5025</v>
      </c>
      <c r="M20" s="1"/>
      <c r="N20" s="1"/>
      <c r="O20" s="1"/>
      <c r="P20" s="1"/>
      <c r="Q20" s="1"/>
      <c r="R20" s="1"/>
      <c r="S20" s="1"/>
      <c r="T20" s="1"/>
      <c r="U20" s="1"/>
      <c r="V20" s="1"/>
      <c r="W20" s="1"/>
      <c r="X20" s="1"/>
      <c r="Y20" s="1"/>
      <c r="Z20" s="1"/>
    </row>
    <row r="21" spans="1:26" x14ac:dyDescent="0.35">
      <c r="A21" s="3"/>
      <c r="B21" s="5"/>
      <c r="C21" s="189"/>
      <c r="D21" s="181"/>
      <c r="E21" s="181"/>
      <c r="F21" s="181"/>
      <c r="G21" s="181"/>
      <c r="H21" s="181"/>
      <c r="I21" s="7"/>
      <c r="J21" s="4"/>
      <c r="K21" s="1"/>
      <c r="L21" s="152" t="s">
        <v>5026</v>
      </c>
      <c r="M21" s="1"/>
      <c r="N21" s="1"/>
      <c r="O21" s="1"/>
      <c r="P21" s="1"/>
      <c r="Q21" s="1"/>
      <c r="R21" s="1"/>
      <c r="S21" s="1"/>
      <c r="T21" s="1"/>
      <c r="U21" s="1"/>
      <c r="V21" s="1"/>
      <c r="W21" s="1"/>
      <c r="X21" s="1"/>
      <c r="Y21" s="1"/>
      <c r="Z21" s="1"/>
    </row>
    <row r="22" spans="1:26" ht="14.5" customHeight="1" x14ac:dyDescent="0.35">
      <c r="A22" s="3"/>
      <c r="B22" s="5"/>
      <c r="C22" s="194" t="s">
        <v>4716</v>
      </c>
      <c r="D22" s="181" t="s">
        <v>1007</v>
      </c>
      <c r="E22" s="181"/>
      <c r="F22" s="181"/>
      <c r="G22" s="181"/>
      <c r="H22" s="181"/>
      <c r="I22" s="7"/>
      <c r="J22" s="4"/>
      <c r="K22" s="1"/>
      <c r="L22" s="152" t="s">
        <v>5027</v>
      </c>
      <c r="M22" s="1"/>
      <c r="N22" s="1"/>
      <c r="O22" s="1"/>
      <c r="P22" s="1"/>
      <c r="Q22" s="1"/>
      <c r="R22" s="1"/>
      <c r="S22" s="1"/>
      <c r="T22" s="1"/>
      <c r="U22" s="1"/>
      <c r="V22" s="1"/>
      <c r="W22" s="1"/>
      <c r="X22" s="1"/>
      <c r="Y22" s="1"/>
      <c r="Z22" s="1"/>
    </row>
    <row r="23" spans="1:26" x14ac:dyDescent="0.35">
      <c r="A23" s="3"/>
      <c r="B23" s="5"/>
      <c r="C23" s="212"/>
      <c r="D23" s="181"/>
      <c r="E23" s="181"/>
      <c r="F23" s="181"/>
      <c r="G23" s="181"/>
      <c r="H23" s="181"/>
      <c r="I23" s="7"/>
      <c r="J23" s="4"/>
      <c r="K23" s="1"/>
      <c r="L23" s="152" t="s">
        <v>5028</v>
      </c>
      <c r="M23" s="1"/>
      <c r="N23" s="1"/>
      <c r="O23" s="1"/>
      <c r="P23" s="1"/>
      <c r="Q23" s="1"/>
      <c r="R23" s="1"/>
      <c r="S23" s="1"/>
      <c r="T23" s="1"/>
      <c r="U23" s="1"/>
      <c r="V23" s="1"/>
      <c r="W23" s="1"/>
      <c r="X23" s="1"/>
      <c r="Y23" s="1"/>
      <c r="Z23" s="1"/>
    </row>
    <row r="24" spans="1:26" x14ac:dyDescent="0.35">
      <c r="A24" s="3"/>
      <c r="B24" s="5"/>
      <c r="C24" s="212"/>
      <c r="D24" s="181"/>
      <c r="E24" s="181"/>
      <c r="F24" s="181"/>
      <c r="G24" s="181"/>
      <c r="H24" s="181"/>
      <c r="I24" s="7"/>
      <c r="J24" s="4"/>
      <c r="K24" s="1"/>
      <c r="L24" s="152" t="s">
        <v>5029</v>
      </c>
      <c r="M24" s="1"/>
      <c r="N24" s="1"/>
      <c r="O24" s="1"/>
      <c r="P24" s="1"/>
      <c r="Q24" s="1"/>
      <c r="R24" s="1"/>
      <c r="S24" s="1"/>
      <c r="T24" s="1"/>
      <c r="U24" s="1"/>
      <c r="V24" s="1"/>
      <c r="W24" s="1"/>
      <c r="X24" s="1"/>
      <c r="Y24" s="1"/>
      <c r="Z24" s="1"/>
    </row>
    <row r="25" spans="1:26" x14ac:dyDescent="0.35">
      <c r="A25" s="3"/>
      <c r="B25" s="5"/>
      <c r="C25" s="195"/>
      <c r="D25" s="181"/>
      <c r="E25" s="181"/>
      <c r="F25" s="181"/>
      <c r="G25" s="181"/>
      <c r="H25" s="181"/>
      <c r="I25" s="7"/>
      <c r="J25" s="4"/>
      <c r="K25" s="1"/>
      <c r="L25" s="152" t="s">
        <v>5030</v>
      </c>
      <c r="M25" s="1"/>
      <c r="N25" s="1"/>
      <c r="O25" s="1"/>
      <c r="P25" s="1"/>
      <c r="Q25" s="1"/>
      <c r="R25" s="1"/>
      <c r="S25" s="1"/>
      <c r="T25" s="1"/>
      <c r="U25" s="1"/>
      <c r="V25" s="1"/>
      <c r="W25" s="1"/>
      <c r="X25" s="1"/>
      <c r="Y25" s="1"/>
      <c r="Z25" s="1"/>
    </row>
    <row r="26" spans="1:26" x14ac:dyDescent="0.35">
      <c r="A26" s="3"/>
      <c r="B26" s="5"/>
      <c r="C26" s="189" t="s">
        <v>4717</v>
      </c>
      <c r="D26" s="183" t="s">
        <v>4678</v>
      </c>
      <c r="E26" s="184"/>
      <c r="F26" s="184"/>
      <c r="G26" s="184"/>
      <c r="H26" s="185"/>
      <c r="I26" s="7"/>
      <c r="J26" s="4"/>
      <c r="K26" s="1"/>
      <c r="L26" s="152" t="s">
        <v>5031</v>
      </c>
      <c r="M26" s="1"/>
      <c r="N26" s="1"/>
      <c r="O26" s="1"/>
      <c r="P26" s="1"/>
      <c r="Q26" s="1"/>
      <c r="R26" s="1"/>
      <c r="S26" s="1"/>
      <c r="T26" s="1"/>
      <c r="U26" s="1"/>
      <c r="V26" s="1"/>
      <c r="W26" s="1"/>
      <c r="X26" s="1"/>
      <c r="Y26" s="1"/>
      <c r="Z26" s="1"/>
    </row>
    <row r="27" spans="1:26" ht="15" thickBot="1" x14ac:dyDescent="0.4">
      <c r="A27" s="3"/>
      <c r="B27" s="5"/>
      <c r="C27" s="189"/>
      <c r="D27" s="186"/>
      <c r="E27" s="187"/>
      <c r="F27" s="187"/>
      <c r="G27" s="187"/>
      <c r="H27" s="188"/>
      <c r="I27" s="7"/>
      <c r="J27" s="4"/>
      <c r="K27" s="1"/>
      <c r="L27" s="153" t="s">
        <v>5032</v>
      </c>
      <c r="M27" s="1"/>
      <c r="N27" s="1"/>
      <c r="O27" s="1"/>
      <c r="P27" s="1"/>
      <c r="Q27" s="1"/>
      <c r="R27" s="1"/>
      <c r="S27" s="1"/>
      <c r="T27" s="1"/>
      <c r="U27" s="1"/>
      <c r="V27" s="1"/>
      <c r="W27" s="1"/>
      <c r="X27" s="1"/>
      <c r="Y27" s="1"/>
      <c r="Z27" s="1"/>
    </row>
    <row r="28" spans="1:26" x14ac:dyDescent="0.35">
      <c r="A28" s="3"/>
      <c r="B28" s="5"/>
      <c r="C28" s="6"/>
      <c r="D28" s="6"/>
      <c r="E28" s="6"/>
      <c r="F28" s="6"/>
      <c r="G28" s="6"/>
      <c r="H28" s="6"/>
      <c r="I28" s="7"/>
      <c r="J28" s="4"/>
      <c r="K28" s="1"/>
      <c r="L28" s="1"/>
      <c r="M28" s="1"/>
      <c r="N28" s="1"/>
      <c r="O28" s="1"/>
      <c r="P28" s="1"/>
      <c r="Q28" s="1"/>
      <c r="R28" s="1"/>
      <c r="S28" s="1"/>
      <c r="T28" s="1"/>
      <c r="U28" s="1"/>
      <c r="V28" s="1"/>
      <c r="W28" s="1"/>
      <c r="X28" s="1"/>
      <c r="Y28" s="1"/>
      <c r="Z28" s="1"/>
    </row>
    <row r="29" spans="1:26" x14ac:dyDescent="0.35">
      <c r="A29" s="3"/>
      <c r="B29" s="5"/>
      <c r="C29" s="211" t="s">
        <v>4718</v>
      </c>
      <c r="D29" s="183" t="s">
        <v>1007</v>
      </c>
      <c r="E29" s="184"/>
      <c r="F29" s="184"/>
      <c r="G29" s="184"/>
      <c r="H29" s="185"/>
      <c r="I29" s="7"/>
      <c r="J29" s="4"/>
      <c r="K29" s="1"/>
      <c r="L29" s="1"/>
      <c r="M29" s="1"/>
      <c r="N29" s="1"/>
      <c r="O29" s="1"/>
      <c r="P29" s="1"/>
      <c r="Q29" s="1"/>
      <c r="R29" s="1"/>
      <c r="S29" s="1"/>
      <c r="T29" s="1"/>
      <c r="U29" s="1"/>
      <c r="V29" s="1"/>
      <c r="W29" s="1"/>
      <c r="X29" s="1"/>
      <c r="Y29" s="1"/>
      <c r="Z29" s="1"/>
    </row>
    <row r="30" spans="1:26" x14ac:dyDescent="0.35">
      <c r="A30" s="3"/>
      <c r="B30" s="5"/>
      <c r="C30" s="211"/>
      <c r="D30" s="186"/>
      <c r="E30" s="187"/>
      <c r="F30" s="187"/>
      <c r="G30" s="187"/>
      <c r="H30" s="188"/>
      <c r="I30" s="7"/>
      <c r="J30" s="4"/>
      <c r="K30" s="1"/>
      <c r="L30" s="1"/>
      <c r="M30" s="1"/>
      <c r="N30" s="1"/>
      <c r="O30" s="1"/>
      <c r="P30" s="1"/>
      <c r="Q30" s="1"/>
      <c r="R30" s="1"/>
      <c r="S30" s="1"/>
      <c r="T30" s="1"/>
      <c r="U30" s="1"/>
      <c r="V30" s="1"/>
      <c r="W30" s="1"/>
      <c r="X30" s="1"/>
      <c r="Y30" s="1"/>
      <c r="Z30" s="1"/>
    </row>
    <row r="31" spans="1:26" x14ac:dyDescent="0.35">
      <c r="A31" s="3"/>
      <c r="B31" s="5"/>
      <c r="C31" s="6"/>
      <c r="D31" s="6"/>
      <c r="E31" s="6"/>
      <c r="F31" s="6"/>
      <c r="G31" s="6"/>
      <c r="H31" s="6"/>
      <c r="I31" s="7"/>
      <c r="J31" s="4"/>
      <c r="K31" s="1"/>
      <c r="L31" s="1"/>
      <c r="M31" s="1"/>
      <c r="N31" s="1"/>
      <c r="O31" s="1"/>
      <c r="P31" s="1"/>
      <c r="Q31" s="1"/>
      <c r="R31" s="1"/>
      <c r="S31" s="1"/>
      <c r="T31" s="1"/>
      <c r="U31" s="1"/>
      <c r="V31" s="1"/>
      <c r="W31" s="1"/>
      <c r="X31" s="1"/>
      <c r="Y31" s="1"/>
      <c r="Z31" s="1"/>
    </row>
    <row r="32" spans="1:26" ht="14.5" customHeight="1" x14ac:dyDescent="0.35">
      <c r="A32" s="3"/>
      <c r="B32" s="5"/>
      <c r="C32" s="211" t="s">
        <v>4719</v>
      </c>
      <c r="D32" s="181" t="s">
        <v>1007</v>
      </c>
      <c r="E32" s="181"/>
      <c r="F32" s="181"/>
      <c r="G32" s="181"/>
      <c r="H32" s="181"/>
      <c r="I32" s="7"/>
      <c r="J32" s="4"/>
      <c r="K32" s="1"/>
      <c r="L32" s="1"/>
      <c r="M32" s="1"/>
      <c r="N32" s="1"/>
      <c r="O32" s="1"/>
      <c r="P32" s="1"/>
      <c r="Q32" s="1"/>
      <c r="R32" s="1"/>
      <c r="S32" s="1"/>
      <c r="T32" s="1"/>
      <c r="U32" s="1"/>
      <c r="V32" s="1"/>
      <c r="W32" s="1"/>
      <c r="X32" s="1"/>
      <c r="Y32" s="1"/>
      <c r="Z32" s="1"/>
    </row>
    <row r="33" spans="1:26" x14ac:dyDescent="0.35">
      <c r="A33" s="3"/>
      <c r="B33" s="5"/>
      <c r="C33" s="211"/>
      <c r="D33" s="181"/>
      <c r="E33" s="181"/>
      <c r="F33" s="181"/>
      <c r="G33" s="181"/>
      <c r="H33" s="181"/>
      <c r="I33" s="7"/>
      <c r="J33" s="4"/>
      <c r="K33" s="1"/>
      <c r="L33" s="1"/>
      <c r="M33" s="1"/>
      <c r="N33" s="1"/>
      <c r="O33" s="1"/>
      <c r="P33" s="1"/>
      <c r="Q33" s="1"/>
      <c r="R33" s="1"/>
      <c r="S33" s="1"/>
      <c r="T33" s="1"/>
      <c r="U33" s="1"/>
      <c r="V33" s="1"/>
      <c r="W33" s="1"/>
      <c r="X33" s="1"/>
      <c r="Y33" s="1"/>
      <c r="Z33" s="1"/>
    </row>
    <row r="34" spans="1:26" ht="14.5" customHeight="1" x14ac:dyDescent="0.35">
      <c r="A34" s="3"/>
      <c r="B34" s="5"/>
      <c r="C34" s="189" t="s">
        <v>4720</v>
      </c>
      <c r="D34" s="181" t="s">
        <v>4678</v>
      </c>
      <c r="E34" s="181"/>
      <c r="F34" s="181"/>
      <c r="G34" s="181"/>
      <c r="H34" s="181"/>
      <c r="I34" s="7"/>
      <c r="J34" s="4"/>
      <c r="K34" s="1"/>
      <c r="L34" s="1"/>
      <c r="M34" s="1"/>
      <c r="N34" s="1"/>
      <c r="O34" s="1"/>
      <c r="P34" s="1"/>
      <c r="Q34" s="1"/>
      <c r="R34" s="1"/>
      <c r="S34" s="1"/>
      <c r="T34" s="1"/>
      <c r="U34" s="1"/>
      <c r="V34" s="1"/>
      <c r="W34" s="1"/>
      <c r="X34" s="1"/>
      <c r="Y34" s="1"/>
      <c r="Z34" s="1"/>
    </row>
    <row r="35" spans="1:26" x14ac:dyDescent="0.35">
      <c r="A35" s="3"/>
      <c r="B35" s="5"/>
      <c r="C35" s="189"/>
      <c r="D35" s="181"/>
      <c r="E35" s="181"/>
      <c r="F35" s="181"/>
      <c r="G35" s="181"/>
      <c r="H35" s="181"/>
      <c r="I35" s="7"/>
      <c r="J35" s="4"/>
      <c r="K35" s="1"/>
      <c r="L35" s="1"/>
      <c r="M35" s="1"/>
      <c r="N35" s="1"/>
      <c r="O35" s="1"/>
      <c r="P35" s="1"/>
      <c r="Q35" s="1"/>
      <c r="R35" s="1"/>
      <c r="S35" s="1"/>
      <c r="T35" s="1"/>
      <c r="U35" s="1"/>
      <c r="V35" s="1"/>
      <c r="W35" s="1"/>
      <c r="X35" s="1"/>
      <c r="Y35" s="1"/>
      <c r="Z35" s="1"/>
    </row>
    <row r="36" spans="1:26" ht="14.5" customHeight="1" x14ac:dyDescent="0.35">
      <c r="A36" s="3"/>
      <c r="B36" s="5"/>
      <c r="C36" s="189" t="s">
        <v>4721</v>
      </c>
      <c r="D36" s="181" t="s">
        <v>4678</v>
      </c>
      <c r="E36" s="181"/>
      <c r="F36" s="181"/>
      <c r="G36" s="181"/>
      <c r="H36" s="181"/>
      <c r="I36" s="7"/>
      <c r="J36" s="4"/>
      <c r="K36" s="1"/>
      <c r="L36" s="1"/>
      <c r="M36" s="1"/>
      <c r="N36" s="1"/>
      <c r="O36" s="1"/>
      <c r="P36" s="1"/>
      <c r="Q36" s="1"/>
      <c r="R36" s="1"/>
      <c r="S36" s="1"/>
      <c r="T36" s="1"/>
      <c r="U36" s="1"/>
      <c r="V36" s="1"/>
      <c r="W36" s="1"/>
      <c r="X36" s="1"/>
      <c r="Y36" s="1"/>
      <c r="Z36" s="1"/>
    </row>
    <row r="37" spans="1:26" x14ac:dyDescent="0.35">
      <c r="A37" s="3"/>
      <c r="B37" s="5"/>
      <c r="C37" s="189"/>
      <c r="D37" s="181"/>
      <c r="E37" s="181"/>
      <c r="F37" s="181"/>
      <c r="G37" s="181"/>
      <c r="H37" s="181"/>
      <c r="I37" s="7"/>
      <c r="J37" s="4"/>
      <c r="K37" s="1"/>
      <c r="L37" s="1"/>
      <c r="M37" s="1"/>
      <c r="N37" s="1"/>
      <c r="O37" s="1"/>
      <c r="P37" s="1"/>
      <c r="Q37" s="1"/>
      <c r="R37" s="1"/>
      <c r="S37" s="1"/>
      <c r="T37" s="1"/>
      <c r="U37" s="1"/>
      <c r="V37" s="1"/>
      <c r="W37" s="1"/>
      <c r="X37" s="1"/>
      <c r="Y37" s="1"/>
      <c r="Z37" s="1"/>
    </row>
    <row r="38" spans="1:26" x14ac:dyDescent="0.35">
      <c r="A38" s="3"/>
      <c r="B38" s="5"/>
      <c r="C38" s="151" t="s">
        <v>4722</v>
      </c>
      <c r="D38" s="181" t="s">
        <v>4678</v>
      </c>
      <c r="E38" s="181"/>
      <c r="F38" s="181"/>
      <c r="G38" s="181"/>
      <c r="H38" s="181"/>
      <c r="I38" s="7"/>
      <c r="J38" s="4"/>
      <c r="K38" s="1"/>
      <c r="L38" s="1"/>
      <c r="M38" s="1"/>
      <c r="N38" s="1"/>
      <c r="O38" s="1"/>
      <c r="P38" s="1"/>
      <c r="Q38" s="1"/>
      <c r="R38" s="1"/>
      <c r="S38" s="1"/>
      <c r="T38" s="1"/>
      <c r="U38" s="1"/>
      <c r="V38" s="1"/>
      <c r="W38" s="1"/>
      <c r="X38" s="1"/>
      <c r="Y38" s="1"/>
      <c r="Z38" s="1"/>
    </row>
    <row r="39" spans="1:26" x14ac:dyDescent="0.35">
      <c r="A39" s="3"/>
      <c r="B39" s="5"/>
      <c r="C39" s="6"/>
      <c r="D39" s="6"/>
      <c r="E39" s="6"/>
      <c r="F39" s="6"/>
      <c r="G39" s="6"/>
      <c r="H39" s="6"/>
      <c r="I39" s="7"/>
      <c r="J39" s="4"/>
      <c r="K39" s="1"/>
      <c r="L39" s="1"/>
      <c r="M39" s="1"/>
      <c r="N39" s="1"/>
      <c r="O39" s="1"/>
      <c r="P39" s="1"/>
      <c r="Q39" s="1"/>
      <c r="R39" s="1"/>
      <c r="S39" s="1"/>
      <c r="T39" s="1"/>
      <c r="U39" s="1"/>
      <c r="V39" s="1"/>
      <c r="W39" s="1"/>
      <c r="X39" s="1"/>
      <c r="Y39" s="1"/>
      <c r="Z39" s="1"/>
    </row>
    <row r="40" spans="1:26" x14ac:dyDescent="0.35">
      <c r="A40" s="3"/>
      <c r="B40" s="5"/>
      <c r="C40" s="209" t="str">
        <f>'Drop down'!P13</f>
        <v>Previous</v>
      </c>
      <c r="D40" s="159"/>
      <c r="E40" s="159"/>
      <c r="F40" s="159"/>
      <c r="G40" s="210" t="str">
        <f>'Drop down'!P12</f>
        <v>Next</v>
      </c>
      <c r="H40" s="210"/>
      <c r="I40" s="7"/>
      <c r="J40" s="4"/>
      <c r="K40" s="1"/>
      <c r="L40" s="1"/>
      <c r="M40" s="1"/>
      <c r="N40" s="1"/>
      <c r="O40" s="1"/>
      <c r="P40" s="1"/>
      <c r="Q40" s="1"/>
      <c r="R40" s="1"/>
      <c r="S40" s="1"/>
      <c r="T40" s="1"/>
      <c r="U40" s="1"/>
      <c r="V40" s="1"/>
      <c r="W40" s="1"/>
      <c r="X40" s="1"/>
      <c r="Y40" s="1"/>
      <c r="Z40" s="1"/>
    </row>
    <row r="41" spans="1:26" ht="21.75" customHeight="1" x14ac:dyDescent="0.35">
      <c r="A41" s="3"/>
      <c r="B41" s="5"/>
      <c r="C41" s="209"/>
      <c r="D41" s="159"/>
      <c r="E41" s="159"/>
      <c r="F41" s="159"/>
      <c r="G41" s="210"/>
      <c r="H41" s="210"/>
      <c r="I41" s="7"/>
      <c r="J41" s="4"/>
      <c r="K41" s="1"/>
      <c r="L41" s="1"/>
      <c r="M41" s="1"/>
      <c r="N41" s="1"/>
      <c r="O41" s="1"/>
      <c r="P41" s="1"/>
      <c r="Q41" s="1"/>
      <c r="R41" s="1"/>
      <c r="S41" s="1"/>
      <c r="T41" s="1"/>
      <c r="U41" s="1"/>
      <c r="V41" s="1"/>
      <c r="W41" s="1"/>
      <c r="X41" s="1"/>
      <c r="Y41" s="1"/>
      <c r="Z41" s="1"/>
    </row>
    <row r="42" spans="1:26" ht="21.75" customHeight="1" x14ac:dyDescent="0.35">
      <c r="A42" s="3"/>
      <c r="B42" s="20"/>
      <c r="C42" s="21"/>
      <c r="D42" s="21"/>
      <c r="E42" s="21"/>
      <c r="F42" s="21"/>
      <c r="G42" s="21"/>
      <c r="H42" s="21"/>
      <c r="I42" s="22"/>
      <c r="J42" s="4"/>
      <c r="K42" s="1"/>
      <c r="L42" s="1"/>
      <c r="M42" s="1"/>
      <c r="N42" s="1"/>
      <c r="O42" s="1"/>
      <c r="P42" s="1"/>
      <c r="Q42" s="1"/>
      <c r="R42" s="1"/>
      <c r="S42" s="1"/>
      <c r="T42" s="1"/>
      <c r="U42" s="1"/>
      <c r="V42" s="1"/>
      <c r="W42" s="1"/>
      <c r="X42" s="1"/>
      <c r="Y42" s="1"/>
      <c r="Z42" s="1"/>
    </row>
    <row r="43" spans="1:26" x14ac:dyDescent="0.35">
      <c r="A43" s="2"/>
      <c r="B43" s="2"/>
      <c r="C43" s="2"/>
      <c r="D43" s="2"/>
      <c r="E43" s="2"/>
      <c r="F43" s="2"/>
      <c r="G43" s="2"/>
      <c r="H43" s="2"/>
      <c r="I43" s="2"/>
      <c r="J43" s="19"/>
      <c r="K43" s="1"/>
      <c r="L43" s="1"/>
      <c r="M43" s="1"/>
      <c r="N43" s="1"/>
      <c r="O43" s="1"/>
      <c r="P43" s="1"/>
      <c r="Q43" s="1"/>
      <c r="R43" s="1"/>
      <c r="S43" s="1"/>
      <c r="T43" s="1"/>
      <c r="U43" s="1"/>
      <c r="V43" s="1"/>
      <c r="W43" s="1"/>
      <c r="X43" s="1"/>
      <c r="Y43" s="1"/>
      <c r="Z43" s="1"/>
    </row>
    <row r="44" spans="1:26"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sheetData>
  <sheetProtection algorithmName="SHA-512" hashValue="IWGP/HQzZjqDsLyJK0men9dIwn/j+Xq0K70/3CgiVn6uRzo5FBziNxdDBWuRd9rUtIJkODHKNOHVGlBykMW5yQ==" saltValue="ToW/8ijrfpCxJZgj5lDvHg==" spinCount="100000" sheet="1" scenarios="1"/>
  <mergeCells count="30">
    <mergeCell ref="G40:H41"/>
    <mergeCell ref="C34:C35"/>
    <mergeCell ref="D34:H35"/>
    <mergeCell ref="C36:C37"/>
    <mergeCell ref="D36:H37"/>
    <mergeCell ref="C40:C41"/>
    <mergeCell ref="D38:H38"/>
    <mergeCell ref="C32:C33"/>
    <mergeCell ref="D32:H33"/>
    <mergeCell ref="D15:H15"/>
    <mergeCell ref="D17:H17"/>
    <mergeCell ref="C20:C21"/>
    <mergeCell ref="C22:C25"/>
    <mergeCell ref="D19:H19"/>
    <mergeCell ref="D20:H21"/>
    <mergeCell ref="D22:H25"/>
    <mergeCell ref="C26:C27"/>
    <mergeCell ref="D26:H27"/>
    <mergeCell ref="C29:C30"/>
    <mergeCell ref="D29:H30"/>
    <mergeCell ref="D10:H10"/>
    <mergeCell ref="D11:H11"/>
    <mergeCell ref="D12:H12"/>
    <mergeCell ref="D13:H13"/>
    <mergeCell ref="D14:H14"/>
    <mergeCell ref="D6:H6"/>
    <mergeCell ref="D7:H7"/>
    <mergeCell ref="D8:H8"/>
    <mergeCell ref="D9:H9"/>
    <mergeCell ref="B1:E1"/>
  </mergeCells>
  <hyperlinks>
    <hyperlink ref="G40:H41" location="Recipe!A1" display="Next" xr:uid="{652FCBBC-7EDB-464B-905F-5661DEF2BD34}"/>
    <hyperlink ref="C40:C41" location="'Product designation and net con'!A1" display="Previous" xr:uid="{F279F8E5-685E-411E-AD39-88D086242BBD}"/>
    <hyperlink ref="L5" location="Start!A1" display="Start" xr:uid="{3C6F2ECE-F9B9-4A29-AE1C-62D1088D3369}"/>
    <hyperlink ref="L6" location="'Product designation and net con'!A1" display="Product designation and net content" xr:uid="{58168B46-9CC1-48EC-93C6-83CDB3F1A527}"/>
    <hyperlink ref="L7" location="'Method of food processing'!A1" display="Method af food processing" xr:uid="{ABAE1F5E-5A5E-45D1-88B0-13DEF4572D1C}"/>
    <hyperlink ref="L8" location="Recipe!A1" display="Recipe" xr:uid="{561999FE-618F-4F73-B589-E5C952EA64A7}"/>
    <hyperlink ref="L9" location="Additives!A1" display="Additives" xr:uid="{75E70065-BA15-463B-A1D0-8C8EA8CB5B30}"/>
    <hyperlink ref="L10" location="'Ingredient specifications'!A1" display="Ingredient specifications" xr:uid="{BE60B2CB-F3D3-439D-911C-1F744666C304}"/>
    <hyperlink ref="L11" location="'Nutritional labelling'!A1" display="Nutritional labelling" xr:uid="{E7A7B287-E2E5-47EB-A36B-5F0789FF0CED}"/>
    <hyperlink ref="L12" location="'Shelf-life and storage'!A1" display="Shelf-life and storage" xr:uid="{463A0088-2050-4B4A-979B-FC062EC8BDF4}"/>
    <hyperlink ref="L13" location="'Packaging method and cooking in'!A1" display="Packaging method and cooking instructions" xr:uid="{41717409-3A91-4D03-A15E-3200BF75741E}"/>
    <hyperlink ref="L14" location="Claims!A1" display="Claims" xr:uid="{C07E0054-6887-440E-8ECE-68F65C68A32D}"/>
    <hyperlink ref="L16" location="'Packaging (Secondary)'!A1" display="Packaging (Secondary)" xr:uid="{AEC06FD2-13C1-47B8-B8D3-71F5CDF6BE8F}"/>
    <hyperlink ref="L17" location="'Appendix 1'!A1" display="Appendix 1: Supplementary nutrition labelling" xr:uid="{7E3DBA3E-EE8B-4FE7-842D-523C431B702A}"/>
    <hyperlink ref="L20" location="'Part B Meat'!A1" display="Meat: Beef pork, poultry, sheep, goat" xr:uid="{931A5348-92D8-4042-96F1-BBABD6EA4B38}"/>
    <hyperlink ref="L21" location="'Part B Milk and cheese'!A1" display="Milk and cheese" xr:uid="{F39C48A9-279B-452E-9A77-6623015E2D0A}"/>
    <hyperlink ref="L22" location="'Part B Egg and egg products'!A1" display="Egg and egg products" xr:uid="{7E70E746-B4A4-44BE-9F86-97416D42246B}"/>
    <hyperlink ref="L23" location="'Part B Chocolate'!A1" display="Chocolate" xr:uid="{D8DE02B1-6E5B-491C-9D55-A6FAA32BFD36}"/>
    <hyperlink ref="L24" location="'Part B Fish and fish products'!A1" display="Fish and fishproducts" xr:uid="{DC72E1B2-1391-47B9-BF28-06FDBFDF4428}"/>
    <hyperlink ref="L25" location="'Part B Juice'!A1" display="Fruit juice" xr:uid="{08DE70AF-B20F-4ACD-8688-4F60C3BD83E3}"/>
    <hyperlink ref="L26" location="'Part B Coffee'!A1" display="Coffee" xr:uid="{833B431B-8341-4B83-BDFD-BD374F79CC35}"/>
    <hyperlink ref="L27" location="'Part B Tea'!A1" display="Tea" xr:uid="{578CBAB0-FD10-4C04-A82E-89331234CB2D}"/>
    <hyperlink ref="L15" location="'Packaging (Primary)'!Print_Area" display="Packaging (Primary)" xr:uid="{496DC6A8-C889-4CA9-BF6A-A8CB7475C37A}"/>
  </hyperlinks>
  <pageMargins left="0.7" right="0.7" top="0.75" bottom="0.75" header="0.3" footer="0.3"/>
  <pageSetup paperSize="9" scale="59"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1053" id="{00000000-000E-0000-0600-00000F000000}">
            <xm:f>$D$20='Drop down'!$P$6</xm:f>
            <x14:dxf>
              <font>
                <b/>
                <i val="0"/>
              </font>
              <fill>
                <patternFill>
                  <bgColor theme="2" tint="-0.14996795556505021"/>
                </patternFill>
              </fill>
            </x14:dxf>
          </x14:cfRule>
          <x14:cfRule type="expression" priority="1054" id="{00000000-000E-0000-0600-000010000000}">
            <xm:f>$D$20&lt;&gt;'Drop down'!$P$6</xm:f>
            <x14:dxf>
              <font>
                <b val="0"/>
                <i val="0"/>
                <color rgb="FFFF0000"/>
              </font>
              <fill>
                <patternFill>
                  <bgColor theme="0"/>
                </patternFill>
              </fill>
            </x14:dxf>
          </x14:cfRule>
          <xm:sqref>D20</xm:sqref>
        </x14:conditionalFormatting>
        <x14:conditionalFormatting xmlns:xm="http://schemas.microsoft.com/office/excel/2006/main">
          <x14:cfRule type="expression" priority="1055" id="{00000000-000E-0000-0600-00000D000000}">
            <xm:f>$D$22='Drop down'!$P$6</xm:f>
            <x14:dxf>
              <font>
                <b/>
                <i val="0"/>
              </font>
              <fill>
                <patternFill>
                  <bgColor theme="2" tint="-0.14996795556505021"/>
                </patternFill>
              </fill>
            </x14:dxf>
          </x14:cfRule>
          <x14:cfRule type="expression" priority="1056" id="{00000000-000E-0000-0600-00000E000000}">
            <xm:f>$D$22&lt;&gt;'Drop down'!$P$6</xm:f>
            <x14:dxf>
              <font>
                <b val="0"/>
                <i val="0"/>
                <color rgb="FFFF0000"/>
              </font>
              <fill>
                <patternFill>
                  <bgColor theme="0"/>
                </patternFill>
              </fill>
            </x14:dxf>
          </x14:cfRule>
          <xm:sqref>D22</xm:sqref>
        </x14:conditionalFormatting>
        <x14:conditionalFormatting xmlns:xm="http://schemas.microsoft.com/office/excel/2006/main">
          <x14:cfRule type="expression" priority="1067" id="{00000000-000E-0000-0600-000009000000}">
            <xm:f>$D$29='Drop down'!$P$6</xm:f>
            <x14:dxf>
              <font>
                <b/>
                <i val="0"/>
              </font>
              <fill>
                <patternFill>
                  <bgColor theme="2" tint="-0.14996795556505021"/>
                </patternFill>
              </fill>
            </x14:dxf>
          </x14:cfRule>
          <x14:cfRule type="expression" priority="1068" id="{00000000-000E-0000-0600-00000A000000}">
            <xm:f>$D$29&lt;&gt;'Drop down'!$P$6</xm:f>
            <x14:dxf>
              <font>
                <b val="0"/>
                <i val="0"/>
                <color rgb="FFFF0000"/>
              </font>
              <fill>
                <patternFill>
                  <bgColor theme="0"/>
                </patternFill>
              </fill>
            </x14:dxf>
          </x14:cfRule>
          <xm:sqref>D29</xm:sqref>
        </x14:conditionalFormatting>
        <x14:conditionalFormatting xmlns:xm="http://schemas.microsoft.com/office/excel/2006/main">
          <x14:cfRule type="expression" priority="1069" id="{00000000-000E-0000-0600-000007000000}">
            <xm:f>$D$32='Drop down'!$P$6</xm:f>
            <x14:dxf>
              <font>
                <b/>
                <i val="0"/>
              </font>
              <fill>
                <patternFill>
                  <bgColor theme="2" tint="-0.14996795556505021"/>
                </patternFill>
              </fill>
            </x14:dxf>
          </x14:cfRule>
          <x14:cfRule type="expression" priority="1070" id="{00000000-000E-0000-0600-000008000000}">
            <xm:f>$D$32&lt;&gt;'Drop down'!$P$6</xm:f>
            <x14:dxf>
              <font>
                <b val="0"/>
                <i val="0"/>
                <color rgb="FFFF0000"/>
              </font>
              <fill>
                <patternFill>
                  <bgColor theme="0"/>
                </patternFill>
              </fill>
            </x14:dxf>
          </x14:cfRule>
          <xm:sqref>D32</xm:sqref>
        </x14:conditionalFormatting>
        <x14:conditionalFormatting xmlns:xm="http://schemas.microsoft.com/office/excel/2006/main">
          <x14:cfRule type="expression" priority="1071" id="{00000000-000E-0000-0600-000027000000}">
            <xm:f>$D$6='Drop down'!$P$6</xm:f>
            <x14:dxf>
              <font>
                <b/>
                <i val="0"/>
              </font>
              <fill>
                <patternFill>
                  <bgColor theme="2" tint="-0.14996795556505021"/>
                </patternFill>
              </fill>
            </x14:dxf>
          </x14:cfRule>
          <x14:cfRule type="expression" priority="1072" id="{00000000-000E-0000-0600-000028000000}">
            <xm:f>$D$6&lt;&gt;'Drop down'!$P$6</xm:f>
            <x14:dxf>
              <font>
                <b val="0"/>
                <i val="0"/>
                <color rgb="FFFF0000"/>
              </font>
              <fill>
                <patternFill>
                  <bgColor theme="0"/>
                </patternFill>
              </fill>
            </x14:dxf>
          </x14:cfRule>
          <xm:sqref>D6:H6</xm:sqref>
        </x14:conditionalFormatting>
        <x14:conditionalFormatting xmlns:xm="http://schemas.microsoft.com/office/excel/2006/main">
          <x14:cfRule type="expression" priority="1073" id="{00000000-000E-0000-0600-000025000000}">
            <xm:f>$D$7='Drop down'!$P$6</xm:f>
            <x14:dxf>
              <font>
                <b/>
                <i val="0"/>
              </font>
              <fill>
                <patternFill>
                  <bgColor theme="2" tint="-0.14996795556505021"/>
                </patternFill>
              </fill>
            </x14:dxf>
          </x14:cfRule>
          <x14:cfRule type="expression" priority="1074" id="{00000000-000E-0000-0600-000026000000}">
            <xm:f>$D$7&lt;&gt;'Drop down'!$P$6</xm:f>
            <x14:dxf>
              <font>
                <b val="0"/>
                <i val="0"/>
                <color rgb="FFFF0000"/>
              </font>
              <fill>
                <patternFill>
                  <bgColor theme="0"/>
                </patternFill>
              </fill>
            </x14:dxf>
          </x14:cfRule>
          <xm:sqref>D7:H7</xm:sqref>
        </x14:conditionalFormatting>
        <x14:conditionalFormatting xmlns:xm="http://schemas.microsoft.com/office/excel/2006/main">
          <x14:cfRule type="expression" priority="1075" id="{00000000-000E-0000-0600-000023000000}">
            <xm:f>$D$8='Drop down'!$P$6</xm:f>
            <x14:dxf>
              <font>
                <b/>
                <i val="0"/>
              </font>
              <fill>
                <patternFill>
                  <bgColor theme="2" tint="-0.14996795556505021"/>
                </patternFill>
              </fill>
            </x14:dxf>
          </x14:cfRule>
          <x14:cfRule type="expression" priority="1076" id="{00000000-000E-0000-0600-000024000000}">
            <xm:f>$D$8&lt;&gt;'Drop down'!$P$6</xm:f>
            <x14:dxf>
              <font>
                <b val="0"/>
                <i val="0"/>
                <color rgb="FFFF0000"/>
              </font>
              <fill>
                <patternFill>
                  <bgColor theme="0"/>
                </patternFill>
              </fill>
            </x14:dxf>
          </x14:cfRule>
          <xm:sqref>D8:H8</xm:sqref>
        </x14:conditionalFormatting>
        <x14:conditionalFormatting xmlns:xm="http://schemas.microsoft.com/office/excel/2006/main">
          <x14:cfRule type="expression" priority="1077" id="{00000000-000E-0000-0600-000021000000}">
            <xm:f>$D$9='Drop down'!$P$6</xm:f>
            <x14:dxf>
              <font>
                <b/>
                <i val="0"/>
              </font>
              <fill>
                <patternFill>
                  <bgColor theme="2" tint="-0.14996795556505021"/>
                </patternFill>
              </fill>
            </x14:dxf>
          </x14:cfRule>
          <x14:cfRule type="expression" priority="1078" id="{00000000-000E-0000-0600-000022000000}">
            <xm:f>$D$9&lt;&gt;'Drop down'!$P$6</xm:f>
            <x14:dxf>
              <font>
                <b val="0"/>
                <i val="0"/>
                <color rgb="FFFF0000"/>
              </font>
              <fill>
                <patternFill>
                  <bgColor theme="0"/>
                </patternFill>
              </fill>
            </x14:dxf>
          </x14:cfRule>
          <xm:sqref>D9:H9</xm:sqref>
        </x14:conditionalFormatting>
        <x14:conditionalFormatting xmlns:xm="http://schemas.microsoft.com/office/excel/2006/main">
          <x14:cfRule type="expression" priority="1079" id="{00000000-000E-0000-0600-00001F000000}">
            <xm:f>$D$10='Drop down'!$P$6</xm:f>
            <x14:dxf>
              <font>
                <b/>
                <i val="0"/>
              </font>
              <fill>
                <patternFill>
                  <bgColor theme="2" tint="-0.14996795556505021"/>
                </patternFill>
              </fill>
            </x14:dxf>
          </x14:cfRule>
          <x14:cfRule type="expression" priority="1080" id="{00000000-000E-0000-0600-000020000000}">
            <xm:f>$D$10&lt;&gt;'Drop down'!$P$6</xm:f>
            <x14:dxf>
              <font>
                <b val="0"/>
                <i val="0"/>
                <color rgb="FFFF0000"/>
              </font>
              <fill>
                <patternFill>
                  <bgColor theme="0"/>
                </patternFill>
              </fill>
            </x14:dxf>
          </x14:cfRule>
          <xm:sqref>D10:H10</xm:sqref>
        </x14:conditionalFormatting>
        <x14:conditionalFormatting xmlns:xm="http://schemas.microsoft.com/office/excel/2006/main">
          <x14:cfRule type="expression" priority="1081" id="{00000000-000E-0000-0600-00001D000000}">
            <xm:f>$D$11='Drop down'!$P$6</xm:f>
            <x14:dxf>
              <font>
                <b/>
                <i val="0"/>
              </font>
              <fill>
                <patternFill>
                  <bgColor theme="2" tint="-0.14996795556505021"/>
                </patternFill>
              </fill>
            </x14:dxf>
          </x14:cfRule>
          <x14:cfRule type="expression" priority="1082" id="{00000000-000E-0000-0600-00001E000000}">
            <xm:f>$D$11&lt;&gt;'Drop down'!$P$6</xm:f>
            <x14:dxf>
              <font>
                <b val="0"/>
                <i val="0"/>
                <color rgb="FFFF0000"/>
              </font>
              <fill>
                <patternFill>
                  <bgColor theme="0"/>
                </patternFill>
              </fill>
            </x14:dxf>
          </x14:cfRule>
          <xm:sqref>D11:H11</xm:sqref>
        </x14:conditionalFormatting>
        <x14:conditionalFormatting xmlns:xm="http://schemas.microsoft.com/office/excel/2006/main">
          <x14:cfRule type="expression" priority="1083" id="{00000000-000E-0000-0600-00001B000000}">
            <xm:f>$D$12='Drop down'!$P$6</xm:f>
            <x14:dxf>
              <font>
                <b/>
                <i val="0"/>
              </font>
              <fill>
                <patternFill>
                  <bgColor theme="2" tint="-0.14996795556505021"/>
                </patternFill>
              </fill>
            </x14:dxf>
          </x14:cfRule>
          <x14:cfRule type="expression" priority="1084" id="{00000000-000E-0000-0600-00001C000000}">
            <xm:f>$D$12&lt;&gt;'Drop down'!$P$6</xm:f>
            <x14:dxf>
              <font>
                <b val="0"/>
                <i val="0"/>
                <color rgb="FFFF0000"/>
              </font>
              <fill>
                <patternFill>
                  <bgColor theme="0"/>
                </patternFill>
              </fill>
            </x14:dxf>
          </x14:cfRule>
          <xm:sqref>D12:H12</xm:sqref>
        </x14:conditionalFormatting>
        <x14:conditionalFormatting xmlns:xm="http://schemas.microsoft.com/office/excel/2006/main">
          <x14:cfRule type="expression" priority="1085" id="{00000000-000E-0000-0600-000019000000}">
            <xm:f>$D$13='Drop down'!$P$6</xm:f>
            <x14:dxf>
              <font>
                <b/>
                <i val="0"/>
              </font>
              <fill>
                <patternFill>
                  <bgColor theme="2" tint="-0.14996795556505021"/>
                </patternFill>
              </fill>
            </x14:dxf>
          </x14:cfRule>
          <x14:cfRule type="expression" priority="1086" id="{00000000-000E-0000-0600-00001A000000}">
            <xm:f>$D$13&lt;&gt;'Drop down'!$P$6</xm:f>
            <x14:dxf>
              <font>
                <b val="0"/>
                <i val="0"/>
                <color rgb="FFFF0000"/>
              </font>
              <fill>
                <patternFill>
                  <bgColor theme="0"/>
                </patternFill>
              </fill>
            </x14:dxf>
          </x14:cfRule>
          <xm:sqref>D13:H13</xm:sqref>
        </x14:conditionalFormatting>
        <x14:conditionalFormatting xmlns:xm="http://schemas.microsoft.com/office/excel/2006/main">
          <x14:cfRule type="expression" priority="1087" id="{00000000-000E-0000-0600-000017000000}">
            <xm:f>$D$14='Drop down'!$P$6</xm:f>
            <x14:dxf>
              <font>
                <b/>
                <i val="0"/>
              </font>
              <fill>
                <patternFill>
                  <bgColor theme="2" tint="-0.14996795556505021"/>
                </patternFill>
              </fill>
            </x14:dxf>
          </x14:cfRule>
          <x14:cfRule type="expression" priority="1088" id="{00000000-000E-0000-0600-000018000000}">
            <xm:f>$D$14&lt;&gt;'Drop down'!$P$6</xm:f>
            <x14:dxf>
              <font>
                <b val="0"/>
                <i val="0"/>
                <color rgb="FFFF0000"/>
              </font>
              <fill>
                <patternFill>
                  <bgColor theme="0"/>
                </patternFill>
              </fill>
            </x14:dxf>
          </x14:cfRule>
          <xm:sqref>D14:H14</xm:sqref>
        </x14:conditionalFormatting>
        <x14:conditionalFormatting xmlns:xm="http://schemas.microsoft.com/office/excel/2006/main">
          <x14:cfRule type="expression" priority="1057" id="{00000000-000E-0000-0600-00000B000000}">
            <xm:f>OR(D15="",D15='Drop down'!$P$7)</xm:f>
            <x14:dxf>
              <font>
                <b/>
                <i val="0"/>
              </font>
              <fill>
                <patternFill>
                  <bgColor theme="2" tint="-0.14996795556505021"/>
                </patternFill>
              </fill>
            </x14:dxf>
          </x14:cfRule>
          <x14:cfRule type="expression" priority="1058" id="{00000000-000E-0000-0600-00000C000000}">
            <xm:f>D15&lt;&gt;'Drop down'!$P$7</xm:f>
            <x14:dxf>
              <font>
                <b val="0"/>
                <i val="0"/>
                <color rgb="FFFF0000"/>
              </font>
              <fill>
                <patternFill patternType="solid">
                  <bgColor theme="0"/>
                </patternFill>
              </fill>
            </x14:dxf>
          </x14:cfRule>
          <xm:sqref>D15:H15 D26 D34 D36 D38</xm:sqref>
        </x14:conditionalFormatting>
        <x14:conditionalFormatting xmlns:xm="http://schemas.microsoft.com/office/excel/2006/main">
          <x14:cfRule type="expression" priority="1089" id="{00000000-000E-0000-0600-000013000000}">
            <xm:f>$D$17='Drop down'!$P$6</xm:f>
            <x14:dxf>
              <font>
                <b/>
                <i val="0"/>
              </font>
              <fill>
                <patternFill>
                  <bgColor theme="2" tint="-0.14996795556505021"/>
                </patternFill>
              </fill>
            </x14:dxf>
          </x14:cfRule>
          <x14:cfRule type="expression" priority="1090" id="{00000000-000E-0000-0600-000014000000}">
            <xm:f>$D$17&lt;&gt;'Drop down'!$P$6</xm:f>
            <x14:dxf>
              <font>
                <b val="0"/>
                <i val="0"/>
                <color rgb="FFFF0000"/>
              </font>
              <fill>
                <patternFill>
                  <bgColor theme="0"/>
                </patternFill>
              </fill>
            </x14:dxf>
          </x14:cfRule>
          <xm:sqref>D17:H17</xm:sqref>
        </x14:conditionalFormatting>
        <x14:conditionalFormatting xmlns:xm="http://schemas.microsoft.com/office/excel/2006/main">
          <x14:cfRule type="expression" priority="1091" id="{00000000-000E-0000-0600-000011000000}">
            <xm:f>$D$19='Drop down'!$P$6</xm:f>
            <x14:dxf>
              <font>
                <b/>
                <i val="0"/>
              </font>
              <fill>
                <patternFill>
                  <bgColor theme="2" tint="-0.14996795556505021"/>
                </patternFill>
              </fill>
            </x14:dxf>
          </x14:cfRule>
          <x14:cfRule type="expression" priority="1092" id="{00000000-000E-0000-0600-000012000000}">
            <xm:f>$D$19&lt;&gt;'Drop down'!$P$6</xm:f>
            <x14:dxf>
              <font>
                <b val="0"/>
                <i val="0"/>
                <color rgb="FFFF0000"/>
              </font>
              <fill>
                <patternFill>
                  <bgColor theme="0"/>
                </patternFill>
              </fill>
            </x14:dxf>
          </x14:cfRule>
          <xm:sqref>D19:H19</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r:uid="{6DB9D3A3-6EF0-4A1A-95ED-BF4D70B1E22C}">
          <x14:formula1>
            <xm:f>'Drop down'!$B$5:$B$7</xm:f>
          </x14:formula1>
          <xm:sqref>D32:H33 D17:H17 D19:H25 D29:H30</xm:sqref>
        </x14:dataValidation>
        <x14:dataValidation type="list" showInputMessage="1" showErrorMessage="1" xr:uid="{66B5E25A-349E-4709-B9AE-99BBAFF94731}">
          <x14:formula1>
            <xm:f>'Drop down'!$B$5:$B$6</xm:f>
          </x14:formula1>
          <xm:sqref>D6:H14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0E2D4-882A-44BB-9FEF-6F91A26206A8}">
  <sheetPr codeName="Sheet7">
    <pageSetUpPr fitToPage="1"/>
  </sheetPr>
  <dimension ref="A1:AJ235"/>
  <sheetViews>
    <sheetView workbookViewId="0">
      <selection activeCell="W40" sqref="W40"/>
    </sheetView>
  </sheetViews>
  <sheetFormatPr defaultRowHeight="14.5" x14ac:dyDescent="0.35"/>
  <cols>
    <col min="1" max="1" width="2.81640625" customWidth="1"/>
    <col min="2" max="2" width="3.453125" customWidth="1"/>
    <col min="3" max="3" width="30.7265625" customWidth="1"/>
    <col min="4" max="4" width="30.7265625" hidden="1" customWidth="1"/>
    <col min="5" max="5" width="14.7265625" customWidth="1"/>
    <col min="6" max="6" width="14.7265625" hidden="1" customWidth="1"/>
    <col min="7" max="7" width="16.54296875" customWidth="1"/>
    <col min="8" max="8" width="16.54296875" hidden="1" customWidth="1"/>
    <col min="9" max="9" width="13.453125" customWidth="1"/>
    <col min="10" max="10" width="13.453125" hidden="1" customWidth="1"/>
    <col min="11" max="11" width="13.54296875" customWidth="1"/>
    <col min="12" max="12" width="13.54296875" hidden="1" customWidth="1"/>
    <col min="13" max="13" width="13.54296875" customWidth="1"/>
    <col min="14" max="14" width="13.54296875" hidden="1" customWidth="1"/>
    <col min="15" max="15" width="13.54296875" customWidth="1"/>
    <col min="16" max="16" width="13.54296875" hidden="1" customWidth="1"/>
    <col min="17" max="17" width="13.54296875" customWidth="1"/>
    <col min="18" max="18" width="13.54296875" hidden="1" customWidth="1"/>
    <col min="19" max="19" width="13.54296875" customWidth="1"/>
    <col min="20" max="20" width="2.54296875" customWidth="1"/>
    <col min="21" max="21" width="3.1796875" customWidth="1"/>
    <col min="22" max="22" width="3.453125" customWidth="1"/>
    <col min="23" max="23" width="41.1796875" bestFit="1" customWidth="1"/>
  </cols>
  <sheetData>
    <row r="1" spans="1:36" ht="39" customHeight="1" x14ac:dyDescent="0.35">
      <c r="A1" s="3"/>
      <c r="B1" s="178" t="str">
        <f>'Drop down'!P14</f>
        <v>All rights to this document belong to Varefakta, and the document may not be copied, reproduced, passed on and / or used without prior written permission from Varefakta. (version 23.1).</v>
      </c>
      <c r="C1" s="178"/>
      <c r="D1" s="178"/>
      <c r="E1" s="178"/>
      <c r="F1" s="178"/>
      <c r="G1" s="178"/>
      <c r="H1" s="178"/>
      <c r="I1" s="178"/>
      <c r="J1" s="178"/>
      <c r="K1" s="178"/>
      <c r="L1" s="178"/>
      <c r="M1" s="178"/>
      <c r="N1" s="178"/>
      <c r="O1" s="178"/>
      <c r="P1" s="178"/>
      <c r="Q1" s="178"/>
      <c r="R1" s="58"/>
      <c r="S1" s="2"/>
      <c r="T1" s="2"/>
      <c r="U1" s="4"/>
      <c r="V1" s="1"/>
      <c r="W1" s="1"/>
      <c r="X1" s="1"/>
      <c r="Y1" s="1"/>
      <c r="Z1" s="1"/>
      <c r="AA1" s="1"/>
      <c r="AB1" s="1"/>
      <c r="AC1" s="1"/>
      <c r="AD1" s="1"/>
      <c r="AE1" s="1"/>
      <c r="AF1" s="1"/>
      <c r="AG1" s="1"/>
      <c r="AH1" s="1"/>
      <c r="AI1" s="1"/>
      <c r="AJ1" s="1"/>
    </row>
    <row r="2" spans="1:36" x14ac:dyDescent="0.35">
      <c r="A2" s="3"/>
      <c r="B2" s="5"/>
      <c r="C2" s="6"/>
      <c r="D2" s="6"/>
      <c r="E2" s="6"/>
      <c r="F2" s="6"/>
      <c r="G2" s="6"/>
      <c r="H2" s="6"/>
      <c r="I2" s="6"/>
      <c r="J2" s="6"/>
      <c r="K2" s="6"/>
      <c r="L2" s="6"/>
      <c r="M2" s="6"/>
      <c r="N2" s="6"/>
      <c r="O2" s="6"/>
      <c r="P2" s="6"/>
      <c r="Q2" s="6"/>
      <c r="R2" s="6"/>
      <c r="S2" s="6"/>
      <c r="T2" s="7"/>
      <c r="U2" s="4"/>
      <c r="V2" s="1"/>
      <c r="W2" s="1"/>
      <c r="X2" s="1"/>
      <c r="Y2" s="1"/>
      <c r="Z2" s="1"/>
      <c r="AA2" s="1"/>
      <c r="AB2" s="1"/>
      <c r="AC2" s="1"/>
      <c r="AD2" s="1"/>
      <c r="AE2" s="1"/>
      <c r="AF2" s="1"/>
      <c r="AG2" s="1"/>
      <c r="AH2" s="1"/>
      <c r="AI2" s="1"/>
      <c r="AJ2" s="1"/>
    </row>
    <row r="3" spans="1:36" ht="23.5" thickBot="1" x14ac:dyDescent="0.55000000000000004">
      <c r="A3" s="3"/>
      <c r="B3" s="5"/>
      <c r="C3" s="8" t="s">
        <v>4723</v>
      </c>
      <c r="D3" s="8"/>
      <c r="E3" s="6"/>
      <c r="F3" s="6"/>
      <c r="G3" s="6"/>
      <c r="H3" s="6"/>
      <c r="I3" s="6"/>
      <c r="J3" s="6"/>
      <c r="K3" s="6"/>
      <c r="L3" s="6"/>
      <c r="M3" s="6"/>
      <c r="N3" s="6"/>
      <c r="O3" s="6"/>
      <c r="P3" s="6"/>
      <c r="Q3" s="6"/>
      <c r="R3" s="6"/>
      <c r="S3" s="6"/>
      <c r="T3" s="7"/>
      <c r="U3" s="4"/>
      <c r="V3" s="1"/>
      <c r="W3" s="1"/>
      <c r="X3" s="1"/>
      <c r="Y3" s="1"/>
      <c r="Z3" s="1"/>
      <c r="AA3" s="1"/>
      <c r="AB3" s="1"/>
      <c r="AC3" s="1"/>
      <c r="AD3" s="1"/>
      <c r="AE3" s="1"/>
      <c r="AF3" s="1"/>
      <c r="AG3" s="1"/>
      <c r="AH3" s="1"/>
      <c r="AI3" s="1"/>
      <c r="AJ3" s="1"/>
    </row>
    <row r="4" spans="1:36" ht="14.5" customHeight="1" x14ac:dyDescent="0.35">
      <c r="A4" s="3"/>
      <c r="B4" s="5"/>
      <c r="C4" s="226" t="s">
        <v>5078</v>
      </c>
      <c r="D4" s="226"/>
      <c r="E4" s="226"/>
      <c r="F4" s="226"/>
      <c r="G4" s="226"/>
      <c r="H4" s="226"/>
      <c r="I4" s="226"/>
      <c r="J4" s="226"/>
      <c r="K4" s="226"/>
      <c r="L4" s="226"/>
      <c r="M4" s="226"/>
      <c r="N4" s="226"/>
      <c r="O4" s="226"/>
      <c r="P4" s="226"/>
      <c r="Q4" s="226"/>
      <c r="R4" s="226"/>
      <c r="S4" s="226"/>
      <c r="T4" s="7"/>
      <c r="U4" s="4"/>
      <c r="V4" s="1"/>
      <c r="W4" s="12" t="s">
        <v>5021</v>
      </c>
      <c r="X4" s="1"/>
      <c r="Y4" s="1"/>
      <c r="Z4" s="1"/>
      <c r="AA4" s="1"/>
      <c r="AB4" s="1"/>
      <c r="AC4" s="1"/>
      <c r="AD4" s="1"/>
      <c r="AE4" s="1"/>
      <c r="AF4" s="1"/>
      <c r="AG4" s="1"/>
      <c r="AH4" s="1"/>
      <c r="AI4" s="1"/>
      <c r="AJ4" s="1"/>
    </row>
    <row r="5" spans="1:36" x14ac:dyDescent="0.35">
      <c r="A5" s="3"/>
      <c r="B5" s="5"/>
      <c r="C5" s="226"/>
      <c r="D5" s="226"/>
      <c r="E5" s="226"/>
      <c r="F5" s="226"/>
      <c r="G5" s="226"/>
      <c r="H5" s="226"/>
      <c r="I5" s="226"/>
      <c r="J5" s="226"/>
      <c r="K5" s="226"/>
      <c r="L5" s="226"/>
      <c r="M5" s="226"/>
      <c r="N5" s="226"/>
      <c r="O5" s="226"/>
      <c r="P5" s="226"/>
      <c r="Q5" s="226"/>
      <c r="R5" s="226"/>
      <c r="S5" s="226"/>
      <c r="T5" s="7"/>
      <c r="U5" s="4"/>
      <c r="V5" s="1"/>
      <c r="W5" s="152" t="s">
        <v>0</v>
      </c>
      <c r="X5" s="1"/>
      <c r="Y5" s="1"/>
      <c r="Z5" s="1"/>
      <c r="AA5" s="1"/>
      <c r="AB5" s="1"/>
      <c r="AC5" s="1"/>
      <c r="AD5" s="1"/>
      <c r="AE5" s="1"/>
      <c r="AF5" s="1"/>
      <c r="AG5" s="1"/>
      <c r="AH5" s="1"/>
      <c r="AI5" s="1"/>
      <c r="AJ5" s="1"/>
    </row>
    <row r="6" spans="1:36" x14ac:dyDescent="0.35">
      <c r="A6" s="3"/>
      <c r="B6" s="5"/>
      <c r="C6" s="226"/>
      <c r="D6" s="226"/>
      <c r="E6" s="226"/>
      <c r="F6" s="226"/>
      <c r="G6" s="226"/>
      <c r="H6" s="226"/>
      <c r="I6" s="226"/>
      <c r="J6" s="226"/>
      <c r="K6" s="226"/>
      <c r="L6" s="226"/>
      <c r="M6" s="226"/>
      <c r="N6" s="226"/>
      <c r="O6" s="226"/>
      <c r="P6" s="226"/>
      <c r="Q6" s="226"/>
      <c r="R6" s="226"/>
      <c r="S6" s="226"/>
      <c r="T6" s="7"/>
      <c r="U6" s="4"/>
      <c r="V6" s="1"/>
      <c r="W6" s="152" t="s">
        <v>4713</v>
      </c>
      <c r="X6" s="1"/>
      <c r="Y6" s="1"/>
      <c r="Z6" s="1"/>
      <c r="AA6" s="1"/>
      <c r="AB6" s="1"/>
      <c r="AC6" s="1"/>
      <c r="AD6" s="1"/>
      <c r="AE6" s="1"/>
      <c r="AF6" s="1"/>
      <c r="AG6" s="1"/>
      <c r="AH6" s="1"/>
      <c r="AI6" s="1"/>
      <c r="AJ6" s="1"/>
    </row>
    <row r="7" spans="1:36" x14ac:dyDescent="0.35">
      <c r="A7" s="3"/>
      <c r="B7" s="5"/>
      <c r="C7" s="226"/>
      <c r="D7" s="226"/>
      <c r="E7" s="226"/>
      <c r="F7" s="226"/>
      <c r="G7" s="226"/>
      <c r="H7" s="226"/>
      <c r="I7" s="226"/>
      <c r="J7" s="226"/>
      <c r="K7" s="226"/>
      <c r="L7" s="226"/>
      <c r="M7" s="226"/>
      <c r="N7" s="226"/>
      <c r="O7" s="226"/>
      <c r="P7" s="226"/>
      <c r="Q7" s="226"/>
      <c r="R7" s="226"/>
      <c r="S7" s="226"/>
      <c r="T7" s="7"/>
      <c r="U7" s="4"/>
      <c r="V7" s="1"/>
      <c r="W7" s="152" t="s">
        <v>5022</v>
      </c>
      <c r="X7" s="1"/>
      <c r="Y7" s="1"/>
      <c r="Z7" s="1"/>
      <c r="AA7" s="1"/>
      <c r="AB7" s="1"/>
      <c r="AC7" s="1"/>
      <c r="AD7" s="1"/>
      <c r="AE7" s="1"/>
      <c r="AF7" s="1"/>
      <c r="AG7" s="1"/>
      <c r="AH7" s="1"/>
      <c r="AI7" s="1"/>
      <c r="AJ7" s="1"/>
    </row>
    <row r="8" spans="1:36" x14ac:dyDescent="0.35">
      <c r="A8" s="3"/>
      <c r="B8" s="5"/>
      <c r="C8" s="226"/>
      <c r="D8" s="226"/>
      <c r="E8" s="226"/>
      <c r="F8" s="226"/>
      <c r="G8" s="226"/>
      <c r="H8" s="226"/>
      <c r="I8" s="226"/>
      <c r="J8" s="226"/>
      <c r="K8" s="226"/>
      <c r="L8" s="226"/>
      <c r="M8" s="226"/>
      <c r="N8" s="226"/>
      <c r="O8" s="226"/>
      <c r="P8" s="226"/>
      <c r="Q8" s="226"/>
      <c r="R8" s="226"/>
      <c r="S8" s="226"/>
      <c r="T8" s="7"/>
      <c r="U8" s="4"/>
      <c r="V8" s="1"/>
      <c r="W8" s="155" t="s">
        <v>4723</v>
      </c>
      <c r="X8" s="1"/>
      <c r="Y8" s="1"/>
      <c r="Z8" s="1"/>
      <c r="AA8" s="1"/>
      <c r="AB8" s="1"/>
      <c r="AC8" s="1"/>
      <c r="AD8" s="1"/>
      <c r="AE8" s="1"/>
      <c r="AF8" s="1"/>
      <c r="AG8" s="1"/>
      <c r="AH8" s="1"/>
      <c r="AI8" s="1"/>
      <c r="AJ8" s="1"/>
    </row>
    <row r="9" spans="1:36" x14ac:dyDescent="0.35">
      <c r="A9" s="3"/>
      <c r="B9" s="5"/>
      <c r="C9" s="226"/>
      <c r="D9" s="226"/>
      <c r="E9" s="226"/>
      <c r="F9" s="226"/>
      <c r="G9" s="226"/>
      <c r="H9" s="226"/>
      <c r="I9" s="226"/>
      <c r="J9" s="226"/>
      <c r="K9" s="226"/>
      <c r="L9" s="226"/>
      <c r="M9" s="226"/>
      <c r="N9" s="226"/>
      <c r="O9" s="226"/>
      <c r="P9" s="226"/>
      <c r="Q9" s="226"/>
      <c r="R9" s="226"/>
      <c r="S9" s="226"/>
      <c r="T9" s="7"/>
      <c r="U9" s="4"/>
      <c r="V9" s="1"/>
      <c r="W9" s="152" t="s">
        <v>4758</v>
      </c>
      <c r="X9" s="1"/>
      <c r="Y9" s="1"/>
      <c r="Z9" s="1"/>
      <c r="AA9" s="1"/>
      <c r="AB9" s="1"/>
      <c r="AC9" s="1"/>
      <c r="AD9" s="1"/>
      <c r="AE9" s="1"/>
      <c r="AF9" s="1"/>
      <c r="AG9" s="1"/>
      <c r="AH9" s="1"/>
      <c r="AI9" s="1"/>
      <c r="AJ9" s="1"/>
    </row>
    <row r="10" spans="1:36" x14ac:dyDescent="0.35">
      <c r="A10" s="3"/>
      <c r="B10" s="5"/>
      <c r="C10" s="28"/>
      <c r="D10" s="28"/>
      <c r="E10" s="28"/>
      <c r="F10" s="28"/>
      <c r="G10" s="28"/>
      <c r="H10" s="28"/>
      <c r="I10" s="28"/>
      <c r="J10" s="28"/>
      <c r="K10" s="28"/>
      <c r="L10" s="28"/>
      <c r="M10" s="28"/>
      <c r="N10" s="28"/>
      <c r="O10" s="28"/>
      <c r="P10" s="28"/>
      <c r="Q10" s="28"/>
      <c r="R10" s="28"/>
      <c r="S10" s="28"/>
      <c r="T10" s="7"/>
      <c r="U10" s="4"/>
      <c r="V10" s="1"/>
      <c r="W10" s="152" t="s">
        <v>4759</v>
      </c>
      <c r="X10" s="1"/>
      <c r="Y10" s="1"/>
      <c r="Z10" s="1"/>
      <c r="AA10" s="1"/>
      <c r="AB10" s="1"/>
      <c r="AC10" s="1"/>
      <c r="AD10" s="1"/>
      <c r="AE10" s="1"/>
      <c r="AF10" s="1"/>
      <c r="AG10" s="1"/>
      <c r="AH10" s="1"/>
      <c r="AI10" s="1"/>
      <c r="AJ10" s="1"/>
    </row>
    <row r="11" spans="1:36" x14ac:dyDescent="0.35">
      <c r="A11" s="3"/>
      <c r="B11" s="5"/>
      <c r="C11" s="223" t="s">
        <v>4724</v>
      </c>
      <c r="D11" s="224"/>
      <c r="E11" s="224"/>
      <c r="F11" s="224"/>
      <c r="G11" s="224"/>
      <c r="H11" s="224"/>
      <c r="I11" s="224"/>
      <c r="J11" s="224"/>
      <c r="K11" s="224"/>
      <c r="L11" s="224"/>
      <c r="M11" s="224"/>
      <c r="N11" s="224"/>
      <c r="O11" s="224"/>
      <c r="P11" s="224"/>
      <c r="Q11" s="224"/>
      <c r="R11" s="224"/>
      <c r="S11" s="225"/>
      <c r="T11" s="7"/>
      <c r="U11" s="4"/>
      <c r="V11" s="1"/>
      <c r="W11" s="152" t="s">
        <v>4811</v>
      </c>
      <c r="X11" s="1"/>
      <c r="Y11" s="1"/>
      <c r="Z11" s="1"/>
      <c r="AA11" s="1"/>
      <c r="AB11" s="1"/>
      <c r="AC11" s="1"/>
      <c r="AD11" s="1"/>
      <c r="AE11" s="1"/>
      <c r="AF11" s="1"/>
      <c r="AG11" s="1"/>
      <c r="AH11" s="1"/>
      <c r="AI11" s="1"/>
      <c r="AJ11" s="1"/>
    </row>
    <row r="12" spans="1:36" x14ac:dyDescent="0.35">
      <c r="A12" s="3"/>
      <c r="B12" s="5"/>
      <c r="C12" s="29" t="s">
        <v>4725</v>
      </c>
      <c r="D12" s="29"/>
      <c r="E12" s="213" t="s">
        <v>4726</v>
      </c>
      <c r="F12" s="213"/>
      <c r="G12" s="213"/>
      <c r="H12" s="213"/>
      <c r="I12" s="213"/>
      <c r="J12" s="213"/>
      <c r="K12" s="213"/>
      <c r="L12" s="213"/>
      <c r="M12" s="213"/>
      <c r="N12" s="213"/>
      <c r="O12" s="213"/>
      <c r="P12" s="213"/>
      <c r="Q12" s="213"/>
      <c r="R12" s="213"/>
      <c r="S12" s="213"/>
      <c r="T12" s="7"/>
      <c r="U12" s="4"/>
      <c r="V12" s="1"/>
      <c r="W12" s="152" t="s">
        <v>5023</v>
      </c>
      <c r="X12" s="1"/>
      <c r="Y12" s="1"/>
      <c r="Z12" s="1"/>
      <c r="AA12" s="1"/>
      <c r="AB12" s="1"/>
      <c r="AC12" s="1"/>
      <c r="AD12" s="1"/>
      <c r="AE12" s="1"/>
      <c r="AF12" s="1"/>
      <c r="AG12" s="1"/>
      <c r="AH12" s="1"/>
      <c r="AI12" s="1"/>
      <c r="AJ12" s="1"/>
    </row>
    <row r="13" spans="1:36" x14ac:dyDescent="0.35">
      <c r="A13" s="3"/>
      <c r="B13" s="5"/>
      <c r="C13" s="29" t="s">
        <v>4727</v>
      </c>
      <c r="D13" s="29"/>
      <c r="E13" s="213" t="s">
        <v>4728</v>
      </c>
      <c r="F13" s="213"/>
      <c r="G13" s="213"/>
      <c r="H13" s="213"/>
      <c r="I13" s="213"/>
      <c r="J13" s="213"/>
      <c r="K13" s="213"/>
      <c r="L13" s="213"/>
      <c r="M13" s="213"/>
      <c r="N13" s="213"/>
      <c r="O13" s="213"/>
      <c r="P13" s="213"/>
      <c r="Q13" s="213"/>
      <c r="R13" s="213"/>
      <c r="S13" s="213"/>
      <c r="T13" s="7"/>
      <c r="U13" s="4"/>
      <c r="V13" s="1"/>
      <c r="W13" s="152" t="s">
        <v>4866</v>
      </c>
      <c r="X13" s="1"/>
      <c r="Y13" s="1"/>
      <c r="Z13" s="1"/>
      <c r="AA13" s="1"/>
      <c r="AB13" s="1"/>
      <c r="AC13" s="1"/>
      <c r="AD13" s="1"/>
      <c r="AE13" s="1"/>
      <c r="AF13" s="1"/>
      <c r="AG13" s="1"/>
      <c r="AH13" s="1"/>
      <c r="AI13" s="1"/>
      <c r="AJ13" s="1"/>
    </row>
    <row r="14" spans="1:36" x14ac:dyDescent="0.35">
      <c r="A14" s="3"/>
      <c r="B14" s="5"/>
      <c r="C14" s="29" t="s">
        <v>4729</v>
      </c>
      <c r="D14" s="29"/>
      <c r="E14" s="213" t="s">
        <v>4730</v>
      </c>
      <c r="F14" s="213"/>
      <c r="G14" s="213"/>
      <c r="H14" s="213"/>
      <c r="I14" s="213"/>
      <c r="J14" s="213"/>
      <c r="K14" s="213"/>
      <c r="L14" s="213"/>
      <c r="M14" s="213"/>
      <c r="N14" s="213"/>
      <c r="O14" s="213"/>
      <c r="P14" s="213"/>
      <c r="Q14" s="213"/>
      <c r="R14" s="213"/>
      <c r="S14" s="213"/>
      <c r="T14" s="7"/>
      <c r="U14" s="4"/>
      <c r="V14" s="1"/>
      <c r="W14" s="152" t="s">
        <v>4871</v>
      </c>
      <c r="X14" s="1"/>
      <c r="Y14" s="1"/>
      <c r="Z14" s="1"/>
      <c r="AA14" s="1"/>
      <c r="AB14" s="1"/>
      <c r="AC14" s="1"/>
      <c r="AD14" s="1"/>
      <c r="AE14" s="1"/>
      <c r="AF14" s="1"/>
      <c r="AG14" s="1"/>
      <c r="AH14" s="1"/>
      <c r="AI14" s="1"/>
      <c r="AJ14" s="1"/>
    </row>
    <row r="15" spans="1:36" x14ac:dyDescent="0.35">
      <c r="A15" s="3"/>
      <c r="B15" s="5"/>
      <c r="C15" s="29" t="s">
        <v>715</v>
      </c>
      <c r="D15" s="29"/>
      <c r="E15" s="213" t="s">
        <v>4731</v>
      </c>
      <c r="F15" s="213"/>
      <c r="G15" s="213"/>
      <c r="H15" s="213"/>
      <c r="I15" s="213"/>
      <c r="J15" s="213"/>
      <c r="K15" s="213"/>
      <c r="L15" s="213"/>
      <c r="M15" s="213"/>
      <c r="N15" s="213"/>
      <c r="O15" s="213"/>
      <c r="P15" s="213"/>
      <c r="Q15" s="213"/>
      <c r="R15" s="213"/>
      <c r="S15" s="213"/>
      <c r="T15" s="7"/>
      <c r="U15" s="4"/>
      <c r="V15" s="1"/>
      <c r="W15" s="152" t="s">
        <v>5033</v>
      </c>
      <c r="X15" s="1"/>
      <c r="Y15" s="1"/>
      <c r="Z15" s="1"/>
      <c r="AA15" s="1"/>
      <c r="AB15" s="1"/>
      <c r="AC15" s="1"/>
      <c r="AD15" s="1"/>
      <c r="AE15" s="1"/>
      <c r="AF15" s="1"/>
      <c r="AG15" s="1"/>
      <c r="AH15" s="1"/>
      <c r="AI15" s="1"/>
      <c r="AJ15" s="1"/>
    </row>
    <row r="16" spans="1:36" x14ac:dyDescent="0.35">
      <c r="A16" s="3"/>
      <c r="B16" s="5"/>
      <c r="C16" s="29" t="s">
        <v>4732</v>
      </c>
      <c r="D16" s="29"/>
      <c r="E16" s="213" t="s">
        <v>4733</v>
      </c>
      <c r="F16" s="213"/>
      <c r="G16" s="213"/>
      <c r="H16" s="213"/>
      <c r="I16" s="213"/>
      <c r="J16" s="213"/>
      <c r="K16" s="213"/>
      <c r="L16" s="213"/>
      <c r="M16" s="213"/>
      <c r="N16" s="213"/>
      <c r="O16" s="213"/>
      <c r="P16" s="213"/>
      <c r="Q16" s="213"/>
      <c r="R16" s="213"/>
      <c r="S16" s="213"/>
      <c r="T16" s="7"/>
      <c r="U16" s="4"/>
      <c r="V16" s="1"/>
      <c r="W16" s="152" t="s">
        <v>5034</v>
      </c>
      <c r="X16" s="1"/>
      <c r="Y16" s="1"/>
      <c r="Z16" s="1"/>
      <c r="AA16" s="1"/>
      <c r="AB16" s="1"/>
      <c r="AC16" s="1"/>
      <c r="AD16" s="1"/>
      <c r="AE16" s="1"/>
      <c r="AF16" s="1"/>
      <c r="AG16" s="1"/>
      <c r="AH16" s="1"/>
      <c r="AI16" s="1"/>
      <c r="AJ16" s="1"/>
    </row>
    <row r="17" spans="1:36" ht="15" thickBot="1" x14ac:dyDescent="0.4">
      <c r="A17" s="3"/>
      <c r="B17" s="5"/>
      <c r="C17" s="29" t="s">
        <v>4734</v>
      </c>
      <c r="D17" s="29"/>
      <c r="E17" s="213" t="s">
        <v>4735</v>
      </c>
      <c r="F17" s="213"/>
      <c r="G17" s="213"/>
      <c r="H17" s="213"/>
      <c r="I17" s="213"/>
      <c r="J17" s="213"/>
      <c r="K17" s="213"/>
      <c r="L17" s="213"/>
      <c r="M17" s="213"/>
      <c r="N17" s="213"/>
      <c r="O17" s="213"/>
      <c r="P17" s="213"/>
      <c r="Q17" s="213"/>
      <c r="R17" s="213"/>
      <c r="S17" s="213"/>
      <c r="T17" s="7"/>
      <c r="U17" s="4"/>
      <c r="V17" s="1"/>
      <c r="W17" s="153" t="s">
        <v>4907</v>
      </c>
      <c r="X17" s="1"/>
      <c r="Y17" s="1"/>
      <c r="Z17" s="1"/>
      <c r="AA17" s="1"/>
      <c r="AB17" s="1"/>
      <c r="AC17" s="1"/>
      <c r="AD17" s="1"/>
      <c r="AE17" s="1"/>
      <c r="AF17" s="1"/>
      <c r="AG17" s="1"/>
      <c r="AH17" s="1"/>
      <c r="AI17" s="1"/>
      <c r="AJ17" s="1"/>
    </row>
    <row r="18" spans="1:36" ht="15" thickBot="1" x14ac:dyDescent="0.4">
      <c r="A18" s="3"/>
      <c r="B18" s="5"/>
      <c r="C18" s="29" t="s">
        <v>4736</v>
      </c>
      <c r="D18" s="29"/>
      <c r="E18" s="213" t="s">
        <v>4737</v>
      </c>
      <c r="F18" s="213"/>
      <c r="G18" s="213"/>
      <c r="H18" s="213"/>
      <c r="I18" s="213"/>
      <c r="J18" s="213"/>
      <c r="K18" s="213"/>
      <c r="L18" s="213"/>
      <c r="M18" s="213"/>
      <c r="N18" s="213"/>
      <c r="O18" s="213"/>
      <c r="P18" s="213"/>
      <c r="Q18" s="213"/>
      <c r="R18" s="213"/>
      <c r="S18" s="213"/>
      <c r="T18" s="7"/>
      <c r="U18" s="4"/>
      <c r="V18" s="1"/>
      <c r="W18" s="1"/>
      <c r="X18" s="1"/>
      <c r="Y18" s="1"/>
      <c r="Z18" s="1"/>
      <c r="AA18" s="1"/>
      <c r="AB18" s="1"/>
      <c r="AC18" s="1"/>
      <c r="AD18" s="1"/>
      <c r="AE18" s="1"/>
      <c r="AF18" s="1"/>
      <c r="AG18" s="1"/>
      <c r="AH18" s="1"/>
      <c r="AI18" s="1"/>
      <c r="AJ18" s="1"/>
    </row>
    <row r="19" spans="1:36" x14ac:dyDescent="0.35">
      <c r="A19" s="3"/>
      <c r="B19" s="5"/>
      <c r="C19" s="29" t="s">
        <v>4738</v>
      </c>
      <c r="D19" s="29"/>
      <c r="E19" s="213" t="s">
        <v>4739</v>
      </c>
      <c r="F19" s="213"/>
      <c r="G19" s="213"/>
      <c r="H19" s="213"/>
      <c r="I19" s="213"/>
      <c r="J19" s="213"/>
      <c r="K19" s="213"/>
      <c r="L19" s="213"/>
      <c r="M19" s="213"/>
      <c r="N19" s="213"/>
      <c r="O19" s="213"/>
      <c r="P19" s="213"/>
      <c r="Q19" s="213"/>
      <c r="R19" s="213"/>
      <c r="S19" s="213"/>
      <c r="T19" s="7"/>
      <c r="U19" s="4"/>
      <c r="V19" s="1"/>
      <c r="W19" s="12" t="s">
        <v>5024</v>
      </c>
      <c r="X19" s="1"/>
      <c r="Y19" s="1"/>
      <c r="Z19" s="1"/>
      <c r="AA19" s="1"/>
      <c r="AB19" s="1"/>
      <c r="AC19" s="1"/>
      <c r="AD19" s="1"/>
      <c r="AE19" s="1"/>
      <c r="AF19" s="1"/>
      <c r="AG19" s="1"/>
      <c r="AH19" s="1"/>
      <c r="AI19" s="1"/>
      <c r="AJ19" s="1"/>
    </row>
    <row r="20" spans="1:36" x14ac:dyDescent="0.35">
      <c r="A20" s="3"/>
      <c r="B20" s="5"/>
      <c r="C20" s="29" t="s">
        <v>4740</v>
      </c>
      <c r="D20" s="29"/>
      <c r="E20" s="213" t="s">
        <v>4741</v>
      </c>
      <c r="F20" s="213"/>
      <c r="G20" s="213"/>
      <c r="H20" s="213"/>
      <c r="I20" s="213"/>
      <c r="J20" s="213"/>
      <c r="K20" s="213"/>
      <c r="L20" s="213"/>
      <c r="M20" s="213"/>
      <c r="N20" s="213"/>
      <c r="O20" s="213"/>
      <c r="P20" s="213"/>
      <c r="Q20" s="213"/>
      <c r="R20" s="213"/>
      <c r="S20" s="213"/>
      <c r="T20" s="7"/>
      <c r="U20" s="4"/>
      <c r="V20" s="1"/>
      <c r="W20" s="152" t="s">
        <v>5025</v>
      </c>
      <c r="X20" s="1"/>
      <c r="Y20" s="1"/>
      <c r="Z20" s="1"/>
      <c r="AA20" s="1"/>
      <c r="AB20" s="1"/>
      <c r="AC20" s="1"/>
      <c r="AD20" s="1"/>
      <c r="AE20" s="1"/>
      <c r="AF20" s="1"/>
      <c r="AG20" s="1"/>
      <c r="AH20" s="1"/>
      <c r="AI20" s="1"/>
      <c r="AJ20" s="1"/>
    </row>
    <row r="21" spans="1:36" x14ac:dyDescent="0.35">
      <c r="A21" s="3"/>
      <c r="B21" s="5"/>
      <c r="C21" s="29" t="s">
        <v>4742</v>
      </c>
      <c r="D21" s="29"/>
      <c r="E21" s="213" t="s">
        <v>4743</v>
      </c>
      <c r="F21" s="213"/>
      <c r="G21" s="213"/>
      <c r="H21" s="213"/>
      <c r="I21" s="213"/>
      <c r="J21" s="213"/>
      <c r="K21" s="213"/>
      <c r="L21" s="213"/>
      <c r="M21" s="213"/>
      <c r="N21" s="213"/>
      <c r="O21" s="213"/>
      <c r="P21" s="213"/>
      <c r="Q21" s="213"/>
      <c r="R21" s="213"/>
      <c r="S21" s="213"/>
      <c r="T21" s="7"/>
      <c r="U21" s="4"/>
      <c r="V21" s="1"/>
      <c r="W21" s="152" t="s">
        <v>5026</v>
      </c>
      <c r="X21" s="1"/>
      <c r="Y21" s="1"/>
      <c r="Z21" s="1"/>
      <c r="AA21" s="1"/>
      <c r="AB21" s="1"/>
      <c r="AC21" s="1"/>
      <c r="AD21" s="1"/>
      <c r="AE21" s="1"/>
      <c r="AF21" s="1"/>
      <c r="AG21" s="1"/>
      <c r="AH21" s="1"/>
      <c r="AI21" s="1"/>
      <c r="AJ21" s="1"/>
    </row>
    <row r="22" spans="1:36" x14ac:dyDescent="0.35">
      <c r="A22" s="3"/>
      <c r="B22" s="5"/>
      <c r="C22" s="29" t="s">
        <v>4744</v>
      </c>
      <c r="D22" s="29"/>
      <c r="E22" s="213" t="s">
        <v>4745</v>
      </c>
      <c r="F22" s="213"/>
      <c r="G22" s="213"/>
      <c r="H22" s="213"/>
      <c r="I22" s="213"/>
      <c r="J22" s="213"/>
      <c r="K22" s="213"/>
      <c r="L22" s="213"/>
      <c r="M22" s="213"/>
      <c r="N22" s="213"/>
      <c r="O22" s="213"/>
      <c r="P22" s="213"/>
      <c r="Q22" s="213"/>
      <c r="R22" s="213"/>
      <c r="S22" s="213"/>
      <c r="T22" s="7"/>
      <c r="U22" s="4"/>
      <c r="V22" s="1"/>
      <c r="W22" s="152" t="s">
        <v>5027</v>
      </c>
      <c r="X22" s="1"/>
      <c r="Y22" s="1"/>
      <c r="Z22" s="1"/>
      <c r="AA22" s="1"/>
      <c r="AB22" s="1"/>
      <c r="AC22" s="1"/>
      <c r="AD22" s="1"/>
      <c r="AE22" s="1"/>
      <c r="AF22" s="1"/>
      <c r="AG22" s="1"/>
      <c r="AH22" s="1"/>
      <c r="AI22" s="1"/>
      <c r="AJ22" s="1"/>
    </row>
    <row r="23" spans="1:36" x14ac:dyDescent="0.35">
      <c r="A23" s="3"/>
      <c r="B23" s="5"/>
      <c r="C23" s="29" t="s">
        <v>261</v>
      </c>
      <c r="D23" s="29"/>
      <c r="E23" s="213" t="s">
        <v>4746</v>
      </c>
      <c r="F23" s="213"/>
      <c r="G23" s="213"/>
      <c r="H23" s="213"/>
      <c r="I23" s="213"/>
      <c r="J23" s="213"/>
      <c r="K23" s="213"/>
      <c r="L23" s="213"/>
      <c r="M23" s="213"/>
      <c r="N23" s="213"/>
      <c r="O23" s="213"/>
      <c r="P23" s="213"/>
      <c r="Q23" s="213"/>
      <c r="R23" s="213"/>
      <c r="S23" s="213"/>
      <c r="T23" s="7"/>
      <c r="U23" s="4"/>
      <c r="V23" s="1"/>
      <c r="W23" s="152" t="s">
        <v>5028</v>
      </c>
      <c r="X23" s="1"/>
      <c r="Y23" s="1"/>
      <c r="Z23" s="1"/>
      <c r="AA23" s="1"/>
      <c r="AB23" s="1"/>
      <c r="AC23" s="1"/>
      <c r="AD23" s="1"/>
      <c r="AE23" s="1"/>
      <c r="AF23" s="1"/>
      <c r="AG23" s="1"/>
      <c r="AH23" s="1"/>
      <c r="AI23" s="1"/>
      <c r="AJ23" s="1"/>
    </row>
    <row r="24" spans="1:36" x14ac:dyDescent="0.35">
      <c r="A24" s="3"/>
      <c r="B24" s="5"/>
      <c r="C24" s="29" t="s">
        <v>5055</v>
      </c>
      <c r="D24" s="29"/>
      <c r="E24" s="213" t="s">
        <v>5056</v>
      </c>
      <c r="F24" s="213"/>
      <c r="G24" s="213"/>
      <c r="H24" s="213"/>
      <c r="I24" s="213"/>
      <c r="J24" s="213"/>
      <c r="K24" s="213"/>
      <c r="L24" s="213"/>
      <c r="M24" s="213"/>
      <c r="N24" s="213"/>
      <c r="O24" s="213"/>
      <c r="P24" s="213"/>
      <c r="Q24" s="213"/>
      <c r="R24" s="213"/>
      <c r="S24" s="213"/>
      <c r="T24" s="7"/>
      <c r="U24" s="4"/>
      <c r="V24" s="1"/>
      <c r="W24" s="152" t="s">
        <v>5029</v>
      </c>
      <c r="X24" s="1"/>
      <c r="Y24" s="1"/>
      <c r="Z24" s="1"/>
      <c r="AA24" s="1"/>
      <c r="AB24" s="1"/>
      <c r="AC24" s="1"/>
      <c r="AD24" s="1"/>
      <c r="AE24" s="1"/>
      <c r="AF24" s="1"/>
      <c r="AG24" s="1"/>
      <c r="AH24" s="1"/>
      <c r="AI24" s="1"/>
      <c r="AJ24" s="1"/>
    </row>
    <row r="25" spans="1:36" x14ac:dyDescent="0.35">
      <c r="A25" s="3"/>
      <c r="B25" s="5"/>
      <c r="C25" s="27"/>
      <c r="D25" s="27"/>
      <c r="E25" s="27"/>
      <c r="F25" s="27"/>
      <c r="G25" s="27"/>
      <c r="H25" s="27"/>
      <c r="I25" s="27"/>
      <c r="J25" s="27"/>
      <c r="K25" s="27"/>
      <c r="L25" s="27"/>
      <c r="M25" s="27"/>
      <c r="N25" s="27"/>
      <c r="O25" s="27"/>
      <c r="P25" s="27"/>
      <c r="Q25" s="27"/>
      <c r="R25" s="27"/>
      <c r="S25" s="27"/>
      <c r="T25" s="7"/>
      <c r="U25" s="4"/>
      <c r="V25" s="1"/>
      <c r="W25" s="152" t="s">
        <v>5030</v>
      </c>
      <c r="X25" s="1"/>
      <c r="Y25" s="1"/>
      <c r="Z25" s="1"/>
      <c r="AA25" s="1"/>
      <c r="AB25" s="1"/>
      <c r="AC25" s="1"/>
      <c r="AD25" s="1"/>
      <c r="AE25" s="1"/>
      <c r="AF25" s="1"/>
      <c r="AG25" s="1"/>
      <c r="AH25" s="1"/>
      <c r="AI25" s="1"/>
      <c r="AJ25" s="1"/>
    </row>
    <row r="26" spans="1:36" ht="16.5" customHeight="1" x14ac:dyDescent="0.35">
      <c r="A26" s="3"/>
      <c r="B26" s="5"/>
      <c r="C26" s="209" t="str">
        <f>'Drop down'!P13</f>
        <v>Previous</v>
      </c>
      <c r="D26" s="158"/>
      <c r="E26" s="162"/>
      <c r="F26" s="162"/>
      <c r="G26" s="162"/>
      <c r="H26" s="162"/>
      <c r="I26" s="162"/>
      <c r="J26" s="162"/>
      <c r="K26" s="162"/>
      <c r="L26" s="162"/>
      <c r="M26" s="162"/>
      <c r="N26" s="162"/>
      <c r="O26" s="162"/>
      <c r="P26" s="162"/>
      <c r="Q26" s="210" t="str">
        <f>'Drop down'!P12</f>
        <v>Next</v>
      </c>
      <c r="R26" s="210"/>
      <c r="S26" s="210"/>
      <c r="T26" s="7"/>
      <c r="U26" s="4"/>
      <c r="V26" s="1"/>
      <c r="W26" s="152" t="s">
        <v>5031</v>
      </c>
      <c r="X26" s="1"/>
      <c r="Y26" s="1"/>
      <c r="Z26" s="1"/>
      <c r="AA26" s="1"/>
      <c r="AB26" s="1"/>
      <c r="AC26" s="1"/>
      <c r="AD26" s="1"/>
      <c r="AE26" s="1"/>
      <c r="AF26" s="1"/>
      <c r="AG26" s="1"/>
      <c r="AH26" s="1"/>
      <c r="AI26" s="1"/>
      <c r="AJ26" s="1"/>
    </row>
    <row r="27" spans="1:36" ht="13" customHeight="1" thickBot="1" x14ac:dyDescent="0.4">
      <c r="A27" s="3"/>
      <c r="B27" s="5"/>
      <c r="C27" s="209"/>
      <c r="D27" s="158"/>
      <c r="E27" s="162"/>
      <c r="F27" s="162"/>
      <c r="G27" s="162"/>
      <c r="H27" s="162"/>
      <c r="I27" s="162"/>
      <c r="J27" s="162"/>
      <c r="K27" s="162"/>
      <c r="L27" s="162"/>
      <c r="M27" s="162"/>
      <c r="N27" s="162"/>
      <c r="O27" s="162"/>
      <c r="P27" s="162"/>
      <c r="Q27" s="210"/>
      <c r="R27" s="210"/>
      <c r="S27" s="210"/>
      <c r="T27" s="7"/>
      <c r="U27" s="4"/>
      <c r="V27" s="1"/>
      <c r="W27" s="153" t="s">
        <v>5032</v>
      </c>
      <c r="X27" s="1"/>
      <c r="Y27" s="1"/>
      <c r="Z27" s="1"/>
      <c r="AA27" s="1"/>
      <c r="AB27" s="1"/>
      <c r="AC27" s="1"/>
      <c r="AD27" s="1"/>
      <c r="AE27" s="1"/>
      <c r="AF27" s="1"/>
      <c r="AG27" s="1"/>
      <c r="AH27" s="1"/>
      <c r="AI27" s="1"/>
      <c r="AJ27" s="1"/>
    </row>
    <row r="28" spans="1:36" x14ac:dyDescent="0.35">
      <c r="A28" s="3"/>
      <c r="B28" s="5"/>
      <c r="C28" s="27"/>
      <c r="D28" s="27"/>
      <c r="E28" s="27"/>
      <c r="F28" s="27"/>
      <c r="G28" s="27"/>
      <c r="H28" s="27"/>
      <c r="I28" s="27"/>
      <c r="J28" s="27"/>
      <c r="K28" s="27"/>
      <c r="L28" s="27"/>
      <c r="M28" s="27"/>
      <c r="N28" s="27"/>
      <c r="O28" s="27"/>
      <c r="P28" s="27"/>
      <c r="Q28" s="27"/>
      <c r="R28" s="27"/>
      <c r="S28" s="27"/>
      <c r="T28" s="7"/>
      <c r="U28" s="4"/>
      <c r="V28" s="1"/>
      <c r="W28" s="1"/>
      <c r="X28" s="1"/>
      <c r="Y28" s="1"/>
      <c r="Z28" s="1"/>
      <c r="AA28" s="1"/>
      <c r="AB28" s="1"/>
      <c r="AC28" s="1"/>
      <c r="AD28" s="1"/>
      <c r="AE28" s="1"/>
      <c r="AF28" s="1"/>
      <c r="AG28" s="1"/>
      <c r="AH28" s="1"/>
      <c r="AI28" s="1"/>
      <c r="AJ28" s="1"/>
    </row>
    <row r="29" spans="1:36" ht="14.5" customHeight="1" x14ac:dyDescent="0.35">
      <c r="A29" s="3"/>
      <c r="B29" s="5"/>
      <c r="C29" s="27"/>
      <c r="D29" s="10"/>
      <c r="E29" s="6"/>
      <c r="F29" s="6"/>
      <c r="G29" s="6"/>
      <c r="H29" s="6"/>
      <c r="I29" s="6"/>
      <c r="J29" s="6"/>
      <c r="K29" s="214" t="s">
        <v>5413</v>
      </c>
      <c r="L29" s="215"/>
      <c r="M29" s="215"/>
      <c r="N29" s="215"/>
      <c r="O29" s="215"/>
      <c r="P29" s="215"/>
      <c r="Q29" s="215"/>
      <c r="R29" s="215"/>
      <c r="S29" s="216"/>
      <c r="T29" s="7"/>
      <c r="U29" s="4"/>
      <c r="V29" s="1"/>
      <c r="W29" s="1"/>
      <c r="X29" s="1"/>
      <c r="Y29" s="1"/>
      <c r="Z29" s="1"/>
      <c r="AA29" s="1"/>
      <c r="AB29" s="1"/>
      <c r="AC29" s="1"/>
      <c r="AD29" s="1"/>
      <c r="AE29" s="1"/>
      <c r="AF29" s="1"/>
      <c r="AG29" s="1"/>
      <c r="AH29" s="1"/>
      <c r="AI29" s="1"/>
      <c r="AJ29" s="1"/>
    </row>
    <row r="30" spans="1:36" ht="14.5" customHeight="1" x14ac:dyDescent="0.35">
      <c r="A30" s="3"/>
      <c r="B30" s="5"/>
      <c r="C30" s="27"/>
      <c r="D30" s="10"/>
      <c r="E30" s="6"/>
      <c r="F30" s="6"/>
      <c r="G30" s="6"/>
      <c r="H30" s="6"/>
      <c r="I30" s="6"/>
      <c r="J30" s="6"/>
      <c r="K30" s="217"/>
      <c r="L30" s="218"/>
      <c r="M30" s="218"/>
      <c r="N30" s="218"/>
      <c r="O30" s="218"/>
      <c r="P30" s="218"/>
      <c r="Q30" s="218"/>
      <c r="R30" s="218"/>
      <c r="S30" s="219"/>
      <c r="T30" s="7"/>
      <c r="U30" s="4"/>
      <c r="V30" s="1"/>
      <c r="W30" s="1"/>
      <c r="X30" s="1"/>
      <c r="Y30" s="1"/>
      <c r="Z30" s="1"/>
      <c r="AA30" s="1"/>
      <c r="AB30" s="1"/>
      <c r="AC30" s="1"/>
      <c r="AD30" s="1"/>
      <c r="AE30" s="1"/>
      <c r="AF30" s="1"/>
      <c r="AG30" s="1"/>
      <c r="AH30" s="1"/>
      <c r="AI30" s="1"/>
      <c r="AJ30" s="1"/>
    </row>
    <row r="31" spans="1:36" ht="14.5" customHeight="1" x14ac:dyDescent="0.35">
      <c r="A31" s="3"/>
      <c r="B31" s="5"/>
      <c r="D31" s="10"/>
      <c r="E31" s="6"/>
      <c r="F31" s="6"/>
      <c r="G31" s="6"/>
      <c r="H31" s="6"/>
      <c r="I31" s="6"/>
      <c r="J31" s="6"/>
      <c r="K31" s="217"/>
      <c r="L31" s="218"/>
      <c r="M31" s="218"/>
      <c r="N31" s="218"/>
      <c r="O31" s="218"/>
      <c r="P31" s="218"/>
      <c r="Q31" s="218"/>
      <c r="R31" s="218"/>
      <c r="S31" s="219"/>
      <c r="T31" s="7"/>
      <c r="U31" s="4"/>
      <c r="V31" s="1"/>
      <c r="W31" s="1"/>
      <c r="X31" s="1"/>
      <c r="Y31" s="1"/>
      <c r="Z31" s="1"/>
      <c r="AA31" s="1"/>
      <c r="AB31" s="1"/>
      <c r="AC31" s="1"/>
      <c r="AD31" s="1"/>
      <c r="AE31" s="1"/>
      <c r="AF31" s="1"/>
      <c r="AG31" s="1"/>
      <c r="AH31" s="1"/>
      <c r="AI31" s="1"/>
      <c r="AJ31" s="1"/>
    </row>
    <row r="32" spans="1:36" x14ac:dyDescent="0.35">
      <c r="A32" s="3"/>
      <c r="B32" s="5"/>
      <c r="C32" s="34" t="s">
        <v>3</v>
      </c>
      <c r="D32" s="10"/>
      <c r="E32" s="6"/>
      <c r="F32" s="6"/>
      <c r="G32" s="6"/>
      <c r="H32" s="6"/>
      <c r="I32" s="6"/>
      <c r="J32" s="6"/>
      <c r="K32" s="220"/>
      <c r="L32" s="221"/>
      <c r="M32" s="221"/>
      <c r="N32" s="221"/>
      <c r="O32" s="221"/>
      <c r="P32" s="221"/>
      <c r="Q32" s="221"/>
      <c r="R32" s="221"/>
      <c r="S32" s="222"/>
      <c r="T32" s="7"/>
      <c r="U32" s="4"/>
      <c r="V32" s="1"/>
      <c r="W32" s="1"/>
      <c r="X32" s="1"/>
      <c r="Y32" s="1"/>
      <c r="Z32" s="1"/>
      <c r="AA32" s="1"/>
      <c r="AB32" s="1"/>
      <c r="AC32" s="1"/>
      <c r="AD32" s="1"/>
      <c r="AE32" s="1"/>
      <c r="AF32" s="1"/>
      <c r="AG32" s="1"/>
      <c r="AH32" s="1"/>
      <c r="AI32" s="1"/>
      <c r="AJ32" s="1"/>
    </row>
    <row r="33" spans="1:36" ht="29" x14ac:dyDescent="0.35">
      <c r="A33" s="3"/>
      <c r="B33" s="5"/>
      <c r="C33" s="53" t="s">
        <v>4747</v>
      </c>
      <c r="D33" s="17"/>
      <c r="E33" s="53" t="s">
        <v>4748</v>
      </c>
      <c r="F33" s="53"/>
      <c r="G33" s="53" t="s">
        <v>4749</v>
      </c>
      <c r="H33" s="53"/>
      <c r="I33" s="53" t="s">
        <v>4750</v>
      </c>
      <c r="J33" s="53"/>
      <c r="K33" s="13" t="s">
        <v>4751</v>
      </c>
      <c r="L33" s="13"/>
      <c r="M33" s="13" t="s">
        <v>4752</v>
      </c>
      <c r="N33" s="13"/>
      <c r="O33" s="13" t="s">
        <v>4753</v>
      </c>
      <c r="P33" s="13"/>
      <c r="Q33" s="13" t="s">
        <v>4754</v>
      </c>
      <c r="R33" s="13"/>
      <c r="S33" s="13" t="s">
        <v>4755</v>
      </c>
      <c r="T33" s="7"/>
      <c r="U33" s="4"/>
      <c r="V33" s="1"/>
      <c r="W33" s="1"/>
      <c r="X33" s="1"/>
      <c r="Y33" s="1"/>
      <c r="Z33" s="1"/>
      <c r="AA33" s="1"/>
      <c r="AB33" s="1"/>
      <c r="AC33" s="1"/>
      <c r="AD33" s="1"/>
      <c r="AE33" s="1"/>
      <c r="AF33" s="1"/>
      <c r="AG33" s="1"/>
      <c r="AH33" s="1"/>
      <c r="AI33" s="1"/>
      <c r="AJ33" s="1"/>
    </row>
    <row r="34" spans="1:36" x14ac:dyDescent="0.35">
      <c r="A34" s="3"/>
      <c r="B34" s="5"/>
      <c r="C34" s="54" t="s">
        <v>4678</v>
      </c>
      <c r="D34" s="127"/>
      <c r="E34" s="54" t="s">
        <v>4678</v>
      </c>
      <c r="F34" s="127"/>
      <c r="G34" s="54" t="s">
        <v>4678</v>
      </c>
      <c r="H34" s="127"/>
      <c r="I34" s="23" t="s">
        <v>1007</v>
      </c>
      <c r="J34" s="128"/>
      <c r="K34" s="55"/>
      <c r="L34" s="65"/>
      <c r="M34" s="55"/>
      <c r="N34" s="65"/>
      <c r="O34" s="55"/>
      <c r="P34" s="65"/>
      <c r="Q34" s="55"/>
      <c r="R34" s="65"/>
      <c r="S34" s="55"/>
      <c r="T34" s="7"/>
      <c r="U34" s="4"/>
      <c r="V34" s="1"/>
      <c r="W34" s="1"/>
      <c r="X34" s="1"/>
      <c r="Y34" s="1"/>
      <c r="Z34" s="1"/>
      <c r="AA34" s="1"/>
      <c r="AB34" s="1"/>
      <c r="AC34" s="1"/>
      <c r="AD34" s="1"/>
      <c r="AE34" s="1"/>
      <c r="AF34" s="1"/>
      <c r="AG34" s="1"/>
      <c r="AH34" s="1"/>
      <c r="AI34" s="1"/>
      <c r="AJ34" s="1"/>
    </row>
    <row r="35" spans="1:36" x14ac:dyDescent="0.35">
      <c r="A35" s="3"/>
      <c r="B35" s="5"/>
      <c r="C35" s="54" t="s">
        <v>4678</v>
      </c>
      <c r="D35" s="127"/>
      <c r="E35" s="54" t="s">
        <v>4678</v>
      </c>
      <c r="F35" s="127"/>
      <c r="G35" s="54" t="s">
        <v>4678</v>
      </c>
      <c r="H35" s="127"/>
      <c r="I35" s="23" t="s">
        <v>1007</v>
      </c>
      <c r="J35" s="128"/>
      <c r="K35" s="55"/>
      <c r="L35" s="65"/>
      <c r="M35" s="55"/>
      <c r="N35" s="65"/>
      <c r="O35" s="55"/>
      <c r="P35" s="65"/>
      <c r="Q35" s="55"/>
      <c r="R35" s="65"/>
      <c r="S35" s="55"/>
      <c r="T35" s="7"/>
      <c r="U35" s="4"/>
      <c r="V35" s="1"/>
      <c r="W35" s="1"/>
      <c r="X35" s="1"/>
      <c r="Y35" s="1"/>
      <c r="Z35" s="1"/>
      <c r="AA35" s="1"/>
      <c r="AB35" s="1"/>
      <c r="AC35" s="1"/>
      <c r="AD35" s="1"/>
      <c r="AE35" s="1"/>
      <c r="AF35" s="1"/>
      <c r="AG35" s="1"/>
      <c r="AH35" s="1"/>
      <c r="AI35" s="1"/>
      <c r="AJ35" s="1"/>
    </row>
    <row r="36" spans="1:36" x14ac:dyDescent="0.35">
      <c r="A36" s="3"/>
      <c r="B36" s="5"/>
      <c r="C36" s="54" t="s">
        <v>4678</v>
      </c>
      <c r="D36" s="127"/>
      <c r="E36" s="54" t="s">
        <v>4678</v>
      </c>
      <c r="F36" s="127"/>
      <c r="G36" s="54" t="s">
        <v>4678</v>
      </c>
      <c r="H36" s="127"/>
      <c r="I36" s="23" t="s">
        <v>1007</v>
      </c>
      <c r="J36" s="128"/>
      <c r="K36" s="55"/>
      <c r="L36" s="65"/>
      <c r="M36" s="55"/>
      <c r="N36" s="65"/>
      <c r="O36" s="55"/>
      <c r="P36" s="65"/>
      <c r="Q36" s="55"/>
      <c r="R36" s="65"/>
      <c r="S36" s="55"/>
      <c r="T36" s="7"/>
      <c r="U36" s="4"/>
      <c r="V36" s="1"/>
      <c r="W36" s="1"/>
      <c r="X36" s="1"/>
      <c r="Y36" s="1"/>
      <c r="Z36" s="1"/>
      <c r="AA36" s="1"/>
      <c r="AB36" s="1"/>
      <c r="AC36" s="1"/>
      <c r="AD36" s="1"/>
      <c r="AE36" s="1"/>
      <c r="AF36" s="1"/>
      <c r="AG36" s="1"/>
      <c r="AH36" s="1"/>
      <c r="AI36" s="1"/>
      <c r="AJ36" s="1"/>
    </row>
    <row r="37" spans="1:36" x14ac:dyDescent="0.35">
      <c r="A37" s="3"/>
      <c r="B37" s="5"/>
      <c r="C37" s="54" t="s">
        <v>4678</v>
      </c>
      <c r="D37" s="127"/>
      <c r="E37" s="54" t="s">
        <v>4678</v>
      </c>
      <c r="F37" s="127"/>
      <c r="G37" s="54" t="s">
        <v>4678</v>
      </c>
      <c r="H37" s="127"/>
      <c r="I37" s="23" t="s">
        <v>1007</v>
      </c>
      <c r="J37" s="128"/>
      <c r="K37" s="55"/>
      <c r="L37" s="65"/>
      <c r="M37" s="55"/>
      <c r="N37" s="65"/>
      <c r="O37" s="55"/>
      <c r="P37" s="65"/>
      <c r="Q37" s="55"/>
      <c r="R37" s="65"/>
      <c r="S37" s="55"/>
      <c r="T37" s="7"/>
      <c r="U37" s="4"/>
      <c r="V37" s="1"/>
      <c r="W37" s="1"/>
      <c r="X37" s="1"/>
      <c r="Y37" s="1"/>
      <c r="Z37" s="1"/>
      <c r="AA37" s="1"/>
      <c r="AB37" s="1"/>
      <c r="AC37" s="1"/>
      <c r="AD37" s="1"/>
      <c r="AE37" s="1"/>
      <c r="AF37" s="1"/>
      <c r="AG37" s="1"/>
      <c r="AH37" s="1"/>
      <c r="AI37" s="1"/>
      <c r="AJ37" s="1"/>
    </row>
    <row r="38" spans="1:36" x14ac:dyDescent="0.35">
      <c r="A38" s="3"/>
      <c r="B38" s="5"/>
      <c r="C38" s="54" t="s">
        <v>4678</v>
      </c>
      <c r="D38" s="127"/>
      <c r="E38" s="54" t="s">
        <v>4678</v>
      </c>
      <c r="F38" s="127"/>
      <c r="G38" s="54" t="s">
        <v>4678</v>
      </c>
      <c r="H38" s="127"/>
      <c r="I38" s="23" t="s">
        <v>1007</v>
      </c>
      <c r="J38" s="128"/>
      <c r="K38" s="55"/>
      <c r="L38" s="65"/>
      <c r="M38" s="55"/>
      <c r="N38" s="65"/>
      <c r="O38" s="55"/>
      <c r="P38" s="65"/>
      <c r="Q38" s="55"/>
      <c r="R38" s="65"/>
      <c r="S38" s="55"/>
      <c r="T38" s="7"/>
      <c r="U38" s="4"/>
      <c r="V38" s="1"/>
      <c r="W38" s="1"/>
      <c r="X38" s="1"/>
      <c r="Y38" s="1"/>
      <c r="Z38" s="1"/>
      <c r="AA38" s="1"/>
      <c r="AB38" s="1"/>
      <c r="AC38" s="1"/>
      <c r="AD38" s="1"/>
      <c r="AE38" s="1"/>
      <c r="AF38" s="1"/>
      <c r="AG38" s="1"/>
      <c r="AH38" s="1"/>
      <c r="AI38" s="1"/>
      <c r="AJ38" s="1"/>
    </row>
    <row r="39" spans="1:36" x14ac:dyDescent="0.35">
      <c r="A39" s="3"/>
      <c r="B39" s="5"/>
      <c r="C39" s="54" t="s">
        <v>4678</v>
      </c>
      <c r="D39" s="127"/>
      <c r="E39" s="54" t="s">
        <v>4678</v>
      </c>
      <c r="F39" s="127"/>
      <c r="G39" s="54" t="s">
        <v>4678</v>
      </c>
      <c r="H39" s="127"/>
      <c r="I39" s="23" t="s">
        <v>1007</v>
      </c>
      <c r="J39" s="128"/>
      <c r="K39" s="55"/>
      <c r="L39" s="65"/>
      <c r="M39" s="55"/>
      <c r="N39" s="65"/>
      <c r="O39" s="55"/>
      <c r="P39" s="65"/>
      <c r="Q39" s="55"/>
      <c r="R39" s="65"/>
      <c r="S39" s="55"/>
      <c r="T39" s="7"/>
      <c r="U39" s="4"/>
      <c r="V39" s="1"/>
      <c r="W39" s="1"/>
      <c r="X39" s="1"/>
      <c r="Y39" s="1"/>
      <c r="Z39" s="1"/>
      <c r="AA39" s="1"/>
      <c r="AB39" s="1"/>
      <c r="AC39" s="1"/>
      <c r="AD39" s="1"/>
      <c r="AE39" s="1"/>
      <c r="AF39" s="1"/>
      <c r="AG39" s="1"/>
      <c r="AH39" s="1"/>
      <c r="AI39" s="1"/>
      <c r="AJ39" s="1"/>
    </row>
    <row r="40" spans="1:36" x14ac:dyDescent="0.35">
      <c r="A40" s="3"/>
      <c r="B40" s="5"/>
      <c r="C40" s="54" t="s">
        <v>4678</v>
      </c>
      <c r="D40" s="127"/>
      <c r="E40" s="54" t="s">
        <v>4678</v>
      </c>
      <c r="F40" s="127"/>
      <c r="G40" s="54" t="s">
        <v>4678</v>
      </c>
      <c r="H40" s="127"/>
      <c r="I40" s="23" t="s">
        <v>1007</v>
      </c>
      <c r="J40" s="128"/>
      <c r="K40" s="55"/>
      <c r="L40" s="65"/>
      <c r="M40" s="55"/>
      <c r="N40" s="65"/>
      <c r="O40" s="55"/>
      <c r="P40" s="65"/>
      <c r="Q40" s="55"/>
      <c r="R40" s="65"/>
      <c r="S40" s="55"/>
      <c r="T40" s="7"/>
      <c r="U40" s="4"/>
      <c r="V40" s="1"/>
      <c r="W40" s="1"/>
      <c r="X40" s="1"/>
      <c r="Y40" s="1"/>
      <c r="Z40" s="1"/>
      <c r="AA40" s="1"/>
      <c r="AB40" s="1"/>
      <c r="AC40" s="1"/>
      <c r="AD40" s="1"/>
      <c r="AE40" s="1"/>
      <c r="AF40" s="1"/>
      <c r="AG40" s="1"/>
      <c r="AH40" s="1"/>
      <c r="AI40" s="1"/>
      <c r="AJ40" s="1"/>
    </row>
    <row r="41" spans="1:36" x14ac:dyDescent="0.35">
      <c r="A41" s="3"/>
      <c r="B41" s="5"/>
      <c r="C41" s="54" t="s">
        <v>4678</v>
      </c>
      <c r="D41" s="127"/>
      <c r="E41" s="54" t="s">
        <v>4678</v>
      </c>
      <c r="F41" s="127"/>
      <c r="G41" s="54" t="s">
        <v>4678</v>
      </c>
      <c r="H41" s="127"/>
      <c r="I41" s="23" t="s">
        <v>1007</v>
      </c>
      <c r="J41" s="128"/>
      <c r="K41" s="55"/>
      <c r="L41" s="65"/>
      <c r="M41" s="55"/>
      <c r="N41" s="65"/>
      <c r="O41" s="55"/>
      <c r="P41" s="65"/>
      <c r="Q41" s="55"/>
      <c r="R41" s="65"/>
      <c r="S41" s="55"/>
      <c r="T41" s="7"/>
      <c r="U41" s="4"/>
      <c r="V41" s="1"/>
      <c r="W41" s="1"/>
      <c r="X41" s="1"/>
      <c r="Y41" s="1"/>
      <c r="Z41" s="1"/>
      <c r="AA41" s="1"/>
      <c r="AB41" s="1"/>
      <c r="AC41" s="1"/>
      <c r="AD41" s="1"/>
      <c r="AE41" s="1"/>
      <c r="AF41" s="1"/>
      <c r="AG41" s="1"/>
      <c r="AH41" s="1"/>
      <c r="AI41" s="1"/>
      <c r="AJ41" s="1"/>
    </row>
    <row r="42" spans="1:36" x14ac:dyDescent="0.35">
      <c r="A42" s="3"/>
      <c r="B42" s="5"/>
      <c r="C42" s="54" t="s">
        <v>4678</v>
      </c>
      <c r="D42" s="127"/>
      <c r="E42" s="54" t="s">
        <v>4678</v>
      </c>
      <c r="F42" s="127"/>
      <c r="G42" s="54" t="s">
        <v>4678</v>
      </c>
      <c r="H42" s="127"/>
      <c r="I42" s="23" t="s">
        <v>1007</v>
      </c>
      <c r="J42" s="128"/>
      <c r="K42" s="55"/>
      <c r="L42" s="65"/>
      <c r="M42" s="55"/>
      <c r="N42" s="65"/>
      <c r="O42" s="55"/>
      <c r="P42" s="65"/>
      <c r="Q42" s="55"/>
      <c r="R42" s="65"/>
      <c r="S42" s="55"/>
      <c r="T42" s="7"/>
      <c r="U42" s="4"/>
      <c r="V42" s="1"/>
      <c r="W42" s="1"/>
      <c r="X42" s="1"/>
      <c r="Y42" s="1"/>
      <c r="Z42" s="1"/>
      <c r="AA42" s="1"/>
      <c r="AB42" s="1"/>
      <c r="AC42" s="1"/>
      <c r="AD42" s="1"/>
      <c r="AE42" s="1"/>
      <c r="AF42" s="1"/>
      <c r="AG42" s="1"/>
      <c r="AH42" s="1"/>
      <c r="AI42" s="1"/>
      <c r="AJ42" s="1"/>
    </row>
    <row r="43" spans="1:36" x14ac:dyDescent="0.35">
      <c r="A43" s="3"/>
      <c r="B43" s="5"/>
      <c r="C43" s="54" t="s">
        <v>4678</v>
      </c>
      <c r="D43" s="127"/>
      <c r="E43" s="54" t="s">
        <v>4678</v>
      </c>
      <c r="F43" s="127"/>
      <c r="G43" s="54" t="s">
        <v>4678</v>
      </c>
      <c r="H43" s="127"/>
      <c r="I43" s="23" t="s">
        <v>1007</v>
      </c>
      <c r="J43" s="128"/>
      <c r="K43" s="55"/>
      <c r="L43" s="65"/>
      <c r="M43" s="55"/>
      <c r="N43" s="65"/>
      <c r="O43" s="55"/>
      <c r="P43" s="65"/>
      <c r="Q43" s="55"/>
      <c r="R43" s="65"/>
      <c r="S43" s="55"/>
      <c r="T43" s="7"/>
      <c r="U43" s="4"/>
      <c r="V43" s="1"/>
      <c r="W43" s="1"/>
      <c r="X43" s="1"/>
      <c r="Y43" s="1"/>
      <c r="Z43" s="1"/>
      <c r="AA43" s="1"/>
      <c r="AB43" s="1"/>
      <c r="AC43" s="1"/>
      <c r="AD43" s="1"/>
      <c r="AE43" s="1"/>
      <c r="AF43" s="1"/>
      <c r="AG43" s="1"/>
      <c r="AH43" s="1"/>
      <c r="AI43" s="1"/>
      <c r="AJ43" s="1"/>
    </row>
    <row r="44" spans="1:36" x14ac:dyDescent="0.35">
      <c r="A44" s="3"/>
      <c r="B44" s="5"/>
      <c r="C44" s="54" t="s">
        <v>4678</v>
      </c>
      <c r="D44" s="127"/>
      <c r="E44" s="54" t="s">
        <v>4678</v>
      </c>
      <c r="F44" s="127"/>
      <c r="G44" s="54" t="s">
        <v>4678</v>
      </c>
      <c r="H44" s="127"/>
      <c r="I44" s="23" t="s">
        <v>1007</v>
      </c>
      <c r="J44" s="128"/>
      <c r="K44" s="55"/>
      <c r="L44" s="65"/>
      <c r="M44" s="55"/>
      <c r="N44" s="65"/>
      <c r="O44" s="55"/>
      <c r="P44" s="65"/>
      <c r="Q44" s="55"/>
      <c r="R44" s="65"/>
      <c r="S44" s="55"/>
      <c r="T44" s="7"/>
      <c r="U44" s="4"/>
      <c r="V44" s="1"/>
      <c r="W44" s="1"/>
      <c r="X44" s="1"/>
      <c r="Y44" s="1"/>
      <c r="Z44" s="1"/>
      <c r="AA44" s="1"/>
      <c r="AB44" s="1"/>
      <c r="AC44" s="1"/>
      <c r="AD44" s="1"/>
      <c r="AE44" s="1"/>
      <c r="AF44" s="1"/>
      <c r="AG44" s="1"/>
      <c r="AH44" s="1"/>
      <c r="AI44" s="1"/>
      <c r="AJ44" s="1"/>
    </row>
    <row r="45" spans="1:36" x14ac:dyDescent="0.35">
      <c r="A45" s="3"/>
      <c r="B45" s="5"/>
      <c r="C45" s="54" t="s">
        <v>4678</v>
      </c>
      <c r="D45" s="127"/>
      <c r="E45" s="54" t="s">
        <v>4678</v>
      </c>
      <c r="F45" s="127"/>
      <c r="G45" s="54" t="s">
        <v>4678</v>
      </c>
      <c r="H45" s="127"/>
      <c r="I45" s="23" t="s">
        <v>1007</v>
      </c>
      <c r="J45" s="128"/>
      <c r="K45" s="55"/>
      <c r="L45" s="65"/>
      <c r="M45" s="55"/>
      <c r="N45" s="65"/>
      <c r="O45" s="55"/>
      <c r="P45" s="65"/>
      <c r="Q45" s="55"/>
      <c r="R45" s="65"/>
      <c r="S45" s="55"/>
      <c r="T45" s="7"/>
      <c r="U45" s="4"/>
      <c r="V45" s="1"/>
      <c r="W45" s="1"/>
      <c r="X45" s="1"/>
      <c r="Y45" s="1"/>
      <c r="Z45" s="1"/>
      <c r="AA45" s="1"/>
      <c r="AB45" s="1"/>
      <c r="AC45" s="1"/>
      <c r="AD45" s="1"/>
      <c r="AE45" s="1"/>
      <c r="AF45" s="1"/>
      <c r="AG45" s="1"/>
      <c r="AH45" s="1"/>
      <c r="AI45" s="1"/>
      <c r="AJ45" s="1"/>
    </row>
    <row r="46" spans="1:36" x14ac:dyDescent="0.35">
      <c r="A46" s="3"/>
      <c r="B46" s="5"/>
      <c r="C46" s="54" t="s">
        <v>4678</v>
      </c>
      <c r="D46" s="127"/>
      <c r="E46" s="54" t="s">
        <v>4678</v>
      </c>
      <c r="F46" s="127"/>
      <c r="G46" s="54" t="s">
        <v>4678</v>
      </c>
      <c r="H46" s="127"/>
      <c r="I46" s="23" t="s">
        <v>1007</v>
      </c>
      <c r="J46" s="128"/>
      <c r="K46" s="55"/>
      <c r="L46" s="65"/>
      <c r="M46" s="55"/>
      <c r="N46" s="65"/>
      <c r="O46" s="55"/>
      <c r="P46" s="65"/>
      <c r="Q46" s="55"/>
      <c r="R46" s="65"/>
      <c r="S46" s="55"/>
      <c r="T46" s="7"/>
      <c r="U46" s="4"/>
      <c r="V46" s="1"/>
      <c r="W46" s="1"/>
      <c r="X46" s="1"/>
      <c r="Y46" s="1"/>
      <c r="Z46" s="1"/>
      <c r="AA46" s="1"/>
      <c r="AB46" s="1"/>
      <c r="AC46" s="1"/>
      <c r="AD46" s="1"/>
      <c r="AE46" s="1"/>
      <c r="AF46" s="1"/>
      <c r="AG46" s="1"/>
      <c r="AH46" s="1"/>
      <c r="AI46" s="1"/>
      <c r="AJ46" s="1"/>
    </row>
    <row r="47" spans="1:36" x14ac:dyDescent="0.35">
      <c r="A47" s="3"/>
      <c r="B47" s="5"/>
      <c r="C47" s="54" t="s">
        <v>4678</v>
      </c>
      <c r="D47" s="127"/>
      <c r="E47" s="54" t="s">
        <v>4678</v>
      </c>
      <c r="F47" s="127"/>
      <c r="G47" s="54" t="s">
        <v>4678</v>
      </c>
      <c r="H47" s="127"/>
      <c r="I47" s="23" t="s">
        <v>1007</v>
      </c>
      <c r="J47" s="128"/>
      <c r="K47" s="55"/>
      <c r="L47" s="65"/>
      <c r="M47" s="55"/>
      <c r="N47" s="65"/>
      <c r="O47" s="55"/>
      <c r="P47" s="65"/>
      <c r="Q47" s="55"/>
      <c r="R47" s="65"/>
      <c r="S47" s="55"/>
      <c r="T47" s="7"/>
      <c r="U47" s="4"/>
      <c r="V47" s="1"/>
      <c r="W47" s="1"/>
      <c r="X47" s="1"/>
      <c r="Y47" s="1"/>
      <c r="Z47" s="1"/>
      <c r="AA47" s="1"/>
      <c r="AB47" s="1"/>
      <c r="AC47" s="1"/>
      <c r="AD47" s="1"/>
      <c r="AE47" s="1"/>
      <c r="AF47" s="1"/>
      <c r="AG47" s="1"/>
      <c r="AH47" s="1"/>
      <c r="AI47" s="1"/>
      <c r="AJ47" s="1"/>
    </row>
    <row r="48" spans="1:36" x14ac:dyDescent="0.35">
      <c r="A48" s="3"/>
      <c r="B48" s="5"/>
      <c r="C48" s="54" t="s">
        <v>4678</v>
      </c>
      <c r="D48" s="127"/>
      <c r="E48" s="54" t="s">
        <v>4678</v>
      </c>
      <c r="F48" s="127"/>
      <c r="G48" s="54" t="s">
        <v>4678</v>
      </c>
      <c r="H48" s="127"/>
      <c r="I48" s="23" t="s">
        <v>1007</v>
      </c>
      <c r="J48" s="128"/>
      <c r="K48" s="55"/>
      <c r="L48" s="65"/>
      <c r="M48" s="55"/>
      <c r="N48" s="65"/>
      <c r="O48" s="55"/>
      <c r="P48" s="65"/>
      <c r="Q48" s="55"/>
      <c r="R48" s="65"/>
      <c r="S48" s="55"/>
      <c r="T48" s="7"/>
      <c r="U48" s="4"/>
      <c r="V48" s="1"/>
      <c r="W48" s="1"/>
      <c r="X48" s="1"/>
      <c r="Y48" s="1"/>
      <c r="Z48" s="1"/>
      <c r="AA48" s="1"/>
      <c r="AB48" s="1"/>
      <c r="AC48" s="1"/>
      <c r="AD48" s="1"/>
      <c r="AE48" s="1"/>
      <c r="AF48" s="1"/>
      <c r="AG48" s="1"/>
      <c r="AH48" s="1"/>
      <c r="AI48" s="1"/>
      <c r="AJ48" s="1"/>
    </row>
    <row r="49" spans="1:36" x14ac:dyDescent="0.35">
      <c r="A49" s="3"/>
      <c r="B49" s="5"/>
      <c r="C49" s="54" t="s">
        <v>4678</v>
      </c>
      <c r="D49" s="127"/>
      <c r="E49" s="54" t="s">
        <v>4678</v>
      </c>
      <c r="F49" s="127"/>
      <c r="G49" s="54" t="s">
        <v>4678</v>
      </c>
      <c r="H49" s="127"/>
      <c r="I49" s="23" t="s">
        <v>1007</v>
      </c>
      <c r="J49" s="128"/>
      <c r="K49" s="55"/>
      <c r="L49" s="65"/>
      <c r="M49" s="55"/>
      <c r="N49" s="65"/>
      <c r="O49" s="55"/>
      <c r="P49" s="65"/>
      <c r="Q49" s="55"/>
      <c r="R49" s="65"/>
      <c r="S49" s="55"/>
      <c r="T49" s="7"/>
      <c r="U49" s="4"/>
      <c r="V49" s="1"/>
      <c r="W49" s="1"/>
      <c r="X49" s="1"/>
      <c r="Y49" s="1"/>
      <c r="Z49" s="1"/>
      <c r="AA49" s="1"/>
      <c r="AB49" s="1"/>
      <c r="AC49" s="1"/>
      <c r="AD49" s="1"/>
      <c r="AE49" s="1"/>
      <c r="AF49" s="1"/>
      <c r="AG49" s="1"/>
      <c r="AH49" s="1"/>
      <c r="AI49" s="1"/>
      <c r="AJ49" s="1"/>
    </row>
    <row r="50" spans="1:36" x14ac:dyDescent="0.35">
      <c r="A50" s="3"/>
      <c r="B50" s="5"/>
      <c r="C50" s="54" t="s">
        <v>4678</v>
      </c>
      <c r="D50" s="127"/>
      <c r="E50" s="54" t="s">
        <v>4678</v>
      </c>
      <c r="F50" s="127"/>
      <c r="G50" s="54" t="s">
        <v>4678</v>
      </c>
      <c r="H50" s="127"/>
      <c r="I50" s="23" t="s">
        <v>1007</v>
      </c>
      <c r="J50" s="128"/>
      <c r="K50" s="55"/>
      <c r="L50" s="65"/>
      <c r="M50" s="55"/>
      <c r="N50" s="65"/>
      <c r="O50" s="55"/>
      <c r="P50" s="65"/>
      <c r="Q50" s="55"/>
      <c r="R50" s="65"/>
      <c r="S50" s="55"/>
      <c r="T50" s="7"/>
      <c r="U50" s="4"/>
      <c r="V50" s="1"/>
      <c r="W50" s="1"/>
      <c r="X50" s="1"/>
      <c r="Y50" s="1"/>
      <c r="Z50" s="1"/>
      <c r="AA50" s="1"/>
      <c r="AB50" s="1"/>
      <c r="AC50" s="1"/>
      <c r="AD50" s="1"/>
      <c r="AE50" s="1"/>
      <c r="AF50" s="1"/>
      <c r="AG50" s="1"/>
      <c r="AH50" s="1"/>
      <c r="AI50" s="1"/>
      <c r="AJ50" s="1"/>
    </row>
    <row r="51" spans="1:36" x14ac:dyDescent="0.35">
      <c r="A51" s="3"/>
      <c r="B51" s="5"/>
      <c r="C51" s="54" t="s">
        <v>4678</v>
      </c>
      <c r="D51" s="127"/>
      <c r="E51" s="54" t="s">
        <v>4678</v>
      </c>
      <c r="F51" s="127"/>
      <c r="G51" s="54" t="s">
        <v>4678</v>
      </c>
      <c r="H51" s="127"/>
      <c r="I51" s="23" t="s">
        <v>1007</v>
      </c>
      <c r="J51" s="128"/>
      <c r="K51" s="55"/>
      <c r="L51" s="65"/>
      <c r="M51" s="55"/>
      <c r="N51" s="65"/>
      <c r="O51" s="55"/>
      <c r="P51" s="65"/>
      <c r="Q51" s="55"/>
      <c r="R51" s="65"/>
      <c r="S51" s="55"/>
      <c r="T51" s="7"/>
      <c r="U51" s="4"/>
      <c r="V51" s="1"/>
      <c r="W51" s="1"/>
      <c r="X51" s="1"/>
      <c r="Y51" s="1"/>
      <c r="Z51" s="1"/>
      <c r="AA51" s="1"/>
      <c r="AB51" s="1"/>
      <c r="AC51" s="1"/>
      <c r="AD51" s="1"/>
      <c r="AE51" s="1"/>
      <c r="AF51" s="1"/>
      <c r="AG51" s="1"/>
      <c r="AH51" s="1"/>
      <c r="AI51" s="1"/>
      <c r="AJ51" s="1"/>
    </row>
    <row r="52" spans="1:36" x14ac:dyDescent="0.35">
      <c r="A52" s="3"/>
      <c r="B52" s="5"/>
      <c r="C52" s="54" t="s">
        <v>4678</v>
      </c>
      <c r="D52" s="127"/>
      <c r="E52" s="54" t="s">
        <v>4678</v>
      </c>
      <c r="F52" s="127"/>
      <c r="G52" s="54" t="s">
        <v>4678</v>
      </c>
      <c r="H52" s="127"/>
      <c r="I52" s="23" t="s">
        <v>1007</v>
      </c>
      <c r="J52" s="128"/>
      <c r="K52" s="55"/>
      <c r="L52" s="65"/>
      <c r="M52" s="55"/>
      <c r="N52" s="65"/>
      <c r="O52" s="55"/>
      <c r="P52" s="65"/>
      <c r="Q52" s="55"/>
      <c r="R52" s="65"/>
      <c r="S52" s="55"/>
      <c r="T52" s="7"/>
      <c r="U52" s="4"/>
      <c r="V52" s="1"/>
      <c r="W52" s="1"/>
      <c r="X52" s="1"/>
      <c r="Y52" s="1"/>
      <c r="Z52" s="1"/>
      <c r="AA52" s="1"/>
      <c r="AB52" s="1"/>
      <c r="AC52" s="1"/>
      <c r="AD52" s="1"/>
      <c r="AE52" s="1"/>
      <c r="AF52" s="1"/>
      <c r="AG52" s="1"/>
      <c r="AH52" s="1"/>
      <c r="AI52" s="1"/>
      <c r="AJ52" s="1"/>
    </row>
    <row r="53" spans="1:36" x14ac:dyDescent="0.35">
      <c r="A53" s="3"/>
      <c r="B53" s="5"/>
      <c r="C53" s="54" t="s">
        <v>4678</v>
      </c>
      <c r="D53" s="127"/>
      <c r="E53" s="54" t="s">
        <v>4678</v>
      </c>
      <c r="F53" s="127"/>
      <c r="G53" s="54" t="s">
        <v>4678</v>
      </c>
      <c r="H53" s="127"/>
      <c r="I53" s="23" t="s">
        <v>1007</v>
      </c>
      <c r="J53" s="128"/>
      <c r="K53" s="55"/>
      <c r="L53" s="65"/>
      <c r="M53" s="55"/>
      <c r="N53" s="65"/>
      <c r="O53" s="55"/>
      <c r="P53" s="65"/>
      <c r="Q53" s="55"/>
      <c r="R53" s="65"/>
      <c r="S53" s="55"/>
      <c r="T53" s="7"/>
      <c r="U53" s="4"/>
      <c r="V53" s="1"/>
      <c r="W53" s="1"/>
      <c r="X53" s="1"/>
      <c r="Y53" s="1"/>
      <c r="Z53" s="1"/>
      <c r="AA53" s="1"/>
      <c r="AB53" s="1"/>
      <c r="AC53" s="1"/>
      <c r="AD53" s="1"/>
      <c r="AE53" s="1"/>
      <c r="AF53" s="1"/>
      <c r="AG53" s="1"/>
      <c r="AH53" s="1"/>
      <c r="AI53" s="1"/>
      <c r="AJ53" s="1"/>
    </row>
    <row r="54" spans="1:36" x14ac:dyDescent="0.35">
      <c r="A54" s="3"/>
      <c r="B54" s="5"/>
      <c r="C54" s="54" t="s">
        <v>4678</v>
      </c>
      <c r="D54" s="127"/>
      <c r="E54" s="54" t="s">
        <v>4678</v>
      </c>
      <c r="F54" s="127"/>
      <c r="G54" s="54" t="s">
        <v>4678</v>
      </c>
      <c r="H54" s="127"/>
      <c r="I54" s="23" t="s">
        <v>1007</v>
      </c>
      <c r="J54" s="128"/>
      <c r="K54" s="55"/>
      <c r="L54" s="65"/>
      <c r="M54" s="55"/>
      <c r="N54" s="65"/>
      <c r="O54" s="55"/>
      <c r="P54" s="65"/>
      <c r="Q54" s="55"/>
      <c r="R54" s="65"/>
      <c r="S54" s="55"/>
      <c r="T54" s="7"/>
      <c r="U54" s="4"/>
      <c r="V54" s="1"/>
      <c r="W54" s="1"/>
      <c r="X54" s="1"/>
      <c r="Y54" s="1"/>
      <c r="Z54" s="1"/>
      <c r="AA54" s="1"/>
      <c r="AB54" s="1"/>
      <c r="AC54" s="1"/>
      <c r="AD54" s="1"/>
      <c r="AE54" s="1"/>
      <c r="AF54" s="1"/>
      <c r="AG54" s="1"/>
      <c r="AH54" s="1"/>
      <c r="AI54" s="1"/>
      <c r="AJ54" s="1"/>
    </row>
    <row r="55" spans="1:36" x14ac:dyDescent="0.35">
      <c r="A55" s="3"/>
      <c r="B55" s="5"/>
      <c r="C55" s="54" t="s">
        <v>4678</v>
      </c>
      <c r="D55" s="127"/>
      <c r="E55" s="54" t="s">
        <v>4678</v>
      </c>
      <c r="F55" s="127"/>
      <c r="G55" s="54" t="s">
        <v>4678</v>
      </c>
      <c r="H55" s="127"/>
      <c r="I55" s="23" t="s">
        <v>1007</v>
      </c>
      <c r="J55" s="128"/>
      <c r="K55" s="55"/>
      <c r="L55" s="65"/>
      <c r="M55" s="55"/>
      <c r="N55" s="65"/>
      <c r="O55" s="55"/>
      <c r="P55" s="65"/>
      <c r="Q55" s="55"/>
      <c r="R55" s="65"/>
      <c r="S55" s="55"/>
      <c r="T55" s="7"/>
      <c r="U55" s="4"/>
      <c r="V55" s="1"/>
      <c r="W55" s="1"/>
      <c r="X55" s="1"/>
      <c r="Y55" s="1"/>
      <c r="Z55" s="1"/>
      <c r="AA55" s="1"/>
      <c r="AB55" s="1"/>
      <c r="AC55" s="1"/>
      <c r="AD55" s="1"/>
      <c r="AE55" s="1"/>
      <c r="AF55" s="1"/>
      <c r="AG55" s="1"/>
      <c r="AH55" s="1"/>
      <c r="AI55" s="1"/>
      <c r="AJ55" s="1"/>
    </row>
    <row r="56" spans="1:36" x14ac:dyDescent="0.35">
      <c r="A56" s="3"/>
      <c r="B56" s="5"/>
      <c r="C56" s="54" t="s">
        <v>4678</v>
      </c>
      <c r="D56" s="127"/>
      <c r="E56" s="54" t="s">
        <v>4678</v>
      </c>
      <c r="F56" s="127"/>
      <c r="G56" s="54" t="s">
        <v>4678</v>
      </c>
      <c r="H56" s="127"/>
      <c r="I56" s="23" t="s">
        <v>1007</v>
      </c>
      <c r="J56" s="128"/>
      <c r="K56" s="55"/>
      <c r="L56" s="65"/>
      <c r="M56" s="55"/>
      <c r="N56" s="65"/>
      <c r="O56" s="55"/>
      <c r="P56" s="65"/>
      <c r="Q56" s="55"/>
      <c r="R56" s="65"/>
      <c r="S56" s="55"/>
      <c r="T56" s="7"/>
      <c r="U56" s="4"/>
      <c r="V56" s="1"/>
      <c r="W56" s="1"/>
      <c r="X56" s="1"/>
      <c r="Y56" s="1"/>
      <c r="Z56" s="1"/>
      <c r="AA56" s="1"/>
      <c r="AB56" s="1"/>
      <c r="AC56" s="1"/>
      <c r="AD56" s="1"/>
      <c r="AE56" s="1"/>
      <c r="AF56" s="1"/>
      <c r="AG56" s="1"/>
      <c r="AH56" s="1"/>
      <c r="AI56" s="1"/>
      <c r="AJ56" s="1"/>
    </row>
    <row r="57" spans="1:36" x14ac:dyDescent="0.35">
      <c r="A57" s="3"/>
      <c r="B57" s="5"/>
      <c r="C57" s="54" t="s">
        <v>4678</v>
      </c>
      <c r="D57" s="127"/>
      <c r="E57" s="54" t="s">
        <v>4678</v>
      </c>
      <c r="F57" s="127"/>
      <c r="G57" s="54" t="s">
        <v>4678</v>
      </c>
      <c r="H57" s="127"/>
      <c r="I57" s="23" t="s">
        <v>1007</v>
      </c>
      <c r="J57" s="128"/>
      <c r="K57" s="55"/>
      <c r="L57" s="65"/>
      <c r="M57" s="55"/>
      <c r="N57" s="65"/>
      <c r="O57" s="55"/>
      <c r="P57" s="65"/>
      <c r="Q57" s="55"/>
      <c r="R57" s="65"/>
      <c r="S57" s="55"/>
      <c r="T57" s="7"/>
      <c r="U57" s="4"/>
      <c r="V57" s="1"/>
      <c r="W57" s="1"/>
      <c r="X57" s="1"/>
      <c r="Y57" s="1"/>
      <c r="Z57" s="1"/>
      <c r="AA57" s="1"/>
      <c r="AB57" s="1"/>
      <c r="AC57" s="1"/>
      <c r="AD57" s="1"/>
      <c r="AE57" s="1"/>
      <c r="AF57" s="1"/>
      <c r="AG57" s="1"/>
      <c r="AH57" s="1"/>
      <c r="AI57" s="1"/>
      <c r="AJ57" s="1"/>
    </row>
    <row r="58" spans="1:36" x14ac:dyDescent="0.35">
      <c r="A58" s="3"/>
      <c r="B58" s="5"/>
      <c r="C58" s="54" t="s">
        <v>4678</v>
      </c>
      <c r="D58" s="127"/>
      <c r="E58" s="54" t="s">
        <v>4678</v>
      </c>
      <c r="F58" s="127"/>
      <c r="G58" s="54" t="s">
        <v>4678</v>
      </c>
      <c r="H58" s="127"/>
      <c r="I58" s="23" t="s">
        <v>1007</v>
      </c>
      <c r="J58" s="128"/>
      <c r="K58" s="55"/>
      <c r="L58" s="65"/>
      <c r="M58" s="55"/>
      <c r="N58" s="65"/>
      <c r="O58" s="55"/>
      <c r="P58" s="65"/>
      <c r="Q58" s="55"/>
      <c r="R58" s="65"/>
      <c r="S58" s="55"/>
      <c r="T58" s="7"/>
      <c r="U58" s="4"/>
      <c r="V58" s="1"/>
      <c r="W58" s="1"/>
      <c r="X58" s="1"/>
      <c r="Y58" s="1"/>
      <c r="Z58" s="1"/>
      <c r="AA58" s="1"/>
      <c r="AB58" s="1"/>
      <c r="AC58" s="1"/>
      <c r="AD58" s="1"/>
      <c r="AE58" s="1"/>
      <c r="AF58" s="1"/>
      <c r="AG58" s="1"/>
      <c r="AH58" s="1"/>
      <c r="AI58" s="1"/>
      <c r="AJ58" s="1"/>
    </row>
    <row r="59" spans="1:36" x14ac:dyDescent="0.35">
      <c r="A59" s="3"/>
      <c r="B59" s="5"/>
      <c r="C59" s="54" t="s">
        <v>4678</v>
      </c>
      <c r="D59" s="127"/>
      <c r="E59" s="54" t="s">
        <v>4678</v>
      </c>
      <c r="F59" s="127"/>
      <c r="G59" s="54" t="s">
        <v>4678</v>
      </c>
      <c r="H59" s="127"/>
      <c r="I59" s="23" t="s">
        <v>1007</v>
      </c>
      <c r="J59" s="128"/>
      <c r="K59" s="55"/>
      <c r="L59" s="65"/>
      <c r="M59" s="55"/>
      <c r="N59" s="65"/>
      <c r="O59" s="55"/>
      <c r="P59" s="65"/>
      <c r="Q59" s="55"/>
      <c r="R59" s="65"/>
      <c r="S59" s="55"/>
      <c r="T59" s="7"/>
      <c r="U59" s="4"/>
      <c r="V59" s="1"/>
      <c r="W59" s="1"/>
      <c r="X59" s="1"/>
      <c r="Y59" s="1"/>
      <c r="Z59" s="1"/>
      <c r="AA59" s="1"/>
      <c r="AB59" s="1"/>
      <c r="AC59" s="1"/>
      <c r="AD59" s="1"/>
      <c r="AE59" s="1"/>
      <c r="AF59" s="1"/>
      <c r="AG59" s="1"/>
      <c r="AH59" s="1"/>
      <c r="AI59" s="1"/>
      <c r="AJ59" s="1"/>
    </row>
    <row r="60" spans="1:36" x14ac:dyDescent="0.35">
      <c r="A60" s="3"/>
      <c r="B60" s="5"/>
      <c r="C60" s="54" t="s">
        <v>4678</v>
      </c>
      <c r="D60" s="127"/>
      <c r="E60" s="54" t="s">
        <v>4678</v>
      </c>
      <c r="F60" s="127"/>
      <c r="G60" s="54" t="s">
        <v>4678</v>
      </c>
      <c r="H60" s="127"/>
      <c r="I60" s="23" t="s">
        <v>1007</v>
      </c>
      <c r="J60" s="128"/>
      <c r="K60" s="55"/>
      <c r="L60" s="65"/>
      <c r="M60" s="55"/>
      <c r="N60" s="65"/>
      <c r="O60" s="55"/>
      <c r="P60" s="65"/>
      <c r="Q60" s="55"/>
      <c r="R60" s="65"/>
      <c r="S60" s="55"/>
      <c r="T60" s="7"/>
      <c r="U60" s="4"/>
      <c r="V60" s="1"/>
      <c r="W60" s="1"/>
      <c r="X60" s="1"/>
      <c r="Y60" s="1"/>
      <c r="Z60" s="1"/>
      <c r="AA60" s="1"/>
      <c r="AB60" s="1"/>
      <c r="AC60" s="1"/>
      <c r="AD60" s="1"/>
      <c r="AE60" s="1"/>
      <c r="AF60" s="1"/>
      <c r="AG60" s="1"/>
      <c r="AH60" s="1"/>
      <c r="AI60" s="1"/>
      <c r="AJ60" s="1"/>
    </row>
    <row r="61" spans="1:36" x14ac:dyDescent="0.35">
      <c r="A61" s="3"/>
      <c r="B61" s="5"/>
      <c r="C61" s="54" t="s">
        <v>4678</v>
      </c>
      <c r="D61" s="127"/>
      <c r="E61" s="54" t="s">
        <v>4678</v>
      </c>
      <c r="F61" s="127"/>
      <c r="G61" s="54" t="s">
        <v>4678</v>
      </c>
      <c r="H61" s="127"/>
      <c r="I61" s="23" t="s">
        <v>1007</v>
      </c>
      <c r="J61" s="128"/>
      <c r="K61" s="55"/>
      <c r="L61" s="65"/>
      <c r="M61" s="55"/>
      <c r="N61" s="65"/>
      <c r="O61" s="55"/>
      <c r="P61" s="65"/>
      <c r="Q61" s="55"/>
      <c r="R61" s="65"/>
      <c r="S61" s="55"/>
      <c r="T61" s="7"/>
      <c r="U61" s="4"/>
      <c r="V61" s="1"/>
      <c r="W61" s="1"/>
      <c r="X61" s="1"/>
      <c r="Y61" s="1"/>
      <c r="Z61" s="1"/>
      <c r="AA61" s="1"/>
      <c r="AB61" s="1"/>
      <c r="AC61" s="1"/>
      <c r="AD61" s="1"/>
      <c r="AE61" s="1"/>
      <c r="AF61" s="1"/>
      <c r="AG61" s="1"/>
      <c r="AH61" s="1"/>
      <c r="AI61" s="1"/>
      <c r="AJ61" s="1"/>
    </row>
    <row r="62" spans="1:36" x14ac:dyDescent="0.35">
      <c r="A62" s="3"/>
      <c r="B62" s="5"/>
      <c r="C62" s="54" t="s">
        <v>4678</v>
      </c>
      <c r="D62" s="127"/>
      <c r="E62" s="54" t="s">
        <v>4678</v>
      </c>
      <c r="F62" s="127"/>
      <c r="G62" s="54" t="s">
        <v>4678</v>
      </c>
      <c r="H62" s="127"/>
      <c r="I62" s="23" t="s">
        <v>1007</v>
      </c>
      <c r="J62" s="128"/>
      <c r="K62" s="55"/>
      <c r="L62" s="65"/>
      <c r="M62" s="55"/>
      <c r="N62" s="65"/>
      <c r="O62" s="55"/>
      <c r="P62" s="65"/>
      <c r="Q62" s="55"/>
      <c r="R62" s="65"/>
      <c r="S62" s="55"/>
      <c r="T62" s="7"/>
      <c r="U62" s="4"/>
      <c r="V62" s="1"/>
      <c r="W62" s="1"/>
      <c r="X62" s="1"/>
      <c r="Y62" s="1"/>
      <c r="Z62" s="1"/>
      <c r="AA62" s="1"/>
      <c r="AB62" s="1"/>
      <c r="AC62" s="1"/>
      <c r="AD62" s="1"/>
      <c r="AE62" s="1"/>
      <c r="AF62" s="1"/>
      <c r="AG62" s="1"/>
      <c r="AH62" s="1"/>
      <c r="AI62" s="1"/>
      <c r="AJ62" s="1"/>
    </row>
    <row r="63" spans="1:36" x14ac:dyDescent="0.35">
      <c r="A63" s="3"/>
      <c r="B63" s="5"/>
      <c r="C63" s="54" t="s">
        <v>4678</v>
      </c>
      <c r="D63" s="127"/>
      <c r="E63" s="54" t="s">
        <v>4678</v>
      </c>
      <c r="F63" s="127"/>
      <c r="G63" s="54" t="s">
        <v>4678</v>
      </c>
      <c r="H63" s="127"/>
      <c r="I63" s="23" t="s">
        <v>1007</v>
      </c>
      <c r="J63" s="128"/>
      <c r="K63" s="55"/>
      <c r="L63" s="65"/>
      <c r="M63" s="55"/>
      <c r="N63" s="65"/>
      <c r="O63" s="55"/>
      <c r="P63" s="65"/>
      <c r="Q63" s="55"/>
      <c r="R63" s="65"/>
      <c r="S63" s="55"/>
      <c r="T63" s="7"/>
      <c r="U63" s="4"/>
      <c r="V63" s="1"/>
      <c r="W63" s="1"/>
      <c r="X63" s="1"/>
      <c r="Y63" s="1"/>
      <c r="Z63" s="1"/>
      <c r="AA63" s="1"/>
      <c r="AB63" s="1"/>
      <c r="AC63" s="1"/>
      <c r="AD63" s="1"/>
      <c r="AE63" s="1"/>
      <c r="AF63" s="1"/>
      <c r="AG63" s="1"/>
      <c r="AH63" s="1"/>
      <c r="AI63" s="1"/>
      <c r="AJ63" s="1"/>
    </row>
    <row r="64" spans="1:36" x14ac:dyDescent="0.35">
      <c r="A64" s="3"/>
      <c r="B64" s="5"/>
      <c r="C64" s="54" t="s">
        <v>4678</v>
      </c>
      <c r="D64" s="127"/>
      <c r="E64" s="54" t="s">
        <v>4678</v>
      </c>
      <c r="F64" s="127"/>
      <c r="G64" s="54" t="s">
        <v>4678</v>
      </c>
      <c r="H64" s="127"/>
      <c r="I64" s="23" t="s">
        <v>1007</v>
      </c>
      <c r="J64" s="128"/>
      <c r="K64" s="55"/>
      <c r="L64" s="65"/>
      <c r="M64" s="55"/>
      <c r="N64" s="65"/>
      <c r="O64" s="55"/>
      <c r="P64" s="65"/>
      <c r="Q64" s="55"/>
      <c r="R64" s="65"/>
      <c r="S64" s="55"/>
      <c r="T64" s="7"/>
      <c r="U64" s="4"/>
      <c r="V64" s="1"/>
      <c r="W64" s="1"/>
      <c r="X64" s="1"/>
      <c r="Y64" s="1"/>
      <c r="Z64" s="1"/>
      <c r="AA64" s="1"/>
      <c r="AB64" s="1"/>
      <c r="AC64" s="1"/>
      <c r="AD64" s="1"/>
      <c r="AE64" s="1"/>
      <c r="AF64" s="1"/>
      <c r="AG64" s="1"/>
      <c r="AH64" s="1"/>
      <c r="AI64" s="1"/>
      <c r="AJ64" s="1"/>
    </row>
    <row r="65" spans="1:36" x14ac:dyDescent="0.35">
      <c r="A65" s="3"/>
      <c r="B65" s="5"/>
      <c r="C65" s="54" t="s">
        <v>4678</v>
      </c>
      <c r="D65" s="127"/>
      <c r="E65" s="54" t="s">
        <v>4678</v>
      </c>
      <c r="F65" s="127"/>
      <c r="G65" s="54" t="s">
        <v>4678</v>
      </c>
      <c r="H65" s="127"/>
      <c r="I65" s="23" t="s">
        <v>1007</v>
      </c>
      <c r="J65" s="128"/>
      <c r="K65" s="55"/>
      <c r="L65" s="65"/>
      <c r="M65" s="55"/>
      <c r="N65" s="65"/>
      <c r="O65" s="55"/>
      <c r="P65" s="65"/>
      <c r="Q65" s="55"/>
      <c r="R65" s="65"/>
      <c r="S65" s="55"/>
      <c r="T65" s="7"/>
      <c r="U65" s="4"/>
      <c r="V65" s="1"/>
      <c r="W65" s="1"/>
      <c r="X65" s="1"/>
      <c r="Y65" s="1"/>
      <c r="Z65" s="1"/>
      <c r="AA65" s="1"/>
      <c r="AB65" s="1"/>
      <c r="AC65" s="1"/>
      <c r="AD65" s="1"/>
      <c r="AE65" s="1"/>
      <c r="AF65" s="1"/>
      <c r="AG65" s="1"/>
      <c r="AH65" s="1"/>
      <c r="AI65" s="1"/>
      <c r="AJ65" s="1"/>
    </row>
    <row r="66" spans="1:36" x14ac:dyDescent="0.35">
      <c r="A66" s="3"/>
      <c r="B66" s="5"/>
      <c r="C66" s="54" t="s">
        <v>4678</v>
      </c>
      <c r="D66" s="127"/>
      <c r="E66" s="54" t="s">
        <v>4678</v>
      </c>
      <c r="F66" s="127"/>
      <c r="G66" s="54" t="s">
        <v>4678</v>
      </c>
      <c r="H66" s="127"/>
      <c r="I66" s="23" t="s">
        <v>1007</v>
      </c>
      <c r="J66" s="128"/>
      <c r="K66" s="55"/>
      <c r="L66" s="65"/>
      <c r="M66" s="55"/>
      <c r="N66" s="65"/>
      <c r="O66" s="55"/>
      <c r="P66" s="65"/>
      <c r="Q66" s="55"/>
      <c r="R66" s="65"/>
      <c r="S66" s="55"/>
      <c r="T66" s="7"/>
      <c r="U66" s="4"/>
      <c r="V66" s="1"/>
      <c r="W66" s="1"/>
      <c r="X66" s="1"/>
      <c r="Y66" s="1"/>
      <c r="Z66" s="1"/>
      <c r="AA66" s="1"/>
      <c r="AB66" s="1"/>
      <c r="AC66" s="1"/>
      <c r="AD66" s="1"/>
      <c r="AE66" s="1"/>
      <c r="AF66" s="1"/>
      <c r="AG66" s="1"/>
      <c r="AH66" s="1"/>
      <c r="AI66" s="1"/>
      <c r="AJ66" s="1"/>
    </row>
    <row r="67" spans="1:36" x14ac:dyDescent="0.35">
      <c r="A67" s="3"/>
      <c r="B67" s="5"/>
      <c r="C67" s="54" t="s">
        <v>4678</v>
      </c>
      <c r="D67" s="127"/>
      <c r="E67" s="54" t="s">
        <v>4678</v>
      </c>
      <c r="F67" s="127"/>
      <c r="G67" s="54" t="s">
        <v>4678</v>
      </c>
      <c r="H67" s="127"/>
      <c r="I67" s="23" t="s">
        <v>1007</v>
      </c>
      <c r="J67" s="128"/>
      <c r="K67" s="55"/>
      <c r="L67" s="65"/>
      <c r="M67" s="55"/>
      <c r="N67" s="65"/>
      <c r="O67" s="55"/>
      <c r="P67" s="65"/>
      <c r="Q67" s="55"/>
      <c r="R67" s="65"/>
      <c r="S67" s="55"/>
      <c r="T67" s="7"/>
      <c r="U67" s="4"/>
      <c r="V67" s="1"/>
      <c r="W67" s="1"/>
      <c r="X67" s="1"/>
      <c r="Y67" s="1"/>
      <c r="Z67" s="1"/>
      <c r="AA67" s="1"/>
      <c r="AB67" s="1"/>
      <c r="AC67" s="1"/>
      <c r="AD67" s="1"/>
      <c r="AE67" s="1"/>
      <c r="AF67" s="1"/>
      <c r="AG67" s="1"/>
      <c r="AH67" s="1"/>
      <c r="AI67" s="1"/>
      <c r="AJ67" s="1"/>
    </row>
    <row r="68" spans="1:36" x14ac:dyDescent="0.35">
      <c r="A68" s="3"/>
      <c r="B68" s="5"/>
      <c r="C68" s="54" t="s">
        <v>4678</v>
      </c>
      <c r="D68" s="127"/>
      <c r="E68" s="54" t="s">
        <v>4678</v>
      </c>
      <c r="F68" s="127"/>
      <c r="G68" s="54" t="s">
        <v>4678</v>
      </c>
      <c r="H68" s="127"/>
      <c r="I68" s="23" t="s">
        <v>1007</v>
      </c>
      <c r="J68" s="128"/>
      <c r="K68" s="55"/>
      <c r="L68" s="65"/>
      <c r="M68" s="55"/>
      <c r="N68" s="65"/>
      <c r="O68" s="55"/>
      <c r="P68" s="65"/>
      <c r="Q68" s="55"/>
      <c r="R68" s="65"/>
      <c r="S68" s="55"/>
      <c r="T68" s="7"/>
      <c r="U68" s="4"/>
      <c r="V68" s="1"/>
      <c r="W68" s="1"/>
      <c r="X68" s="1"/>
      <c r="Y68" s="1"/>
      <c r="Z68" s="1"/>
      <c r="AA68" s="1"/>
      <c r="AB68" s="1"/>
      <c r="AC68" s="1"/>
      <c r="AD68" s="1"/>
      <c r="AE68" s="1"/>
      <c r="AF68" s="1"/>
      <c r="AG68" s="1"/>
      <c r="AH68" s="1"/>
      <c r="AI68" s="1"/>
      <c r="AJ68" s="1"/>
    </row>
    <row r="69" spans="1:36" x14ac:dyDescent="0.35">
      <c r="A69" s="3"/>
      <c r="B69" s="5"/>
      <c r="C69" s="54" t="s">
        <v>4678</v>
      </c>
      <c r="D69" s="127"/>
      <c r="E69" s="54" t="s">
        <v>4678</v>
      </c>
      <c r="F69" s="127"/>
      <c r="G69" s="54" t="s">
        <v>4678</v>
      </c>
      <c r="H69" s="127"/>
      <c r="I69" s="23" t="s">
        <v>1007</v>
      </c>
      <c r="J69" s="128"/>
      <c r="K69" s="55"/>
      <c r="L69" s="65"/>
      <c r="M69" s="55"/>
      <c r="N69" s="65"/>
      <c r="O69" s="55"/>
      <c r="P69" s="65"/>
      <c r="Q69" s="55"/>
      <c r="R69" s="65"/>
      <c r="S69" s="55"/>
      <c r="T69" s="7"/>
      <c r="U69" s="4"/>
      <c r="V69" s="1"/>
      <c r="W69" s="1"/>
      <c r="X69" s="1"/>
      <c r="Y69" s="1"/>
      <c r="Z69" s="1"/>
      <c r="AA69" s="1"/>
      <c r="AB69" s="1"/>
      <c r="AC69" s="1"/>
      <c r="AD69" s="1"/>
      <c r="AE69" s="1"/>
      <c r="AF69" s="1"/>
      <c r="AG69" s="1"/>
      <c r="AH69" s="1"/>
      <c r="AI69" s="1"/>
      <c r="AJ69" s="1"/>
    </row>
    <row r="70" spans="1:36" x14ac:dyDescent="0.35">
      <c r="A70" s="3"/>
      <c r="B70" s="5"/>
      <c r="C70" s="54" t="s">
        <v>4678</v>
      </c>
      <c r="D70" s="127"/>
      <c r="E70" s="54" t="s">
        <v>4678</v>
      </c>
      <c r="F70" s="127"/>
      <c r="G70" s="54" t="s">
        <v>4678</v>
      </c>
      <c r="H70" s="127"/>
      <c r="I70" s="23" t="s">
        <v>1007</v>
      </c>
      <c r="J70" s="128"/>
      <c r="K70" s="55"/>
      <c r="L70" s="65"/>
      <c r="M70" s="55"/>
      <c r="N70" s="65"/>
      <c r="O70" s="55"/>
      <c r="P70" s="65"/>
      <c r="Q70" s="55"/>
      <c r="R70" s="65"/>
      <c r="S70" s="55"/>
      <c r="T70" s="7"/>
      <c r="U70" s="4"/>
      <c r="V70" s="1"/>
      <c r="W70" s="1"/>
      <c r="X70" s="1"/>
      <c r="Y70" s="1"/>
      <c r="Z70" s="1"/>
      <c r="AA70" s="1"/>
      <c r="AB70" s="1"/>
      <c r="AC70" s="1"/>
      <c r="AD70" s="1"/>
      <c r="AE70" s="1"/>
      <c r="AF70" s="1"/>
      <c r="AG70" s="1"/>
      <c r="AH70" s="1"/>
      <c r="AI70" s="1"/>
      <c r="AJ70" s="1"/>
    </row>
    <row r="71" spans="1:36" x14ac:dyDescent="0.35">
      <c r="A71" s="3"/>
      <c r="B71" s="5"/>
      <c r="C71" s="54" t="s">
        <v>4678</v>
      </c>
      <c r="D71" s="127"/>
      <c r="E71" s="54" t="s">
        <v>4678</v>
      </c>
      <c r="F71" s="127"/>
      <c r="G71" s="54" t="s">
        <v>4678</v>
      </c>
      <c r="H71" s="127"/>
      <c r="I71" s="23" t="s">
        <v>1007</v>
      </c>
      <c r="J71" s="128"/>
      <c r="K71" s="55"/>
      <c r="L71" s="65"/>
      <c r="M71" s="55"/>
      <c r="N71" s="65"/>
      <c r="O71" s="55"/>
      <c r="P71" s="65"/>
      <c r="Q71" s="55"/>
      <c r="R71" s="65"/>
      <c r="S71" s="55"/>
      <c r="T71" s="7"/>
      <c r="U71" s="4"/>
      <c r="V71" s="1"/>
      <c r="W71" s="1"/>
      <c r="X71" s="1"/>
      <c r="Y71" s="1"/>
      <c r="Z71" s="1"/>
      <c r="AA71" s="1"/>
      <c r="AB71" s="1"/>
      <c r="AC71" s="1"/>
      <c r="AD71" s="1"/>
      <c r="AE71" s="1"/>
      <c r="AF71" s="1"/>
      <c r="AG71" s="1"/>
      <c r="AH71" s="1"/>
      <c r="AI71" s="1"/>
      <c r="AJ71" s="1"/>
    </row>
    <row r="72" spans="1:36" x14ac:dyDescent="0.35">
      <c r="A72" s="3"/>
      <c r="B72" s="5"/>
      <c r="C72" s="54" t="s">
        <v>4678</v>
      </c>
      <c r="D72" s="127"/>
      <c r="E72" s="54" t="s">
        <v>4678</v>
      </c>
      <c r="F72" s="127"/>
      <c r="G72" s="54" t="s">
        <v>4678</v>
      </c>
      <c r="H72" s="127"/>
      <c r="I72" s="23" t="s">
        <v>1007</v>
      </c>
      <c r="J72" s="128"/>
      <c r="K72" s="55"/>
      <c r="L72" s="65"/>
      <c r="M72" s="55"/>
      <c r="N72" s="65"/>
      <c r="O72" s="55"/>
      <c r="P72" s="65"/>
      <c r="Q72" s="55"/>
      <c r="R72" s="65"/>
      <c r="S72" s="55"/>
      <c r="T72" s="7"/>
      <c r="U72" s="4"/>
      <c r="V72" s="1"/>
      <c r="W72" s="1"/>
      <c r="X72" s="1"/>
      <c r="Y72" s="1"/>
      <c r="Z72" s="1"/>
      <c r="AA72" s="1"/>
      <c r="AB72" s="1"/>
      <c r="AC72" s="1"/>
      <c r="AD72" s="1"/>
      <c r="AE72" s="1"/>
      <c r="AF72" s="1"/>
      <c r="AG72" s="1"/>
      <c r="AH72" s="1"/>
      <c r="AI72" s="1"/>
      <c r="AJ72" s="1"/>
    </row>
    <row r="73" spans="1:36" x14ac:dyDescent="0.35">
      <c r="A73" s="3"/>
      <c r="B73" s="5"/>
      <c r="C73" s="54" t="s">
        <v>4678</v>
      </c>
      <c r="D73" s="127"/>
      <c r="E73" s="54" t="s">
        <v>4678</v>
      </c>
      <c r="F73" s="127"/>
      <c r="G73" s="54" t="s">
        <v>4678</v>
      </c>
      <c r="H73" s="127"/>
      <c r="I73" s="23" t="s">
        <v>1007</v>
      </c>
      <c r="J73" s="128"/>
      <c r="K73" s="55"/>
      <c r="L73" s="65"/>
      <c r="M73" s="55"/>
      <c r="N73" s="65"/>
      <c r="O73" s="55"/>
      <c r="P73" s="65"/>
      <c r="Q73" s="55"/>
      <c r="R73" s="65"/>
      <c r="S73" s="55"/>
      <c r="T73" s="7"/>
      <c r="U73" s="4"/>
      <c r="V73" s="1"/>
      <c r="W73" s="1"/>
      <c r="X73" s="1"/>
      <c r="Y73" s="1"/>
      <c r="Z73" s="1"/>
      <c r="AA73" s="1"/>
      <c r="AB73" s="1"/>
      <c r="AC73" s="1"/>
      <c r="AD73" s="1"/>
      <c r="AE73" s="1"/>
      <c r="AF73" s="1"/>
      <c r="AG73" s="1"/>
      <c r="AH73" s="1"/>
      <c r="AI73" s="1"/>
      <c r="AJ73" s="1"/>
    </row>
    <row r="74" spans="1:36" x14ac:dyDescent="0.35">
      <c r="A74" s="3"/>
      <c r="B74" s="5"/>
      <c r="C74" s="54" t="s">
        <v>4678</v>
      </c>
      <c r="D74" s="127"/>
      <c r="E74" s="54" t="s">
        <v>4678</v>
      </c>
      <c r="F74" s="127"/>
      <c r="G74" s="54" t="s">
        <v>4678</v>
      </c>
      <c r="H74" s="127"/>
      <c r="I74" s="23" t="s">
        <v>1007</v>
      </c>
      <c r="J74" s="128"/>
      <c r="K74" s="55"/>
      <c r="L74" s="65"/>
      <c r="M74" s="55"/>
      <c r="N74" s="65"/>
      <c r="O74" s="55"/>
      <c r="P74" s="65"/>
      <c r="Q74" s="55"/>
      <c r="R74" s="65"/>
      <c r="S74" s="55"/>
      <c r="T74" s="7"/>
      <c r="U74" s="4"/>
      <c r="V74" s="1"/>
      <c r="W74" s="1"/>
      <c r="X74" s="1"/>
      <c r="Y74" s="1"/>
      <c r="Z74" s="1"/>
      <c r="AA74" s="1"/>
      <c r="AB74" s="1"/>
      <c r="AC74" s="1"/>
      <c r="AD74" s="1"/>
      <c r="AE74" s="1"/>
      <c r="AF74" s="1"/>
      <c r="AG74" s="1"/>
      <c r="AH74" s="1"/>
      <c r="AI74" s="1"/>
      <c r="AJ74" s="1"/>
    </row>
    <row r="75" spans="1:36" x14ac:dyDescent="0.35">
      <c r="A75" s="3"/>
      <c r="B75" s="5"/>
      <c r="C75" s="54" t="s">
        <v>4678</v>
      </c>
      <c r="D75" s="127"/>
      <c r="E75" s="54" t="s">
        <v>4678</v>
      </c>
      <c r="F75" s="127"/>
      <c r="G75" s="54" t="s">
        <v>4678</v>
      </c>
      <c r="H75" s="127"/>
      <c r="I75" s="23" t="s">
        <v>1007</v>
      </c>
      <c r="J75" s="128"/>
      <c r="K75" s="55"/>
      <c r="L75" s="65"/>
      <c r="M75" s="55"/>
      <c r="N75" s="65"/>
      <c r="O75" s="55"/>
      <c r="P75" s="65"/>
      <c r="Q75" s="55"/>
      <c r="R75" s="65"/>
      <c r="S75" s="55"/>
      <c r="T75" s="7"/>
      <c r="U75" s="4"/>
      <c r="V75" s="1"/>
      <c r="W75" s="1"/>
      <c r="X75" s="1"/>
      <c r="Y75" s="1"/>
      <c r="Z75" s="1"/>
      <c r="AA75" s="1"/>
      <c r="AB75" s="1"/>
      <c r="AC75" s="1"/>
      <c r="AD75" s="1"/>
      <c r="AE75" s="1"/>
      <c r="AF75" s="1"/>
      <c r="AG75" s="1"/>
      <c r="AH75" s="1"/>
      <c r="AI75" s="1"/>
      <c r="AJ75" s="1"/>
    </row>
    <row r="76" spans="1:36" x14ac:dyDescent="0.35">
      <c r="A76" s="3"/>
      <c r="B76" s="5"/>
      <c r="C76" s="54" t="s">
        <v>4678</v>
      </c>
      <c r="D76" s="127"/>
      <c r="E76" s="54" t="s">
        <v>4678</v>
      </c>
      <c r="F76" s="127"/>
      <c r="G76" s="54" t="s">
        <v>4678</v>
      </c>
      <c r="H76" s="127"/>
      <c r="I76" s="23" t="s">
        <v>1007</v>
      </c>
      <c r="J76" s="128"/>
      <c r="K76" s="55"/>
      <c r="L76" s="65"/>
      <c r="M76" s="55"/>
      <c r="N76" s="65"/>
      <c r="O76" s="55"/>
      <c r="P76" s="65"/>
      <c r="Q76" s="55"/>
      <c r="R76" s="65"/>
      <c r="S76" s="55"/>
      <c r="T76" s="7"/>
      <c r="U76" s="4"/>
      <c r="V76" s="1"/>
      <c r="W76" s="1"/>
      <c r="X76" s="1"/>
      <c r="Y76" s="1"/>
      <c r="Z76" s="1"/>
      <c r="AA76" s="1"/>
      <c r="AB76" s="1"/>
      <c r="AC76" s="1"/>
      <c r="AD76" s="1"/>
      <c r="AE76" s="1"/>
      <c r="AF76" s="1"/>
      <c r="AG76" s="1"/>
      <c r="AH76" s="1"/>
      <c r="AI76" s="1"/>
      <c r="AJ76" s="1"/>
    </row>
    <row r="77" spans="1:36" x14ac:dyDescent="0.35">
      <c r="A77" s="3"/>
      <c r="B77" s="5"/>
      <c r="C77" s="54" t="s">
        <v>4678</v>
      </c>
      <c r="D77" s="127"/>
      <c r="E77" s="54" t="s">
        <v>4678</v>
      </c>
      <c r="F77" s="127"/>
      <c r="G77" s="54" t="s">
        <v>4678</v>
      </c>
      <c r="H77" s="127"/>
      <c r="I77" s="23" t="s">
        <v>1007</v>
      </c>
      <c r="J77" s="128"/>
      <c r="K77" s="55"/>
      <c r="L77" s="65"/>
      <c r="M77" s="55"/>
      <c r="N77" s="65"/>
      <c r="O77" s="55"/>
      <c r="P77" s="65"/>
      <c r="Q77" s="55"/>
      <c r="R77" s="65"/>
      <c r="S77" s="55"/>
      <c r="T77" s="7"/>
      <c r="U77" s="4"/>
      <c r="V77" s="1"/>
      <c r="W77" s="1"/>
      <c r="X77" s="1"/>
      <c r="Y77" s="1"/>
      <c r="Z77" s="1"/>
      <c r="AA77" s="1"/>
      <c r="AB77" s="1"/>
      <c r="AC77" s="1"/>
      <c r="AD77" s="1"/>
      <c r="AE77" s="1"/>
      <c r="AF77" s="1"/>
      <c r="AG77" s="1"/>
      <c r="AH77" s="1"/>
      <c r="AI77" s="1"/>
      <c r="AJ77" s="1"/>
    </row>
    <row r="78" spans="1:36" x14ac:dyDescent="0.35">
      <c r="A78" s="3"/>
      <c r="B78" s="5"/>
      <c r="C78" s="54" t="s">
        <v>4678</v>
      </c>
      <c r="D78" s="127"/>
      <c r="E78" s="54" t="s">
        <v>4678</v>
      </c>
      <c r="F78" s="127"/>
      <c r="G78" s="54" t="s">
        <v>4678</v>
      </c>
      <c r="H78" s="127"/>
      <c r="I78" s="23" t="s">
        <v>1007</v>
      </c>
      <c r="J78" s="128"/>
      <c r="K78" s="55"/>
      <c r="L78" s="65"/>
      <c r="M78" s="55"/>
      <c r="N78" s="65"/>
      <c r="O78" s="55"/>
      <c r="P78" s="65"/>
      <c r="Q78" s="55"/>
      <c r="R78" s="65"/>
      <c r="S78" s="55"/>
      <c r="T78" s="7"/>
      <c r="U78" s="4"/>
      <c r="V78" s="1"/>
      <c r="W78" s="1"/>
      <c r="X78" s="1"/>
      <c r="Y78" s="1"/>
      <c r="Z78" s="1"/>
      <c r="AA78" s="1"/>
      <c r="AB78" s="1"/>
      <c r="AC78" s="1"/>
      <c r="AD78" s="1"/>
      <c r="AE78" s="1"/>
      <c r="AF78" s="1"/>
      <c r="AG78" s="1"/>
      <c r="AH78" s="1"/>
      <c r="AI78" s="1"/>
      <c r="AJ78" s="1"/>
    </row>
    <row r="79" spans="1:36" x14ac:dyDescent="0.35">
      <c r="A79" s="3"/>
      <c r="B79" s="5"/>
      <c r="C79" s="54" t="s">
        <v>4678</v>
      </c>
      <c r="D79" s="127"/>
      <c r="E79" s="54" t="s">
        <v>4678</v>
      </c>
      <c r="F79" s="127"/>
      <c r="G79" s="54" t="s">
        <v>4678</v>
      </c>
      <c r="H79" s="127"/>
      <c r="I79" s="23" t="s">
        <v>1007</v>
      </c>
      <c r="J79" s="128"/>
      <c r="K79" s="55"/>
      <c r="L79" s="65"/>
      <c r="M79" s="55"/>
      <c r="N79" s="65"/>
      <c r="O79" s="55"/>
      <c r="P79" s="65"/>
      <c r="Q79" s="55"/>
      <c r="R79" s="65"/>
      <c r="S79" s="55"/>
      <c r="T79" s="7"/>
      <c r="U79" s="4"/>
      <c r="V79" s="1"/>
      <c r="W79" s="1"/>
      <c r="X79" s="1"/>
      <c r="Y79" s="1"/>
      <c r="Z79" s="1"/>
      <c r="AA79" s="1"/>
      <c r="AB79" s="1"/>
      <c r="AC79" s="1"/>
      <c r="AD79" s="1"/>
      <c r="AE79" s="1"/>
      <c r="AF79" s="1"/>
      <c r="AG79" s="1"/>
      <c r="AH79" s="1"/>
      <c r="AI79" s="1"/>
      <c r="AJ79" s="1"/>
    </row>
    <row r="80" spans="1:36" x14ac:dyDescent="0.35">
      <c r="A80" s="3"/>
      <c r="B80" s="5"/>
      <c r="C80" s="54" t="s">
        <v>4678</v>
      </c>
      <c r="D80" s="127"/>
      <c r="E80" s="54" t="s">
        <v>4678</v>
      </c>
      <c r="F80" s="127"/>
      <c r="G80" s="54" t="s">
        <v>4678</v>
      </c>
      <c r="H80" s="127"/>
      <c r="I80" s="23" t="s">
        <v>1007</v>
      </c>
      <c r="J80" s="128"/>
      <c r="K80" s="55"/>
      <c r="L80" s="65"/>
      <c r="M80" s="55"/>
      <c r="N80" s="65"/>
      <c r="O80" s="55"/>
      <c r="P80" s="65"/>
      <c r="Q80" s="55"/>
      <c r="R80" s="65"/>
      <c r="S80" s="55"/>
      <c r="T80" s="7"/>
      <c r="U80" s="4"/>
      <c r="V80" s="1"/>
      <c r="W80" s="1"/>
      <c r="X80" s="1"/>
      <c r="Y80" s="1"/>
      <c r="Z80" s="1"/>
      <c r="AA80" s="1"/>
      <c r="AB80" s="1"/>
      <c r="AC80" s="1"/>
      <c r="AD80" s="1"/>
      <c r="AE80" s="1"/>
      <c r="AF80" s="1"/>
      <c r="AG80" s="1"/>
      <c r="AH80" s="1"/>
      <c r="AI80" s="1"/>
      <c r="AJ80" s="1"/>
    </row>
    <row r="81" spans="1:36" x14ac:dyDescent="0.35">
      <c r="A81" s="3"/>
      <c r="B81" s="5"/>
      <c r="C81" s="54" t="s">
        <v>4678</v>
      </c>
      <c r="D81" s="127"/>
      <c r="E81" s="54" t="s">
        <v>4678</v>
      </c>
      <c r="F81" s="127"/>
      <c r="G81" s="54" t="s">
        <v>4678</v>
      </c>
      <c r="H81" s="127"/>
      <c r="I81" s="23" t="s">
        <v>1007</v>
      </c>
      <c r="J81" s="128"/>
      <c r="K81" s="55"/>
      <c r="L81" s="65"/>
      <c r="M81" s="55"/>
      <c r="N81" s="65"/>
      <c r="O81" s="55"/>
      <c r="P81" s="65"/>
      <c r="Q81" s="55"/>
      <c r="R81" s="65"/>
      <c r="S81" s="55"/>
      <c r="T81" s="7"/>
      <c r="U81" s="4"/>
      <c r="V81" s="1"/>
      <c r="W81" s="1"/>
      <c r="X81" s="1"/>
      <c r="Y81" s="1"/>
      <c r="Z81" s="1"/>
      <c r="AA81" s="1"/>
      <c r="AB81" s="1"/>
      <c r="AC81" s="1"/>
      <c r="AD81" s="1"/>
      <c r="AE81" s="1"/>
      <c r="AF81" s="1"/>
      <c r="AG81" s="1"/>
      <c r="AH81" s="1"/>
      <c r="AI81" s="1"/>
      <c r="AJ81" s="1"/>
    </row>
    <row r="82" spans="1:36" x14ac:dyDescent="0.35">
      <c r="A82" s="3"/>
      <c r="B82" s="5"/>
      <c r="C82" s="54" t="s">
        <v>4678</v>
      </c>
      <c r="D82" s="127"/>
      <c r="E82" s="54" t="s">
        <v>4678</v>
      </c>
      <c r="F82" s="127"/>
      <c r="G82" s="54" t="s">
        <v>4678</v>
      </c>
      <c r="H82" s="127"/>
      <c r="I82" s="23" t="s">
        <v>1007</v>
      </c>
      <c r="J82" s="128"/>
      <c r="K82" s="55"/>
      <c r="L82" s="65"/>
      <c r="M82" s="55"/>
      <c r="N82" s="65"/>
      <c r="O82" s="55"/>
      <c r="P82" s="65"/>
      <c r="Q82" s="55"/>
      <c r="R82" s="65"/>
      <c r="S82" s="55"/>
      <c r="T82" s="7"/>
      <c r="U82" s="4"/>
      <c r="V82" s="1"/>
      <c r="W82" s="1"/>
      <c r="X82" s="1"/>
      <c r="Y82" s="1"/>
      <c r="Z82" s="1"/>
      <c r="AA82" s="1"/>
      <c r="AB82" s="1"/>
      <c r="AC82" s="1"/>
      <c r="AD82" s="1"/>
      <c r="AE82" s="1"/>
      <c r="AF82" s="1"/>
      <c r="AG82" s="1"/>
      <c r="AH82" s="1"/>
      <c r="AI82" s="1"/>
      <c r="AJ82" s="1"/>
    </row>
    <row r="83" spans="1:36" x14ac:dyDescent="0.35">
      <c r="A83" s="3"/>
      <c r="B83" s="5"/>
      <c r="C83" s="54" t="s">
        <v>4678</v>
      </c>
      <c r="D83" s="127"/>
      <c r="E83" s="54" t="s">
        <v>4678</v>
      </c>
      <c r="F83" s="127"/>
      <c r="G83" s="54" t="s">
        <v>4678</v>
      </c>
      <c r="H83" s="127"/>
      <c r="I83" s="23" t="s">
        <v>1007</v>
      </c>
      <c r="J83" s="128"/>
      <c r="K83" s="55"/>
      <c r="L83" s="65"/>
      <c r="M83" s="55"/>
      <c r="N83" s="65"/>
      <c r="O83" s="55"/>
      <c r="P83" s="65"/>
      <c r="Q83" s="55"/>
      <c r="R83" s="65"/>
      <c r="S83" s="55"/>
      <c r="T83" s="7"/>
      <c r="U83" s="4"/>
      <c r="V83" s="1"/>
      <c r="W83" s="1"/>
      <c r="X83" s="1"/>
      <c r="Y83" s="1"/>
      <c r="Z83" s="1"/>
      <c r="AA83" s="1"/>
      <c r="AB83" s="1"/>
      <c r="AC83" s="1"/>
      <c r="AD83" s="1"/>
      <c r="AE83" s="1"/>
      <c r="AF83" s="1"/>
      <c r="AG83" s="1"/>
      <c r="AH83" s="1"/>
      <c r="AI83" s="1"/>
      <c r="AJ83" s="1"/>
    </row>
    <row r="84" spans="1:36" x14ac:dyDescent="0.35">
      <c r="A84" s="3"/>
      <c r="B84" s="5"/>
      <c r="C84" s="54" t="s">
        <v>4678</v>
      </c>
      <c r="D84" s="127"/>
      <c r="E84" s="54" t="s">
        <v>4678</v>
      </c>
      <c r="F84" s="127"/>
      <c r="G84" s="54" t="s">
        <v>4678</v>
      </c>
      <c r="H84" s="127"/>
      <c r="I84" s="23" t="s">
        <v>1007</v>
      </c>
      <c r="J84" s="128"/>
      <c r="K84" s="55"/>
      <c r="L84" s="65"/>
      <c r="M84" s="55"/>
      <c r="N84" s="65"/>
      <c r="O84" s="55"/>
      <c r="P84" s="65"/>
      <c r="Q84" s="55"/>
      <c r="R84" s="65"/>
      <c r="S84" s="55"/>
      <c r="T84" s="7"/>
      <c r="U84" s="4"/>
      <c r="V84" s="1"/>
      <c r="W84" s="1"/>
      <c r="X84" s="1"/>
      <c r="Y84" s="1"/>
      <c r="Z84" s="1"/>
      <c r="AA84" s="1"/>
      <c r="AB84" s="1"/>
      <c r="AC84" s="1"/>
      <c r="AD84" s="1"/>
      <c r="AE84" s="1"/>
      <c r="AF84" s="1"/>
      <c r="AG84" s="1"/>
      <c r="AH84" s="1"/>
      <c r="AI84" s="1"/>
      <c r="AJ84" s="1"/>
    </row>
    <row r="85" spans="1:36" x14ac:dyDescent="0.35">
      <c r="A85" s="3"/>
      <c r="B85" s="5"/>
      <c r="C85" s="54" t="s">
        <v>4678</v>
      </c>
      <c r="D85" s="127"/>
      <c r="E85" s="54" t="s">
        <v>4678</v>
      </c>
      <c r="F85" s="127"/>
      <c r="G85" s="54" t="s">
        <v>4678</v>
      </c>
      <c r="H85" s="127"/>
      <c r="I85" s="23" t="s">
        <v>1007</v>
      </c>
      <c r="J85" s="128"/>
      <c r="K85" s="55"/>
      <c r="L85" s="65"/>
      <c r="M85" s="55"/>
      <c r="N85" s="65"/>
      <c r="O85" s="55"/>
      <c r="P85" s="65"/>
      <c r="Q85" s="55"/>
      <c r="R85" s="65"/>
      <c r="S85" s="55"/>
      <c r="T85" s="7"/>
      <c r="U85" s="4"/>
      <c r="V85" s="1"/>
      <c r="W85" s="1"/>
      <c r="X85" s="1"/>
      <c r="Y85" s="1"/>
      <c r="Z85" s="1"/>
      <c r="AA85" s="1"/>
      <c r="AB85" s="1"/>
      <c r="AC85" s="1"/>
      <c r="AD85" s="1"/>
      <c r="AE85" s="1"/>
      <c r="AF85" s="1"/>
      <c r="AG85" s="1"/>
      <c r="AH85" s="1"/>
      <c r="AI85" s="1"/>
      <c r="AJ85" s="1"/>
    </row>
    <row r="86" spans="1:36" x14ac:dyDescent="0.35">
      <c r="A86" s="3"/>
      <c r="B86" s="5"/>
      <c r="C86" s="54" t="s">
        <v>4678</v>
      </c>
      <c r="D86" s="127"/>
      <c r="E86" s="54" t="s">
        <v>4678</v>
      </c>
      <c r="F86" s="127"/>
      <c r="G86" s="54" t="s">
        <v>4678</v>
      </c>
      <c r="H86" s="127"/>
      <c r="I86" s="23" t="s">
        <v>1007</v>
      </c>
      <c r="J86" s="128"/>
      <c r="K86" s="55"/>
      <c r="L86" s="65"/>
      <c r="M86" s="55"/>
      <c r="N86" s="65"/>
      <c r="O86" s="55"/>
      <c r="P86" s="65"/>
      <c r="Q86" s="55"/>
      <c r="R86" s="65"/>
      <c r="S86" s="55"/>
      <c r="T86" s="7"/>
      <c r="U86" s="4"/>
      <c r="V86" s="1"/>
      <c r="W86" s="1"/>
      <c r="X86" s="1"/>
      <c r="Y86" s="1"/>
      <c r="Z86" s="1"/>
      <c r="AA86" s="1"/>
      <c r="AB86" s="1"/>
      <c r="AC86" s="1"/>
      <c r="AD86" s="1"/>
      <c r="AE86" s="1"/>
      <c r="AF86" s="1"/>
      <c r="AG86" s="1"/>
      <c r="AH86" s="1"/>
      <c r="AI86" s="1"/>
      <c r="AJ86" s="1"/>
    </row>
    <row r="87" spans="1:36" x14ac:dyDescent="0.35">
      <c r="A87" s="3"/>
      <c r="B87" s="5"/>
      <c r="C87" s="54" t="s">
        <v>4678</v>
      </c>
      <c r="D87" s="127"/>
      <c r="E87" s="54" t="s">
        <v>4678</v>
      </c>
      <c r="F87" s="127"/>
      <c r="G87" s="54" t="s">
        <v>4678</v>
      </c>
      <c r="H87" s="127"/>
      <c r="I87" s="23" t="s">
        <v>1007</v>
      </c>
      <c r="J87" s="128"/>
      <c r="K87" s="55"/>
      <c r="L87" s="65"/>
      <c r="M87" s="55"/>
      <c r="N87" s="65"/>
      <c r="O87" s="55"/>
      <c r="P87" s="65"/>
      <c r="Q87" s="55"/>
      <c r="R87" s="65"/>
      <c r="S87" s="55"/>
      <c r="T87" s="7"/>
      <c r="U87" s="4"/>
      <c r="V87" s="1"/>
      <c r="W87" s="1"/>
      <c r="X87" s="1"/>
      <c r="Y87" s="1"/>
      <c r="Z87" s="1"/>
      <c r="AA87" s="1"/>
      <c r="AB87" s="1"/>
      <c r="AC87" s="1"/>
      <c r="AD87" s="1"/>
      <c r="AE87" s="1"/>
      <c r="AF87" s="1"/>
      <c r="AG87" s="1"/>
      <c r="AH87" s="1"/>
      <c r="AI87" s="1"/>
      <c r="AJ87" s="1"/>
    </row>
    <row r="88" spans="1:36" x14ac:dyDescent="0.35">
      <c r="A88" s="3"/>
      <c r="B88" s="5"/>
      <c r="C88" s="54" t="s">
        <v>4678</v>
      </c>
      <c r="D88" s="127"/>
      <c r="E88" s="54" t="s">
        <v>4678</v>
      </c>
      <c r="F88" s="127"/>
      <c r="G88" s="54" t="s">
        <v>4678</v>
      </c>
      <c r="H88" s="127"/>
      <c r="I88" s="23" t="s">
        <v>1007</v>
      </c>
      <c r="J88" s="128"/>
      <c r="K88" s="55"/>
      <c r="L88" s="65"/>
      <c r="M88" s="55"/>
      <c r="N88" s="65"/>
      <c r="O88" s="55"/>
      <c r="P88" s="65"/>
      <c r="Q88" s="55"/>
      <c r="R88" s="65"/>
      <c r="S88" s="55"/>
      <c r="T88" s="7"/>
      <c r="U88" s="4"/>
      <c r="V88" s="1"/>
      <c r="W88" s="1"/>
      <c r="X88" s="1"/>
      <c r="Y88" s="1"/>
      <c r="Z88" s="1"/>
      <c r="AA88" s="1"/>
      <c r="AB88" s="1"/>
      <c r="AC88" s="1"/>
      <c r="AD88" s="1"/>
      <c r="AE88" s="1"/>
      <c r="AF88" s="1"/>
      <c r="AG88" s="1"/>
      <c r="AH88" s="1"/>
      <c r="AI88" s="1"/>
      <c r="AJ88" s="1"/>
    </row>
    <row r="89" spans="1:36" x14ac:dyDescent="0.35">
      <c r="A89" s="3"/>
      <c r="B89" s="5"/>
      <c r="C89" s="54" t="s">
        <v>4678</v>
      </c>
      <c r="D89" s="127"/>
      <c r="E89" s="54" t="s">
        <v>4678</v>
      </c>
      <c r="F89" s="127"/>
      <c r="G89" s="54" t="s">
        <v>4678</v>
      </c>
      <c r="H89" s="127"/>
      <c r="I89" s="23" t="s">
        <v>1007</v>
      </c>
      <c r="J89" s="128"/>
      <c r="K89" s="55"/>
      <c r="L89" s="65"/>
      <c r="M89" s="55"/>
      <c r="N89" s="65"/>
      <c r="O89" s="55"/>
      <c r="P89" s="65"/>
      <c r="Q89" s="55"/>
      <c r="R89" s="65"/>
      <c r="S89" s="55"/>
      <c r="T89" s="7"/>
      <c r="U89" s="4"/>
      <c r="V89" s="1"/>
      <c r="W89" s="1"/>
      <c r="X89" s="1"/>
      <c r="Y89" s="1"/>
      <c r="Z89" s="1"/>
      <c r="AA89" s="1"/>
      <c r="AB89" s="1"/>
      <c r="AC89" s="1"/>
      <c r="AD89" s="1"/>
      <c r="AE89" s="1"/>
      <c r="AF89" s="1"/>
      <c r="AG89" s="1"/>
      <c r="AH89" s="1"/>
      <c r="AI89" s="1"/>
      <c r="AJ89" s="1"/>
    </row>
    <row r="90" spans="1:36" x14ac:dyDescent="0.35">
      <c r="A90" s="3"/>
      <c r="B90" s="5"/>
      <c r="C90" s="54" t="s">
        <v>4678</v>
      </c>
      <c r="D90" s="127"/>
      <c r="E90" s="54" t="s">
        <v>4678</v>
      </c>
      <c r="F90" s="127"/>
      <c r="G90" s="54" t="s">
        <v>4678</v>
      </c>
      <c r="H90" s="127"/>
      <c r="I90" s="23" t="s">
        <v>1007</v>
      </c>
      <c r="J90" s="128"/>
      <c r="K90" s="55"/>
      <c r="L90" s="65"/>
      <c r="M90" s="55"/>
      <c r="N90" s="65"/>
      <c r="O90" s="55"/>
      <c r="P90" s="65"/>
      <c r="Q90" s="55"/>
      <c r="R90" s="65"/>
      <c r="S90" s="55"/>
      <c r="T90" s="7"/>
      <c r="U90" s="4"/>
      <c r="V90" s="1"/>
      <c r="W90" s="1"/>
      <c r="X90" s="1"/>
      <c r="Y90" s="1"/>
      <c r="Z90" s="1"/>
      <c r="AA90" s="1"/>
      <c r="AB90" s="1"/>
      <c r="AC90" s="1"/>
      <c r="AD90" s="1"/>
      <c r="AE90" s="1"/>
      <c r="AF90" s="1"/>
      <c r="AG90" s="1"/>
      <c r="AH90" s="1"/>
      <c r="AI90" s="1"/>
      <c r="AJ90" s="1"/>
    </row>
    <row r="91" spans="1:36" x14ac:dyDescent="0.35">
      <c r="A91" s="3"/>
      <c r="B91" s="5"/>
      <c r="C91" s="54" t="s">
        <v>4678</v>
      </c>
      <c r="D91" s="127"/>
      <c r="E91" s="54" t="s">
        <v>4678</v>
      </c>
      <c r="F91" s="127"/>
      <c r="G91" s="54" t="s">
        <v>4678</v>
      </c>
      <c r="H91" s="127"/>
      <c r="I91" s="23" t="s">
        <v>1007</v>
      </c>
      <c r="J91" s="128"/>
      <c r="K91" s="55"/>
      <c r="L91" s="65"/>
      <c r="M91" s="55"/>
      <c r="N91" s="65"/>
      <c r="O91" s="55"/>
      <c r="P91" s="65"/>
      <c r="Q91" s="55"/>
      <c r="R91" s="65"/>
      <c r="S91" s="55"/>
      <c r="T91" s="7"/>
      <c r="U91" s="4"/>
      <c r="V91" s="1"/>
      <c r="W91" s="1"/>
      <c r="X91" s="1"/>
      <c r="Y91" s="1"/>
      <c r="Z91" s="1"/>
      <c r="AA91" s="1"/>
      <c r="AB91" s="1"/>
      <c r="AC91" s="1"/>
      <c r="AD91" s="1"/>
      <c r="AE91" s="1"/>
      <c r="AF91" s="1"/>
      <c r="AG91" s="1"/>
      <c r="AH91" s="1"/>
      <c r="AI91" s="1"/>
      <c r="AJ91" s="1"/>
    </row>
    <row r="92" spans="1:36" x14ac:dyDescent="0.35">
      <c r="A92" s="3"/>
      <c r="B92" s="5"/>
      <c r="C92" s="54" t="s">
        <v>4678</v>
      </c>
      <c r="D92" s="127"/>
      <c r="E92" s="54" t="s">
        <v>4678</v>
      </c>
      <c r="F92" s="127"/>
      <c r="G92" s="54" t="s">
        <v>4678</v>
      </c>
      <c r="H92" s="127"/>
      <c r="I92" s="23" t="s">
        <v>1007</v>
      </c>
      <c r="J92" s="128"/>
      <c r="K92" s="55"/>
      <c r="L92" s="65"/>
      <c r="M92" s="55"/>
      <c r="N92" s="65"/>
      <c r="O92" s="55"/>
      <c r="P92" s="65"/>
      <c r="Q92" s="55"/>
      <c r="R92" s="65"/>
      <c r="S92" s="55"/>
      <c r="T92" s="7"/>
      <c r="U92" s="4"/>
      <c r="V92" s="1"/>
      <c r="W92" s="1"/>
      <c r="X92" s="1"/>
      <c r="Y92" s="1"/>
      <c r="Z92" s="1"/>
      <c r="AA92" s="1"/>
      <c r="AB92" s="1"/>
      <c r="AC92" s="1"/>
      <c r="AD92" s="1"/>
      <c r="AE92" s="1"/>
      <c r="AF92" s="1"/>
      <c r="AG92" s="1"/>
      <c r="AH92" s="1"/>
      <c r="AI92" s="1"/>
      <c r="AJ92" s="1"/>
    </row>
    <row r="93" spans="1:36" x14ac:dyDescent="0.35">
      <c r="A93" s="3"/>
      <c r="B93" s="5"/>
      <c r="C93" s="54" t="s">
        <v>4678</v>
      </c>
      <c r="D93" s="127"/>
      <c r="E93" s="54" t="s">
        <v>4678</v>
      </c>
      <c r="F93" s="127"/>
      <c r="G93" s="54" t="s">
        <v>4678</v>
      </c>
      <c r="H93" s="127"/>
      <c r="I93" s="23" t="s">
        <v>1007</v>
      </c>
      <c r="J93" s="128"/>
      <c r="K93" s="55"/>
      <c r="L93" s="65"/>
      <c r="M93" s="55"/>
      <c r="N93" s="65"/>
      <c r="O93" s="55"/>
      <c r="P93" s="65"/>
      <c r="Q93" s="55"/>
      <c r="R93" s="65"/>
      <c r="S93" s="55"/>
      <c r="T93" s="7"/>
      <c r="U93" s="4"/>
      <c r="V93" s="1"/>
      <c r="W93" s="1"/>
      <c r="X93" s="1"/>
      <c r="Y93" s="1"/>
      <c r="Z93" s="1"/>
      <c r="AA93" s="1"/>
      <c r="AB93" s="1"/>
      <c r="AC93" s="1"/>
      <c r="AD93" s="1"/>
      <c r="AE93" s="1"/>
      <c r="AF93" s="1"/>
      <c r="AG93" s="1"/>
      <c r="AH93" s="1"/>
      <c r="AI93" s="1"/>
      <c r="AJ93" s="1"/>
    </row>
    <row r="94" spans="1:36" x14ac:dyDescent="0.35">
      <c r="A94" s="3"/>
      <c r="B94" s="5"/>
      <c r="C94" s="54" t="s">
        <v>4678</v>
      </c>
      <c r="D94" s="127"/>
      <c r="E94" s="54" t="s">
        <v>4678</v>
      </c>
      <c r="F94" s="127"/>
      <c r="G94" s="54" t="s">
        <v>4678</v>
      </c>
      <c r="H94" s="127"/>
      <c r="I94" s="23" t="s">
        <v>1007</v>
      </c>
      <c r="J94" s="128"/>
      <c r="K94" s="55"/>
      <c r="L94" s="65"/>
      <c r="M94" s="55"/>
      <c r="N94" s="65"/>
      <c r="O94" s="55"/>
      <c r="P94" s="65"/>
      <c r="Q94" s="55"/>
      <c r="R94" s="65"/>
      <c r="S94" s="55"/>
      <c r="T94" s="7"/>
      <c r="U94" s="4"/>
      <c r="V94" s="1"/>
      <c r="W94" s="1"/>
      <c r="X94" s="1"/>
      <c r="Y94" s="1"/>
      <c r="Z94" s="1"/>
      <c r="AA94" s="1"/>
      <c r="AB94" s="1"/>
      <c r="AC94" s="1"/>
      <c r="AD94" s="1"/>
      <c r="AE94" s="1"/>
      <c r="AF94" s="1"/>
      <c r="AG94" s="1"/>
      <c r="AH94" s="1"/>
      <c r="AI94" s="1"/>
      <c r="AJ94" s="1"/>
    </row>
    <row r="95" spans="1:36" x14ac:dyDescent="0.35">
      <c r="A95" s="3"/>
      <c r="B95" s="5"/>
      <c r="C95" s="54" t="s">
        <v>4678</v>
      </c>
      <c r="D95" s="127"/>
      <c r="E95" s="54" t="s">
        <v>4678</v>
      </c>
      <c r="F95" s="127"/>
      <c r="G95" s="54" t="s">
        <v>4678</v>
      </c>
      <c r="H95" s="127"/>
      <c r="I95" s="23" t="s">
        <v>1007</v>
      </c>
      <c r="J95" s="128"/>
      <c r="K95" s="55"/>
      <c r="L95" s="65"/>
      <c r="M95" s="55"/>
      <c r="N95" s="65"/>
      <c r="O95" s="55"/>
      <c r="P95" s="65"/>
      <c r="Q95" s="55"/>
      <c r="R95" s="65"/>
      <c r="S95" s="55"/>
      <c r="T95" s="7"/>
      <c r="U95" s="4"/>
      <c r="V95" s="1"/>
      <c r="W95" s="1"/>
      <c r="X95" s="1"/>
      <c r="Y95" s="1"/>
      <c r="Z95" s="1"/>
      <c r="AA95" s="1"/>
      <c r="AB95" s="1"/>
      <c r="AC95" s="1"/>
      <c r="AD95" s="1"/>
      <c r="AE95" s="1"/>
      <c r="AF95" s="1"/>
      <c r="AG95" s="1"/>
      <c r="AH95" s="1"/>
      <c r="AI95" s="1"/>
      <c r="AJ95" s="1"/>
    </row>
    <row r="96" spans="1:36" x14ac:dyDescent="0.35">
      <c r="A96" s="3"/>
      <c r="B96" s="5"/>
      <c r="C96" s="54" t="s">
        <v>4678</v>
      </c>
      <c r="D96" s="127"/>
      <c r="E96" s="54" t="s">
        <v>4678</v>
      </c>
      <c r="F96" s="127"/>
      <c r="G96" s="54" t="s">
        <v>4678</v>
      </c>
      <c r="H96" s="127"/>
      <c r="I96" s="23" t="s">
        <v>1007</v>
      </c>
      <c r="J96" s="128"/>
      <c r="K96" s="55"/>
      <c r="L96" s="65"/>
      <c r="M96" s="55"/>
      <c r="N96" s="65"/>
      <c r="O96" s="55"/>
      <c r="P96" s="65"/>
      <c r="Q96" s="55"/>
      <c r="R96" s="65"/>
      <c r="S96" s="55"/>
      <c r="T96" s="7"/>
      <c r="U96" s="4"/>
      <c r="V96" s="1"/>
      <c r="W96" s="1"/>
      <c r="X96" s="1"/>
      <c r="Y96" s="1"/>
      <c r="Z96" s="1"/>
      <c r="AA96" s="1"/>
      <c r="AB96" s="1"/>
      <c r="AC96" s="1"/>
      <c r="AD96" s="1"/>
      <c r="AE96" s="1"/>
      <c r="AF96" s="1"/>
      <c r="AG96" s="1"/>
      <c r="AH96" s="1"/>
      <c r="AI96" s="1"/>
      <c r="AJ96" s="1"/>
    </row>
    <row r="97" spans="1:36" x14ac:dyDescent="0.35">
      <c r="A97" s="3"/>
      <c r="B97" s="5"/>
      <c r="C97" s="54" t="s">
        <v>4678</v>
      </c>
      <c r="D97" s="127"/>
      <c r="E97" s="54" t="s">
        <v>4678</v>
      </c>
      <c r="F97" s="127"/>
      <c r="G97" s="54" t="s">
        <v>4678</v>
      </c>
      <c r="H97" s="127"/>
      <c r="I97" s="23" t="s">
        <v>1007</v>
      </c>
      <c r="J97" s="128"/>
      <c r="K97" s="55"/>
      <c r="L97" s="65"/>
      <c r="M97" s="55"/>
      <c r="N97" s="65"/>
      <c r="O97" s="55"/>
      <c r="P97" s="65"/>
      <c r="Q97" s="55"/>
      <c r="R97" s="65"/>
      <c r="S97" s="55"/>
      <c r="T97" s="7"/>
      <c r="U97" s="4"/>
      <c r="V97" s="1"/>
      <c r="W97" s="1"/>
      <c r="X97" s="1"/>
      <c r="Y97" s="1"/>
      <c r="Z97" s="1"/>
      <c r="AA97" s="1"/>
      <c r="AB97" s="1"/>
      <c r="AC97" s="1"/>
      <c r="AD97" s="1"/>
      <c r="AE97" s="1"/>
      <c r="AF97" s="1"/>
      <c r="AG97" s="1"/>
      <c r="AH97" s="1"/>
      <c r="AI97" s="1"/>
      <c r="AJ97" s="1"/>
    </row>
    <row r="98" spans="1:36" x14ac:dyDescent="0.35">
      <c r="A98" s="3"/>
      <c r="B98" s="5"/>
      <c r="C98" s="54" t="s">
        <v>4678</v>
      </c>
      <c r="D98" s="127"/>
      <c r="E98" s="54" t="s">
        <v>4678</v>
      </c>
      <c r="F98" s="127"/>
      <c r="G98" s="54" t="s">
        <v>4678</v>
      </c>
      <c r="H98" s="127"/>
      <c r="I98" s="23" t="s">
        <v>1007</v>
      </c>
      <c r="J98" s="128"/>
      <c r="K98" s="55"/>
      <c r="L98" s="65"/>
      <c r="M98" s="55"/>
      <c r="N98" s="65"/>
      <c r="O98" s="55"/>
      <c r="P98" s="65"/>
      <c r="Q98" s="55"/>
      <c r="R98" s="65"/>
      <c r="S98" s="55"/>
      <c r="T98" s="7"/>
      <c r="U98" s="4"/>
      <c r="V98" s="1"/>
      <c r="W98" s="1"/>
      <c r="X98" s="1"/>
      <c r="Y98" s="1"/>
      <c r="Z98" s="1"/>
      <c r="AA98" s="1"/>
      <c r="AB98" s="1"/>
      <c r="AC98" s="1"/>
      <c r="AD98" s="1"/>
      <c r="AE98" s="1"/>
      <c r="AF98" s="1"/>
      <c r="AG98" s="1"/>
      <c r="AH98" s="1"/>
      <c r="AI98" s="1"/>
      <c r="AJ98" s="1"/>
    </row>
    <row r="99" spans="1:36" x14ac:dyDescent="0.35">
      <c r="A99" s="3"/>
      <c r="B99" s="5"/>
      <c r="C99" s="54" t="s">
        <v>4678</v>
      </c>
      <c r="D99" s="127"/>
      <c r="E99" s="54" t="s">
        <v>4678</v>
      </c>
      <c r="F99" s="127"/>
      <c r="G99" s="54" t="s">
        <v>4678</v>
      </c>
      <c r="H99" s="127"/>
      <c r="I99" s="23" t="s">
        <v>1007</v>
      </c>
      <c r="J99" s="128"/>
      <c r="K99" s="55"/>
      <c r="L99" s="65"/>
      <c r="M99" s="55"/>
      <c r="N99" s="65"/>
      <c r="O99" s="55"/>
      <c r="P99" s="65"/>
      <c r="Q99" s="55"/>
      <c r="R99" s="65"/>
      <c r="S99" s="55"/>
      <c r="T99" s="7"/>
      <c r="U99" s="4"/>
      <c r="V99" s="1"/>
      <c r="W99" s="1"/>
      <c r="X99" s="1"/>
      <c r="Y99" s="1"/>
      <c r="Z99" s="1"/>
      <c r="AA99" s="1"/>
      <c r="AB99" s="1"/>
      <c r="AC99" s="1"/>
      <c r="AD99" s="1"/>
      <c r="AE99" s="1"/>
      <c r="AF99" s="1"/>
      <c r="AG99" s="1"/>
      <c r="AH99" s="1"/>
      <c r="AI99" s="1"/>
      <c r="AJ99" s="1"/>
    </row>
    <row r="100" spans="1:36" x14ac:dyDescent="0.35">
      <c r="A100" s="3"/>
      <c r="B100" s="5"/>
      <c r="C100" s="54" t="s">
        <v>4678</v>
      </c>
      <c r="D100" s="127"/>
      <c r="E100" s="54" t="s">
        <v>4678</v>
      </c>
      <c r="F100" s="127"/>
      <c r="G100" s="54" t="s">
        <v>4678</v>
      </c>
      <c r="H100" s="127"/>
      <c r="I100" s="23" t="s">
        <v>1007</v>
      </c>
      <c r="J100" s="128"/>
      <c r="K100" s="55"/>
      <c r="L100" s="65"/>
      <c r="M100" s="55"/>
      <c r="N100" s="65"/>
      <c r="O100" s="55"/>
      <c r="P100" s="65"/>
      <c r="Q100" s="55"/>
      <c r="R100" s="65"/>
      <c r="S100" s="55"/>
      <c r="T100" s="7"/>
      <c r="U100" s="4"/>
      <c r="V100" s="1"/>
      <c r="W100" s="1"/>
      <c r="X100" s="1"/>
      <c r="Y100" s="1"/>
      <c r="Z100" s="1"/>
      <c r="AA100" s="1"/>
      <c r="AB100" s="1"/>
      <c r="AC100" s="1"/>
      <c r="AD100" s="1"/>
      <c r="AE100" s="1"/>
      <c r="AF100" s="1"/>
      <c r="AG100" s="1"/>
      <c r="AH100" s="1"/>
      <c r="AI100" s="1"/>
      <c r="AJ100" s="1"/>
    </row>
    <row r="101" spans="1:36" x14ac:dyDescent="0.35">
      <c r="A101" s="3"/>
      <c r="B101" s="5"/>
      <c r="C101" s="54" t="s">
        <v>4678</v>
      </c>
      <c r="D101" s="127"/>
      <c r="E101" s="54" t="s">
        <v>4678</v>
      </c>
      <c r="F101" s="127"/>
      <c r="G101" s="54" t="s">
        <v>4678</v>
      </c>
      <c r="H101" s="127"/>
      <c r="I101" s="23" t="s">
        <v>1007</v>
      </c>
      <c r="J101" s="128"/>
      <c r="K101" s="55"/>
      <c r="L101" s="65"/>
      <c r="M101" s="55"/>
      <c r="N101" s="65"/>
      <c r="O101" s="55"/>
      <c r="P101" s="65"/>
      <c r="Q101" s="55"/>
      <c r="R101" s="65"/>
      <c r="S101" s="55"/>
      <c r="T101" s="7"/>
      <c r="U101" s="4"/>
      <c r="V101" s="1"/>
      <c r="W101" s="1"/>
      <c r="X101" s="1"/>
      <c r="Y101" s="1"/>
      <c r="Z101" s="1"/>
      <c r="AA101" s="1"/>
      <c r="AB101" s="1"/>
      <c r="AC101" s="1"/>
      <c r="AD101" s="1"/>
      <c r="AE101" s="1"/>
      <c r="AF101" s="1"/>
      <c r="AG101" s="1"/>
      <c r="AH101" s="1"/>
      <c r="AI101" s="1"/>
      <c r="AJ101" s="1"/>
    </row>
    <row r="102" spans="1:36" x14ac:dyDescent="0.35">
      <c r="A102" s="3"/>
      <c r="B102" s="5"/>
      <c r="C102" s="54" t="s">
        <v>4678</v>
      </c>
      <c r="D102" s="127"/>
      <c r="E102" s="54" t="s">
        <v>4678</v>
      </c>
      <c r="F102" s="127"/>
      <c r="G102" s="54" t="s">
        <v>4678</v>
      </c>
      <c r="H102" s="127"/>
      <c r="I102" s="23" t="s">
        <v>1007</v>
      </c>
      <c r="J102" s="128"/>
      <c r="K102" s="55"/>
      <c r="L102" s="65"/>
      <c r="M102" s="55"/>
      <c r="N102" s="65"/>
      <c r="O102" s="55"/>
      <c r="P102" s="65"/>
      <c r="Q102" s="55"/>
      <c r="R102" s="65"/>
      <c r="S102" s="55"/>
      <c r="T102" s="7"/>
      <c r="U102" s="4"/>
      <c r="V102" s="1"/>
      <c r="W102" s="1"/>
      <c r="X102" s="1"/>
      <c r="Y102" s="1"/>
      <c r="Z102" s="1"/>
      <c r="AA102" s="1"/>
      <c r="AB102" s="1"/>
      <c r="AC102" s="1"/>
      <c r="AD102" s="1"/>
      <c r="AE102" s="1"/>
      <c r="AF102" s="1"/>
      <c r="AG102" s="1"/>
      <c r="AH102" s="1"/>
      <c r="AI102" s="1"/>
      <c r="AJ102" s="1"/>
    </row>
    <row r="103" spans="1:36" x14ac:dyDescent="0.35">
      <c r="A103" s="3"/>
      <c r="B103" s="5"/>
      <c r="C103" s="54" t="s">
        <v>4678</v>
      </c>
      <c r="D103" s="127"/>
      <c r="E103" s="54" t="s">
        <v>4678</v>
      </c>
      <c r="F103" s="127"/>
      <c r="G103" s="54" t="s">
        <v>4678</v>
      </c>
      <c r="H103" s="127"/>
      <c r="I103" s="23" t="s">
        <v>1007</v>
      </c>
      <c r="J103" s="128"/>
      <c r="K103" s="55"/>
      <c r="L103" s="65"/>
      <c r="M103" s="55"/>
      <c r="N103" s="65"/>
      <c r="O103" s="55"/>
      <c r="P103" s="65"/>
      <c r="Q103" s="55"/>
      <c r="R103" s="65"/>
      <c r="S103" s="55"/>
      <c r="T103" s="7"/>
      <c r="U103" s="4"/>
      <c r="V103" s="1"/>
      <c r="W103" s="1"/>
      <c r="X103" s="1"/>
      <c r="Y103" s="1"/>
      <c r="Z103" s="1"/>
      <c r="AA103" s="1"/>
      <c r="AB103" s="1"/>
      <c r="AC103" s="1"/>
      <c r="AD103" s="1"/>
      <c r="AE103" s="1"/>
      <c r="AF103" s="1"/>
      <c r="AG103" s="1"/>
      <c r="AH103" s="1"/>
      <c r="AI103" s="1"/>
      <c r="AJ103" s="1"/>
    </row>
    <row r="104" spans="1:36" x14ac:dyDescent="0.35">
      <c r="A104" s="3"/>
      <c r="B104" s="5"/>
      <c r="C104" s="54" t="s">
        <v>4678</v>
      </c>
      <c r="D104" s="127"/>
      <c r="E104" s="54" t="s">
        <v>4678</v>
      </c>
      <c r="F104" s="127"/>
      <c r="G104" s="54" t="s">
        <v>4678</v>
      </c>
      <c r="H104" s="127"/>
      <c r="I104" s="23" t="s">
        <v>1007</v>
      </c>
      <c r="J104" s="128"/>
      <c r="K104" s="55"/>
      <c r="L104" s="65"/>
      <c r="M104" s="55"/>
      <c r="N104" s="65"/>
      <c r="O104" s="55"/>
      <c r="P104" s="65"/>
      <c r="Q104" s="55"/>
      <c r="R104" s="65"/>
      <c r="S104" s="55"/>
      <c r="T104" s="7"/>
      <c r="U104" s="4"/>
      <c r="V104" s="1"/>
      <c r="W104" s="1"/>
      <c r="X104" s="1"/>
      <c r="Y104" s="1"/>
      <c r="Z104" s="1"/>
      <c r="AA104" s="1"/>
      <c r="AB104" s="1"/>
      <c r="AC104" s="1"/>
      <c r="AD104" s="1"/>
      <c r="AE104" s="1"/>
      <c r="AF104" s="1"/>
      <c r="AG104" s="1"/>
      <c r="AH104" s="1"/>
      <c r="AI104" s="1"/>
      <c r="AJ104" s="1"/>
    </row>
    <row r="105" spans="1:36" x14ac:dyDescent="0.35">
      <c r="A105" s="3"/>
      <c r="B105" s="5"/>
      <c r="C105" s="54" t="s">
        <v>4678</v>
      </c>
      <c r="D105" s="127"/>
      <c r="E105" s="54" t="s">
        <v>4678</v>
      </c>
      <c r="F105" s="127"/>
      <c r="G105" s="54" t="s">
        <v>4678</v>
      </c>
      <c r="H105" s="127"/>
      <c r="I105" s="23" t="s">
        <v>1007</v>
      </c>
      <c r="J105" s="128"/>
      <c r="K105" s="55"/>
      <c r="L105" s="65"/>
      <c r="M105" s="55"/>
      <c r="N105" s="65"/>
      <c r="O105" s="55"/>
      <c r="P105" s="65"/>
      <c r="Q105" s="55"/>
      <c r="R105" s="65"/>
      <c r="S105" s="55"/>
      <c r="T105" s="7"/>
      <c r="U105" s="4"/>
      <c r="V105" s="1"/>
      <c r="W105" s="1"/>
      <c r="X105" s="1"/>
      <c r="Y105" s="1"/>
      <c r="Z105" s="1"/>
      <c r="AA105" s="1"/>
      <c r="AB105" s="1"/>
      <c r="AC105" s="1"/>
      <c r="AD105" s="1"/>
      <c r="AE105" s="1"/>
      <c r="AF105" s="1"/>
      <c r="AG105" s="1"/>
      <c r="AH105" s="1"/>
      <c r="AI105" s="1"/>
      <c r="AJ105" s="1"/>
    </row>
    <row r="106" spans="1:36" x14ac:dyDescent="0.35">
      <c r="A106" s="3"/>
      <c r="B106" s="5"/>
      <c r="C106" s="54" t="s">
        <v>4678</v>
      </c>
      <c r="D106" s="127"/>
      <c r="E106" s="54" t="s">
        <v>4678</v>
      </c>
      <c r="F106" s="127"/>
      <c r="G106" s="54" t="s">
        <v>4678</v>
      </c>
      <c r="H106" s="127"/>
      <c r="I106" s="23" t="s">
        <v>1007</v>
      </c>
      <c r="J106" s="128"/>
      <c r="K106" s="55"/>
      <c r="L106" s="65"/>
      <c r="M106" s="55"/>
      <c r="N106" s="65"/>
      <c r="O106" s="55"/>
      <c r="P106" s="65"/>
      <c r="Q106" s="55"/>
      <c r="R106" s="65"/>
      <c r="S106" s="55"/>
      <c r="T106" s="7"/>
      <c r="U106" s="4"/>
      <c r="V106" s="1"/>
      <c r="W106" s="1"/>
      <c r="X106" s="1"/>
      <c r="Y106" s="1"/>
      <c r="Z106" s="1"/>
      <c r="AA106" s="1"/>
      <c r="AB106" s="1"/>
      <c r="AC106" s="1"/>
      <c r="AD106" s="1"/>
      <c r="AE106" s="1"/>
      <c r="AF106" s="1"/>
      <c r="AG106" s="1"/>
      <c r="AH106" s="1"/>
      <c r="AI106" s="1"/>
      <c r="AJ106" s="1"/>
    </row>
    <row r="107" spans="1:36" x14ac:dyDescent="0.35">
      <c r="A107" s="3"/>
      <c r="B107" s="5"/>
      <c r="C107" s="54" t="s">
        <v>4678</v>
      </c>
      <c r="D107" s="127"/>
      <c r="E107" s="54" t="s">
        <v>4678</v>
      </c>
      <c r="F107" s="127"/>
      <c r="G107" s="54" t="s">
        <v>4678</v>
      </c>
      <c r="H107" s="127"/>
      <c r="I107" s="23" t="s">
        <v>1007</v>
      </c>
      <c r="J107" s="128"/>
      <c r="K107" s="55"/>
      <c r="L107" s="65"/>
      <c r="M107" s="55"/>
      <c r="N107" s="65"/>
      <c r="O107" s="55"/>
      <c r="P107" s="65"/>
      <c r="Q107" s="55"/>
      <c r="R107" s="65"/>
      <c r="S107" s="55"/>
      <c r="T107" s="7"/>
      <c r="U107" s="4"/>
      <c r="V107" s="1"/>
      <c r="W107" s="1"/>
      <c r="X107" s="1"/>
      <c r="Y107" s="1"/>
      <c r="Z107" s="1"/>
      <c r="AA107" s="1"/>
      <c r="AB107" s="1"/>
      <c r="AC107" s="1"/>
      <c r="AD107" s="1"/>
      <c r="AE107" s="1"/>
      <c r="AF107" s="1"/>
      <c r="AG107" s="1"/>
      <c r="AH107" s="1"/>
      <c r="AI107" s="1"/>
      <c r="AJ107" s="1"/>
    </row>
    <row r="108" spans="1:36" x14ac:dyDescent="0.35">
      <c r="A108" s="3"/>
      <c r="B108" s="5"/>
      <c r="C108" s="54" t="s">
        <v>4678</v>
      </c>
      <c r="D108" s="127"/>
      <c r="E108" s="54" t="s">
        <v>4678</v>
      </c>
      <c r="F108" s="127"/>
      <c r="G108" s="54" t="s">
        <v>4678</v>
      </c>
      <c r="H108" s="127"/>
      <c r="I108" s="23" t="s">
        <v>1007</v>
      </c>
      <c r="J108" s="128"/>
      <c r="K108" s="55"/>
      <c r="L108" s="65"/>
      <c r="M108" s="55"/>
      <c r="N108" s="65"/>
      <c r="O108" s="55"/>
      <c r="P108" s="65"/>
      <c r="Q108" s="55"/>
      <c r="R108" s="65"/>
      <c r="S108" s="55"/>
      <c r="T108" s="7"/>
      <c r="U108" s="4"/>
      <c r="V108" s="1"/>
      <c r="W108" s="1"/>
      <c r="X108" s="1"/>
      <c r="Y108" s="1"/>
      <c r="Z108" s="1"/>
      <c r="AA108" s="1"/>
      <c r="AB108" s="1"/>
      <c r="AC108" s="1"/>
      <c r="AD108" s="1"/>
      <c r="AE108" s="1"/>
      <c r="AF108" s="1"/>
      <c r="AG108" s="1"/>
      <c r="AH108" s="1"/>
      <c r="AI108" s="1"/>
      <c r="AJ108" s="1"/>
    </row>
    <row r="109" spans="1:36" x14ac:dyDescent="0.35">
      <c r="A109" s="3"/>
      <c r="B109" s="5"/>
      <c r="C109" s="54" t="s">
        <v>4678</v>
      </c>
      <c r="D109" s="127"/>
      <c r="E109" s="54" t="s">
        <v>4678</v>
      </c>
      <c r="F109" s="127"/>
      <c r="G109" s="54" t="s">
        <v>4678</v>
      </c>
      <c r="H109" s="127"/>
      <c r="I109" s="23" t="s">
        <v>1007</v>
      </c>
      <c r="J109" s="128"/>
      <c r="K109" s="55"/>
      <c r="L109" s="65"/>
      <c r="M109" s="55"/>
      <c r="N109" s="65"/>
      <c r="O109" s="55"/>
      <c r="P109" s="65"/>
      <c r="Q109" s="55"/>
      <c r="R109" s="65"/>
      <c r="S109" s="55"/>
      <c r="T109" s="7"/>
      <c r="U109" s="4"/>
      <c r="V109" s="1"/>
      <c r="W109" s="1"/>
      <c r="X109" s="1"/>
      <c r="Y109" s="1"/>
      <c r="Z109" s="1"/>
      <c r="AA109" s="1"/>
      <c r="AB109" s="1"/>
      <c r="AC109" s="1"/>
      <c r="AD109" s="1"/>
      <c r="AE109" s="1"/>
      <c r="AF109" s="1"/>
      <c r="AG109" s="1"/>
      <c r="AH109" s="1"/>
      <c r="AI109" s="1"/>
      <c r="AJ109" s="1"/>
    </row>
    <row r="110" spans="1:36" x14ac:dyDescent="0.35">
      <c r="A110" s="3"/>
      <c r="B110" s="5"/>
      <c r="C110" s="54" t="s">
        <v>4678</v>
      </c>
      <c r="D110" s="127"/>
      <c r="E110" s="54" t="s">
        <v>4678</v>
      </c>
      <c r="F110" s="127"/>
      <c r="G110" s="54" t="s">
        <v>4678</v>
      </c>
      <c r="H110" s="127"/>
      <c r="I110" s="23" t="s">
        <v>1007</v>
      </c>
      <c r="J110" s="128"/>
      <c r="K110" s="55"/>
      <c r="L110" s="65"/>
      <c r="M110" s="55"/>
      <c r="N110" s="65"/>
      <c r="O110" s="55"/>
      <c r="P110" s="65"/>
      <c r="Q110" s="55"/>
      <c r="R110" s="65"/>
      <c r="S110" s="55"/>
      <c r="T110" s="7"/>
      <c r="U110" s="4"/>
      <c r="V110" s="1"/>
      <c r="W110" s="1"/>
      <c r="X110" s="1"/>
      <c r="Y110" s="1"/>
      <c r="Z110" s="1"/>
      <c r="AA110" s="1"/>
      <c r="AB110" s="1"/>
      <c r="AC110" s="1"/>
      <c r="AD110" s="1"/>
      <c r="AE110" s="1"/>
      <c r="AF110" s="1"/>
      <c r="AG110" s="1"/>
      <c r="AH110" s="1"/>
      <c r="AI110" s="1"/>
      <c r="AJ110" s="1"/>
    </row>
    <row r="111" spans="1:36" x14ac:dyDescent="0.35">
      <c r="A111" s="3"/>
      <c r="B111" s="5"/>
      <c r="C111" s="54" t="s">
        <v>4678</v>
      </c>
      <c r="D111" s="127"/>
      <c r="E111" s="54" t="s">
        <v>4678</v>
      </c>
      <c r="F111" s="127"/>
      <c r="G111" s="54" t="s">
        <v>4678</v>
      </c>
      <c r="H111" s="127"/>
      <c r="I111" s="23" t="s">
        <v>1007</v>
      </c>
      <c r="J111" s="128"/>
      <c r="K111" s="55"/>
      <c r="L111" s="65"/>
      <c r="M111" s="55"/>
      <c r="N111" s="65"/>
      <c r="O111" s="55"/>
      <c r="P111" s="65"/>
      <c r="Q111" s="55"/>
      <c r="R111" s="65"/>
      <c r="S111" s="55"/>
      <c r="T111" s="7"/>
      <c r="U111" s="4"/>
      <c r="V111" s="1"/>
      <c r="W111" s="1"/>
      <c r="X111" s="1"/>
      <c r="Y111" s="1"/>
      <c r="Z111" s="1"/>
      <c r="AA111" s="1"/>
      <c r="AB111" s="1"/>
      <c r="AC111" s="1"/>
      <c r="AD111" s="1"/>
      <c r="AE111" s="1"/>
      <c r="AF111" s="1"/>
      <c r="AG111" s="1"/>
      <c r="AH111" s="1"/>
      <c r="AI111" s="1"/>
      <c r="AJ111" s="1"/>
    </row>
    <row r="112" spans="1:36" x14ac:dyDescent="0.35">
      <c r="A112" s="3"/>
      <c r="B112" s="5"/>
      <c r="C112" s="54" t="s">
        <v>4678</v>
      </c>
      <c r="D112" s="127"/>
      <c r="E112" s="54" t="s">
        <v>4678</v>
      </c>
      <c r="F112" s="127"/>
      <c r="G112" s="54" t="s">
        <v>4678</v>
      </c>
      <c r="H112" s="127"/>
      <c r="I112" s="23" t="s">
        <v>1007</v>
      </c>
      <c r="J112" s="128"/>
      <c r="K112" s="55"/>
      <c r="L112" s="65"/>
      <c r="M112" s="55"/>
      <c r="N112" s="65"/>
      <c r="O112" s="55"/>
      <c r="P112" s="65"/>
      <c r="Q112" s="55"/>
      <c r="R112" s="65"/>
      <c r="S112" s="55"/>
      <c r="T112" s="7"/>
      <c r="U112" s="4"/>
      <c r="V112" s="1"/>
      <c r="W112" s="1"/>
      <c r="X112" s="1"/>
      <c r="Y112" s="1"/>
      <c r="Z112" s="1"/>
      <c r="AA112" s="1"/>
      <c r="AB112" s="1"/>
      <c r="AC112" s="1"/>
      <c r="AD112" s="1"/>
      <c r="AE112" s="1"/>
      <c r="AF112" s="1"/>
      <c r="AG112" s="1"/>
      <c r="AH112" s="1"/>
      <c r="AI112" s="1"/>
      <c r="AJ112" s="1"/>
    </row>
    <row r="113" spans="1:36" x14ac:dyDescent="0.35">
      <c r="A113" s="3"/>
      <c r="B113" s="5"/>
      <c r="C113" s="54" t="s">
        <v>4678</v>
      </c>
      <c r="D113" s="127"/>
      <c r="E113" s="54" t="s">
        <v>4678</v>
      </c>
      <c r="F113" s="127"/>
      <c r="G113" s="54" t="s">
        <v>4678</v>
      </c>
      <c r="H113" s="127"/>
      <c r="I113" s="23" t="s">
        <v>1007</v>
      </c>
      <c r="J113" s="128"/>
      <c r="K113" s="55"/>
      <c r="L113" s="65"/>
      <c r="M113" s="55"/>
      <c r="N113" s="65"/>
      <c r="O113" s="55"/>
      <c r="P113" s="65"/>
      <c r="Q113" s="55"/>
      <c r="R113" s="65"/>
      <c r="S113" s="55"/>
      <c r="T113" s="7"/>
      <c r="U113" s="4"/>
      <c r="V113" s="1"/>
      <c r="W113" s="1"/>
      <c r="X113" s="1"/>
      <c r="Y113" s="1"/>
      <c r="Z113" s="1"/>
      <c r="AA113" s="1"/>
      <c r="AB113" s="1"/>
      <c r="AC113" s="1"/>
      <c r="AD113" s="1"/>
      <c r="AE113" s="1"/>
      <c r="AF113" s="1"/>
      <c r="AG113" s="1"/>
      <c r="AH113" s="1"/>
      <c r="AI113" s="1"/>
      <c r="AJ113" s="1"/>
    </row>
    <row r="114" spans="1:36" x14ac:dyDescent="0.35">
      <c r="A114" s="3"/>
      <c r="B114" s="5"/>
      <c r="C114" s="54" t="s">
        <v>4678</v>
      </c>
      <c r="D114" s="127"/>
      <c r="E114" s="54" t="s">
        <v>4678</v>
      </c>
      <c r="F114" s="127"/>
      <c r="G114" s="54" t="s">
        <v>4678</v>
      </c>
      <c r="H114" s="127"/>
      <c r="I114" s="23" t="s">
        <v>1007</v>
      </c>
      <c r="J114" s="128"/>
      <c r="K114" s="55"/>
      <c r="L114" s="65"/>
      <c r="M114" s="55"/>
      <c r="N114" s="65"/>
      <c r="O114" s="55"/>
      <c r="P114" s="65"/>
      <c r="Q114" s="55"/>
      <c r="R114" s="65"/>
      <c r="S114" s="55"/>
      <c r="T114" s="7"/>
      <c r="U114" s="4"/>
      <c r="V114" s="1"/>
      <c r="W114" s="1"/>
      <c r="X114" s="1"/>
      <c r="Y114" s="1"/>
      <c r="Z114" s="1"/>
      <c r="AA114" s="1"/>
      <c r="AB114" s="1"/>
      <c r="AC114" s="1"/>
      <c r="AD114" s="1"/>
      <c r="AE114" s="1"/>
      <c r="AF114" s="1"/>
      <c r="AG114" s="1"/>
      <c r="AH114" s="1"/>
      <c r="AI114" s="1"/>
      <c r="AJ114" s="1"/>
    </row>
    <row r="115" spans="1:36" x14ac:dyDescent="0.35">
      <c r="A115" s="3"/>
      <c r="B115" s="5"/>
      <c r="C115" s="54" t="s">
        <v>4678</v>
      </c>
      <c r="D115" s="127"/>
      <c r="E115" s="54" t="s">
        <v>4678</v>
      </c>
      <c r="F115" s="127"/>
      <c r="G115" s="54" t="s">
        <v>4678</v>
      </c>
      <c r="H115" s="127"/>
      <c r="I115" s="23" t="s">
        <v>1007</v>
      </c>
      <c r="J115" s="128"/>
      <c r="K115" s="55"/>
      <c r="L115" s="65"/>
      <c r="M115" s="55"/>
      <c r="N115" s="65"/>
      <c r="O115" s="55"/>
      <c r="P115" s="65"/>
      <c r="Q115" s="55"/>
      <c r="R115" s="65"/>
      <c r="S115" s="55"/>
      <c r="T115" s="7"/>
      <c r="U115" s="4"/>
      <c r="V115" s="1"/>
      <c r="W115" s="1"/>
      <c r="X115" s="1"/>
      <c r="Y115" s="1"/>
      <c r="Z115" s="1"/>
      <c r="AA115" s="1"/>
      <c r="AB115" s="1"/>
      <c r="AC115" s="1"/>
      <c r="AD115" s="1"/>
      <c r="AE115" s="1"/>
      <c r="AF115" s="1"/>
      <c r="AG115" s="1"/>
      <c r="AH115" s="1"/>
      <c r="AI115" s="1"/>
      <c r="AJ115" s="1"/>
    </row>
    <row r="116" spans="1:36" x14ac:dyDescent="0.35">
      <c r="A116" s="3"/>
      <c r="B116" s="5"/>
      <c r="C116" s="54" t="s">
        <v>4678</v>
      </c>
      <c r="D116" s="127"/>
      <c r="E116" s="54" t="s">
        <v>4678</v>
      </c>
      <c r="F116" s="127"/>
      <c r="G116" s="54" t="s">
        <v>4678</v>
      </c>
      <c r="H116" s="127"/>
      <c r="I116" s="23" t="s">
        <v>1007</v>
      </c>
      <c r="J116" s="128"/>
      <c r="K116" s="55"/>
      <c r="L116" s="65"/>
      <c r="M116" s="55"/>
      <c r="N116" s="65"/>
      <c r="O116" s="55"/>
      <c r="P116" s="65"/>
      <c r="Q116" s="55"/>
      <c r="R116" s="65"/>
      <c r="S116" s="55"/>
      <c r="T116" s="7"/>
      <c r="U116" s="4"/>
      <c r="V116" s="1"/>
      <c r="W116" s="1"/>
      <c r="X116" s="1"/>
      <c r="Y116" s="1"/>
      <c r="Z116" s="1"/>
      <c r="AA116" s="1"/>
      <c r="AB116" s="1"/>
      <c r="AC116" s="1"/>
      <c r="AD116" s="1"/>
      <c r="AE116" s="1"/>
      <c r="AF116" s="1"/>
      <c r="AG116" s="1"/>
      <c r="AH116" s="1"/>
      <c r="AI116" s="1"/>
      <c r="AJ116" s="1"/>
    </row>
    <row r="117" spans="1:36" x14ac:dyDescent="0.35">
      <c r="A117" s="3"/>
      <c r="B117" s="5"/>
      <c r="C117" s="54" t="s">
        <v>4678</v>
      </c>
      <c r="D117" s="127"/>
      <c r="E117" s="54" t="s">
        <v>4678</v>
      </c>
      <c r="F117" s="127"/>
      <c r="G117" s="54" t="s">
        <v>4678</v>
      </c>
      <c r="H117" s="127"/>
      <c r="I117" s="23" t="s">
        <v>1007</v>
      </c>
      <c r="J117" s="128"/>
      <c r="K117" s="55"/>
      <c r="L117" s="65"/>
      <c r="M117" s="55"/>
      <c r="N117" s="65"/>
      <c r="O117" s="55"/>
      <c r="P117" s="65"/>
      <c r="Q117" s="55"/>
      <c r="R117" s="65"/>
      <c r="S117" s="55"/>
      <c r="T117" s="7"/>
      <c r="U117" s="4"/>
      <c r="V117" s="1"/>
      <c r="W117" s="1"/>
      <c r="X117" s="1"/>
      <c r="Y117" s="1"/>
      <c r="Z117" s="1"/>
      <c r="AA117" s="1"/>
      <c r="AB117" s="1"/>
      <c r="AC117" s="1"/>
      <c r="AD117" s="1"/>
      <c r="AE117" s="1"/>
      <c r="AF117" s="1"/>
      <c r="AG117" s="1"/>
      <c r="AH117" s="1"/>
      <c r="AI117" s="1"/>
      <c r="AJ117" s="1"/>
    </row>
    <row r="118" spans="1:36" x14ac:dyDescent="0.35">
      <c r="A118" s="3"/>
      <c r="B118" s="5"/>
      <c r="C118" s="54" t="s">
        <v>4678</v>
      </c>
      <c r="D118" s="127"/>
      <c r="E118" s="54" t="s">
        <v>4678</v>
      </c>
      <c r="F118" s="127"/>
      <c r="G118" s="54" t="s">
        <v>4678</v>
      </c>
      <c r="H118" s="127"/>
      <c r="I118" s="23" t="s">
        <v>1007</v>
      </c>
      <c r="J118" s="128"/>
      <c r="K118" s="55"/>
      <c r="L118" s="65"/>
      <c r="M118" s="55"/>
      <c r="N118" s="65"/>
      <c r="O118" s="55"/>
      <c r="P118" s="65"/>
      <c r="Q118" s="55"/>
      <c r="R118" s="65"/>
      <c r="S118" s="55"/>
      <c r="T118" s="7"/>
      <c r="U118" s="4"/>
      <c r="V118" s="1"/>
      <c r="W118" s="1"/>
      <c r="X118" s="1"/>
      <c r="Y118" s="1"/>
      <c r="Z118" s="1"/>
      <c r="AA118" s="1"/>
      <c r="AB118" s="1"/>
      <c r="AC118" s="1"/>
      <c r="AD118" s="1"/>
      <c r="AE118" s="1"/>
      <c r="AF118" s="1"/>
      <c r="AG118" s="1"/>
      <c r="AH118" s="1"/>
      <c r="AI118" s="1"/>
      <c r="AJ118" s="1"/>
    </row>
    <row r="119" spans="1:36" x14ac:dyDescent="0.35">
      <c r="A119" s="3"/>
      <c r="B119" s="5"/>
      <c r="C119" s="54" t="s">
        <v>4678</v>
      </c>
      <c r="D119" s="127"/>
      <c r="E119" s="54" t="s">
        <v>4678</v>
      </c>
      <c r="F119" s="127"/>
      <c r="G119" s="54" t="s">
        <v>4678</v>
      </c>
      <c r="H119" s="127"/>
      <c r="I119" s="23" t="s">
        <v>1007</v>
      </c>
      <c r="J119" s="128"/>
      <c r="K119" s="55"/>
      <c r="L119" s="65"/>
      <c r="M119" s="55"/>
      <c r="N119" s="65"/>
      <c r="O119" s="55"/>
      <c r="P119" s="65"/>
      <c r="Q119" s="55"/>
      <c r="R119" s="65"/>
      <c r="S119" s="55"/>
      <c r="T119" s="7"/>
      <c r="U119" s="4"/>
      <c r="V119" s="1"/>
      <c r="W119" s="1"/>
      <c r="X119" s="1"/>
      <c r="Y119" s="1"/>
      <c r="Z119" s="1"/>
      <c r="AA119" s="1"/>
      <c r="AB119" s="1"/>
      <c r="AC119" s="1"/>
      <c r="AD119" s="1"/>
      <c r="AE119" s="1"/>
      <c r="AF119" s="1"/>
      <c r="AG119" s="1"/>
      <c r="AH119" s="1"/>
      <c r="AI119" s="1"/>
      <c r="AJ119" s="1"/>
    </row>
    <row r="120" spans="1:36" x14ac:dyDescent="0.35">
      <c r="A120" s="3"/>
      <c r="B120" s="5"/>
      <c r="C120" s="54" t="s">
        <v>4678</v>
      </c>
      <c r="D120" s="127"/>
      <c r="E120" s="54" t="s">
        <v>4678</v>
      </c>
      <c r="F120" s="127"/>
      <c r="G120" s="54" t="s">
        <v>4678</v>
      </c>
      <c r="H120" s="127"/>
      <c r="I120" s="23" t="s">
        <v>1007</v>
      </c>
      <c r="J120" s="128"/>
      <c r="K120" s="55"/>
      <c r="L120" s="65"/>
      <c r="M120" s="55"/>
      <c r="N120" s="65"/>
      <c r="O120" s="55"/>
      <c r="P120" s="65"/>
      <c r="Q120" s="55"/>
      <c r="R120" s="65"/>
      <c r="S120" s="55"/>
      <c r="T120" s="7"/>
      <c r="U120" s="4"/>
      <c r="V120" s="1"/>
      <c r="W120" s="1"/>
      <c r="X120" s="1"/>
      <c r="Y120" s="1"/>
      <c r="Z120" s="1"/>
      <c r="AA120" s="1"/>
      <c r="AB120" s="1"/>
      <c r="AC120" s="1"/>
      <c r="AD120" s="1"/>
      <c r="AE120" s="1"/>
      <c r="AF120" s="1"/>
      <c r="AG120" s="1"/>
      <c r="AH120" s="1"/>
      <c r="AI120" s="1"/>
      <c r="AJ120" s="1"/>
    </row>
    <row r="121" spans="1:36" x14ac:dyDescent="0.35">
      <c r="A121" s="3"/>
      <c r="B121" s="5"/>
      <c r="C121" s="54" t="s">
        <v>4678</v>
      </c>
      <c r="D121" s="127"/>
      <c r="E121" s="54" t="s">
        <v>4678</v>
      </c>
      <c r="F121" s="127"/>
      <c r="G121" s="54" t="s">
        <v>4678</v>
      </c>
      <c r="H121" s="127"/>
      <c r="I121" s="23" t="s">
        <v>1007</v>
      </c>
      <c r="J121" s="128"/>
      <c r="K121" s="55"/>
      <c r="L121" s="65"/>
      <c r="M121" s="55"/>
      <c r="N121" s="65"/>
      <c r="O121" s="55"/>
      <c r="P121" s="65"/>
      <c r="Q121" s="55"/>
      <c r="R121" s="65"/>
      <c r="S121" s="55"/>
      <c r="T121" s="7"/>
      <c r="U121" s="4"/>
      <c r="V121" s="1"/>
      <c r="W121" s="1"/>
      <c r="X121" s="1"/>
      <c r="Y121" s="1"/>
      <c r="Z121" s="1"/>
      <c r="AA121" s="1"/>
      <c r="AB121" s="1"/>
      <c r="AC121" s="1"/>
      <c r="AD121" s="1"/>
      <c r="AE121" s="1"/>
      <c r="AF121" s="1"/>
      <c r="AG121" s="1"/>
      <c r="AH121" s="1"/>
      <c r="AI121" s="1"/>
      <c r="AJ121" s="1"/>
    </row>
    <row r="122" spans="1:36" x14ac:dyDescent="0.35">
      <c r="A122" s="3"/>
      <c r="B122" s="5"/>
      <c r="C122" s="54" t="s">
        <v>4678</v>
      </c>
      <c r="D122" s="127"/>
      <c r="E122" s="54" t="s">
        <v>4678</v>
      </c>
      <c r="F122" s="127"/>
      <c r="G122" s="54" t="s">
        <v>4678</v>
      </c>
      <c r="H122" s="127"/>
      <c r="I122" s="23" t="s">
        <v>1007</v>
      </c>
      <c r="J122" s="128"/>
      <c r="K122" s="55"/>
      <c r="L122" s="65"/>
      <c r="M122" s="55"/>
      <c r="N122" s="65"/>
      <c r="O122" s="55"/>
      <c r="P122" s="65"/>
      <c r="Q122" s="55"/>
      <c r="R122" s="65"/>
      <c r="S122" s="55"/>
      <c r="T122" s="7"/>
      <c r="U122" s="4"/>
      <c r="V122" s="1"/>
      <c r="W122" s="1"/>
      <c r="X122" s="1"/>
      <c r="Y122" s="1"/>
      <c r="Z122" s="1"/>
      <c r="AA122" s="1"/>
      <c r="AB122" s="1"/>
      <c r="AC122" s="1"/>
      <c r="AD122" s="1"/>
      <c r="AE122" s="1"/>
      <c r="AF122" s="1"/>
      <c r="AG122" s="1"/>
      <c r="AH122" s="1"/>
      <c r="AI122" s="1"/>
      <c r="AJ122" s="1"/>
    </row>
    <row r="123" spans="1:36" x14ac:dyDescent="0.35">
      <c r="A123" s="3"/>
      <c r="B123" s="5"/>
      <c r="C123" s="54" t="s">
        <v>4678</v>
      </c>
      <c r="D123" s="127"/>
      <c r="E123" s="54" t="s">
        <v>4678</v>
      </c>
      <c r="F123" s="127"/>
      <c r="G123" s="54" t="s">
        <v>4678</v>
      </c>
      <c r="H123" s="127"/>
      <c r="I123" s="23" t="s">
        <v>1007</v>
      </c>
      <c r="J123" s="128"/>
      <c r="K123" s="55"/>
      <c r="L123" s="65"/>
      <c r="M123" s="55"/>
      <c r="N123" s="65"/>
      <c r="O123" s="55"/>
      <c r="P123" s="65"/>
      <c r="Q123" s="55"/>
      <c r="R123" s="65"/>
      <c r="S123" s="55"/>
      <c r="T123" s="7"/>
      <c r="U123" s="4"/>
      <c r="V123" s="1"/>
      <c r="W123" s="1"/>
      <c r="X123" s="1"/>
      <c r="Y123" s="1"/>
      <c r="Z123" s="1"/>
      <c r="AA123" s="1"/>
      <c r="AB123" s="1"/>
      <c r="AC123" s="1"/>
      <c r="AD123" s="1"/>
      <c r="AE123" s="1"/>
      <c r="AF123" s="1"/>
      <c r="AG123" s="1"/>
      <c r="AH123" s="1"/>
      <c r="AI123" s="1"/>
      <c r="AJ123" s="1"/>
    </row>
    <row r="124" spans="1:36" x14ac:dyDescent="0.35">
      <c r="A124" s="3"/>
      <c r="B124" s="5"/>
      <c r="C124" s="54" t="s">
        <v>4678</v>
      </c>
      <c r="D124" s="127"/>
      <c r="E124" s="54" t="s">
        <v>4678</v>
      </c>
      <c r="F124" s="127"/>
      <c r="G124" s="54" t="s">
        <v>4678</v>
      </c>
      <c r="H124" s="127"/>
      <c r="I124" s="23" t="s">
        <v>1007</v>
      </c>
      <c r="J124" s="128"/>
      <c r="K124" s="55"/>
      <c r="L124" s="65"/>
      <c r="M124" s="55"/>
      <c r="N124" s="65"/>
      <c r="O124" s="55"/>
      <c r="P124" s="65"/>
      <c r="Q124" s="55"/>
      <c r="R124" s="65"/>
      <c r="S124" s="55"/>
      <c r="T124" s="7"/>
      <c r="U124" s="4"/>
      <c r="V124" s="1"/>
      <c r="W124" s="1"/>
      <c r="X124" s="1"/>
      <c r="Y124" s="1"/>
      <c r="Z124" s="1"/>
      <c r="AA124" s="1"/>
      <c r="AB124" s="1"/>
      <c r="AC124" s="1"/>
      <c r="AD124" s="1"/>
      <c r="AE124" s="1"/>
      <c r="AF124" s="1"/>
      <c r="AG124" s="1"/>
      <c r="AH124" s="1"/>
      <c r="AI124" s="1"/>
      <c r="AJ124" s="1"/>
    </row>
    <row r="125" spans="1:36" x14ac:dyDescent="0.35">
      <c r="A125" s="3"/>
      <c r="B125" s="5"/>
      <c r="C125" s="54" t="s">
        <v>4678</v>
      </c>
      <c r="D125" s="127"/>
      <c r="E125" s="54" t="s">
        <v>4678</v>
      </c>
      <c r="F125" s="127"/>
      <c r="G125" s="54" t="s">
        <v>4678</v>
      </c>
      <c r="H125" s="127"/>
      <c r="I125" s="23" t="s">
        <v>1007</v>
      </c>
      <c r="J125" s="128"/>
      <c r="K125" s="55"/>
      <c r="L125" s="65"/>
      <c r="M125" s="55"/>
      <c r="N125" s="65"/>
      <c r="O125" s="55"/>
      <c r="P125" s="65"/>
      <c r="Q125" s="55"/>
      <c r="R125" s="65"/>
      <c r="S125" s="55"/>
      <c r="T125" s="7"/>
      <c r="U125" s="4"/>
      <c r="V125" s="1"/>
      <c r="W125" s="1"/>
      <c r="X125" s="1"/>
      <c r="Y125" s="1"/>
      <c r="Z125" s="1"/>
      <c r="AA125" s="1"/>
      <c r="AB125" s="1"/>
      <c r="AC125" s="1"/>
      <c r="AD125" s="1"/>
      <c r="AE125" s="1"/>
      <c r="AF125" s="1"/>
      <c r="AG125" s="1"/>
      <c r="AH125" s="1"/>
      <c r="AI125" s="1"/>
      <c r="AJ125" s="1"/>
    </row>
    <row r="126" spans="1:36" x14ac:dyDescent="0.35">
      <c r="A126" s="3"/>
      <c r="B126" s="5"/>
      <c r="C126" s="54" t="s">
        <v>4678</v>
      </c>
      <c r="D126" s="127"/>
      <c r="E126" s="54" t="s">
        <v>4678</v>
      </c>
      <c r="F126" s="127"/>
      <c r="G126" s="54" t="s">
        <v>4678</v>
      </c>
      <c r="H126" s="127"/>
      <c r="I126" s="23" t="s">
        <v>1007</v>
      </c>
      <c r="J126" s="128"/>
      <c r="K126" s="55"/>
      <c r="L126" s="65"/>
      <c r="M126" s="55"/>
      <c r="N126" s="65"/>
      <c r="O126" s="55"/>
      <c r="P126" s="65"/>
      <c r="Q126" s="55"/>
      <c r="R126" s="65"/>
      <c r="S126" s="55"/>
      <c r="T126" s="7"/>
      <c r="U126" s="4"/>
      <c r="V126" s="1"/>
      <c r="W126" s="1"/>
      <c r="X126" s="1"/>
      <c r="Y126" s="1"/>
      <c r="Z126" s="1"/>
      <c r="AA126" s="1"/>
      <c r="AB126" s="1"/>
      <c r="AC126" s="1"/>
      <c r="AD126" s="1"/>
      <c r="AE126" s="1"/>
      <c r="AF126" s="1"/>
      <c r="AG126" s="1"/>
      <c r="AH126" s="1"/>
      <c r="AI126" s="1"/>
      <c r="AJ126" s="1"/>
    </row>
    <row r="127" spans="1:36" x14ac:dyDescent="0.35">
      <c r="A127" s="3"/>
      <c r="B127" s="5"/>
      <c r="C127" s="54" t="s">
        <v>4678</v>
      </c>
      <c r="D127" s="127"/>
      <c r="E127" s="54" t="s">
        <v>4678</v>
      </c>
      <c r="F127" s="127"/>
      <c r="G127" s="54" t="s">
        <v>4678</v>
      </c>
      <c r="H127" s="127"/>
      <c r="I127" s="23" t="s">
        <v>1007</v>
      </c>
      <c r="J127" s="128"/>
      <c r="K127" s="55"/>
      <c r="L127" s="65"/>
      <c r="M127" s="55"/>
      <c r="N127" s="65"/>
      <c r="O127" s="55"/>
      <c r="P127" s="65"/>
      <c r="Q127" s="55"/>
      <c r="R127" s="65"/>
      <c r="S127" s="55"/>
      <c r="T127" s="7"/>
      <c r="U127" s="4"/>
      <c r="V127" s="1"/>
      <c r="W127" s="1"/>
      <c r="X127" s="1"/>
      <c r="Y127" s="1"/>
      <c r="Z127" s="1"/>
      <c r="AA127" s="1"/>
      <c r="AB127" s="1"/>
      <c r="AC127" s="1"/>
      <c r="AD127" s="1"/>
      <c r="AE127" s="1"/>
      <c r="AF127" s="1"/>
      <c r="AG127" s="1"/>
      <c r="AH127" s="1"/>
      <c r="AI127" s="1"/>
      <c r="AJ127" s="1"/>
    </row>
    <row r="128" spans="1:36" x14ac:dyDescent="0.35">
      <c r="A128" s="3"/>
      <c r="B128" s="5"/>
      <c r="C128" s="54" t="s">
        <v>4678</v>
      </c>
      <c r="D128" s="127"/>
      <c r="E128" s="54" t="s">
        <v>4678</v>
      </c>
      <c r="F128" s="127"/>
      <c r="G128" s="54" t="s">
        <v>4678</v>
      </c>
      <c r="H128" s="127"/>
      <c r="I128" s="23" t="s">
        <v>1007</v>
      </c>
      <c r="J128" s="128"/>
      <c r="K128" s="55"/>
      <c r="L128" s="65"/>
      <c r="M128" s="55"/>
      <c r="N128" s="65"/>
      <c r="O128" s="55"/>
      <c r="P128" s="65"/>
      <c r="Q128" s="55"/>
      <c r="R128" s="65"/>
      <c r="S128" s="55"/>
      <c r="T128" s="7"/>
      <c r="U128" s="4"/>
      <c r="V128" s="1"/>
      <c r="W128" s="1"/>
      <c r="X128" s="1"/>
      <c r="Y128" s="1"/>
      <c r="Z128" s="1"/>
      <c r="AA128" s="1"/>
      <c r="AB128" s="1"/>
      <c r="AC128" s="1"/>
      <c r="AD128" s="1"/>
      <c r="AE128" s="1"/>
      <c r="AF128" s="1"/>
      <c r="AG128" s="1"/>
      <c r="AH128" s="1"/>
      <c r="AI128" s="1"/>
      <c r="AJ128" s="1"/>
    </row>
    <row r="129" spans="1:36" x14ac:dyDescent="0.35">
      <c r="A129" s="3"/>
      <c r="B129" s="5"/>
      <c r="C129" s="54" t="s">
        <v>4678</v>
      </c>
      <c r="D129" s="127"/>
      <c r="E129" s="54" t="s">
        <v>4678</v>
      </c>
      <c r="F129" s="127"/>
      <c r="G129" s="54" t="s">
        <v>4678</v>
      </c>
      <c r="H129" s="127"/>
      <c r="I129" s="23" t="s">
        <v>1007</v>
      </c>
      <c r="J129" s="128"/>
      <c r="K129" s="55"/>
      <c r="L129" s="65"/>
      <c r="M129" s="55"/>
      <c r="N129" s="65"/>
      <c r="O129" s="55"/>
      <c r="P129" s="65"/>
      <c r="Q129" s="55"/>
      <c r="R129" s="65"/>
      <c r="S129" s="55"/>
      <c r="T129" s="7"/>
      <c r="U129" s="4"/>
      <c r="V129" s="1"/>
      <c r="W129" s="1"/>
      <c r="X129" s="1"/>
      <c r="Y129" s="1"/>
      <c r="Z129" s="1"/>
      <c r="AA129" s="1"/>
      <c r="AB129" s="1"/>
      <c r="AC129" s="1"/>
      <c r="AD129" s="1"/>
      <c r="AE129" s="1"/>
      <c r="AF129" s="1"/>
      <c r="AG129" s="1"/>
      <c r="AH129" s="1"/>
      <c r="AI129" s="1"/>
      <c r="AJ129" s="1"/>
    </row>
    <row r="130" spans="1:36" x14ac:dyDescent="0.35">
      <c r="A130" s="3"/>
      <c r="B130" s="5"/>
      <c r="C130" s="54" t="s">
        <v>4678</v>
      </c>
      <c r="D130" s="127"/>
      <c r="E130" s="54" t="s">
        <v>4678</v>
      </c>
      <c r="F130" s="127"/>
      <c r="G130" s="54" t="s">
        <v>4678</v>
      </c>
      <c r="H130" s="127"/>
      <c r="I130" s="23" t="s">
        <v>1007</v>
      </c>
      <c r="J130" s="128"/>
      <c r="K130" s="55"/>
      <c r="L130" s="65"/>
      <c r="M130" s="55"/>
      <c r="N130" s="65"/>
      <c r="O130" s="55"/>
      <c r="P130" s="65"/>
      <c r="Q130" s="55"/>
      <c r="R130" s="65"/>
      <c r="S130" s="55"/>
      <c r="T130" s="7"/>
      <c r="U130" s="4"/>
      <c r="V130" s="1"/>
      <c r="W130" s="1"/>
      <c r="X130" s="1"/>
      <c r="Y130" s="1"/>
      <c r="Z130" s="1"/>
      <c r="AA130" s="1"/>
      <c r="AB130" s="1"/>
      <c r="AC130" s="1"/>
      <c r="AD130" s="1"/>
      <c r="AE130" s="1"/>
      <c r="AF130" s="1"/>
      <c r="AG130" s="1"/>
      <c r="AH130" s="1"/>
      <c r="AI130" s="1"/>
      <c r="AJ130" s="1"/>
    </row>
    <row r="131" spans="1:36" x14ac:dyDescent="0.35">
      <c r="A131" s="3"/>
      <c r="B131" s="5"/>
      <c r="C131" s="54" t="s">
        <v>4678</v>
      </c>
      <c r="D131" s="127"/>
      <c r="E131" s="54" t="s">
        <v>4678</v>
      </c>
      <c r="F131" s="127"/>
      <c r="G131" s="54" t="s">
        <v>4678</v>
      </c>
      <c r="H131" s="127"/>
      <c r="I131" s="23" t="s">
        <v>1007</v>
      </c>
      <c r="J131" s="128"/>
      <c r="K131" s="55"/>
      <c r="L131" s="65"/>
      <c r="M131" s="55"/>
      <c r="N131" s="65"/>
      <c r="O131" s="55"/>
      <c r="P131" s="65"/>
      <c r="Q131" s="55"/>
      <c r="R131" s="65"/>
      <c r="S131" s="55"/>
      <c r="T131" s="7"/>
      <c r="U131" s="4"/>
      <c r="V131" s="1"/>
      <c r="W131" s="1"/>
      <c r="X131" s="1"/>
      <c r="Y131" s="1"/>
      <c r="Z131" s="1"/>
      <c r="AA131" s="1"/>
      <c r="AB131" s="1"/>
      <c r="AC131" s="1"/>
      <c r="AD131" s="1"/>
      <c r="AE131" s="1"/>
      <c r="AF131" s="1"/>
      <c r="AG131" s="1"/>
      <c r="AH131" s="1"/>
      <c r="AI131" s="1"/>
      <c r="AJ131" s="1"/>
    </row>
    <row r="132" spans="1:36" x14ac:dyDescent="0.35">
      <c r="A132" s="3"/>
      <c r="B132" s="5"/>
      <c r="C132" s="54" t="s">
        <v>4678</v>
      </c>
      <c r="D132" s="127"/>
      <c r="E132" s="54" t="s">
        <v>4678</v>
      </c>
      <c r="F132" s="127"/>
      <c r="G132" s="54" t="s">
        <v>4678</v>
      </c>
      <c r="H132" s="127"/>
      <c r="I132" s="23" t="s">
        <v>1007</v>
      </c>
      <c r="J132" s="128"/>
      <c r="K132" s="55"/>
      <c r="L132" s="65"/>
      <c r="M132" s="55"/>
      <c r="N132" s="65"/>
      <c r="O132" s="55"/>
      <c r="P132" s="65"/>
      <c r="Q132" s="55"/>
      <c r="R132" s="65"/>
      <c r="S132" s="55"/>
      <c r="T132" s="7"/>
      <c r="U132" s="4"/>
      <c r="V132" s="1"/>
      <c r="W132" s="1"/>
      <c r="X132" s="1"/>
      <c r="Y132" s="1"/>
      <c r="Z132" s="1"/>
      <c r="AA132" s="1"/>
      <c r="AB132" s="1"/>
      <c r="AC132" s="1"/>
      <c r="AD132" s="1"/>
      <c r="AE132" s="1"/>
      <c r="AF132" s="1"/>
      <c r="AG132" s="1"/>
      <c r="AH132" s="1"/>
      <c r="AI132" s="1"/>
      <c r="AJ132" s="1"/>
    </row>
    <row r="133" spans="1:36" x14ac:dyDescent="0.35">
      <c r="A133" s="3"/>
      <c r="B133" s="5"/>
      <c r="C133" s="54" t="s">
        <v>4678</v>
      </c>
      <c r="D133" s="127"/>
      <c r="E133" s="54" t="s">
        <v>4678</v>
      </c>
      <c r="F133" s="127"/>
      <c r="G133" s="54" t="s">
        <v>4678</v>
      </c>
      <c r="H133" s="127"/>
      <c r="I133" s="23" t="s">
        <v>1007</v>
      </c>
      <c r="J133" s="128"/>
      <c r="K133" s="55"/>
      <c r="L133" s="65"/>
      <c r="M133" s="55"/>
      <c r="N133" s="65"/>
      <c r="O133" s="55"/>
      <c r="P133" s="65"/>
      <c r="Q133" s="55"/>
      <c r="R133" s="65"/>
      <c r="S133" s="55"/>
      <c r="T133" s="7"/>
      <c r="U133" s="4"/>
      <c r="V133" s="1"/>
      <c r="W133" s="1"/>
      <c r="X133" s="1"/>
      <c r="Y133" s="1"/>
      <c r="Z133" s="1"/>
      <c r="AA133" s="1"/>
      <c r="AB133" s="1"/>
      <c r="AC133" s="1"/>
      <c r="AD133" s="1"/>
      <c r="AE133" s="1"/>
      <c r="AF133" s="1"/>
      <c r="AG133" s="1"/>
      <c r="AH133" s="1"/>
      <c r="AI133" s="1"/>
      <c r="AJ133" s="1"/>
    </row>
    <row r="134" spans="1:36" x14ac:dyDescent="0.35">
      <c r="A134" s="3"/>
      <c r="B134" s="5"/>
      <c r="C134" s="54" t="s">
        <v>4678</v>
      </c>
      <c r="D134" s="127"/>
      <c r="E134" s="54" t="s">
        <v>4678</v>
      </c>
      <c r="F134" s="127"/>
      <c r="G134" s="54" t="s">
        <v>4678</v>
      </c>
      <c r="H134" s="127"/>
      <c r="I134" s="23" t="s">
        <v>1007</v>
      </c>
      <c r="J134" s="128"/>
      <c r="K134" s="55"/>
      <c r="L134" s="65"/>
      <c r="M134" s="55"/>
      <c r="N134" s="65"/>
      <c r="O134" s="55"/>
      <c r="P134" s="65"/>
      <c r="Q134" s="55"/>
      <c r="R134" s="65"/>
      <c r="S134" s="55"/>
      <c r="T134" s="7"/>
      <c r="U134" s="4"/>
      <c r="V134" s="1"/>
      <c r="W134" s="1"/>
      <c r="X134" s="1"/>
      <c r="Y134" s="1"/>
      <c r="Z134" s="1"/>
      <c r="AA134" s="1"/>
      <c r="AB134" s="1"/>
      <c r="AC134" s="1"/>
      <c r="AD134" s="1"/>
      <c r="AE134" s="1"/>
      <c r="AF134" s="1"/>
      <c r="AG134" s="1"/>
      <c r="AH134" s="1"/>
      <c r="AI134" s="1"/>
      <c r="AJ134" s="1"/>
    </row>
    <row r="135" spans="1:36" x14ac:dyDescent="0.35">
      <c r="A135" s="3"/>
      <c r="B135" s="5"/>
      <c r="C135" s="54" t="s">
        <v>4678</v>
      </c>
      <c r="D135" s="127"/>
      <c r="E135" s="54" t="s">
        <v>4678</v>
      </c>
      <c r="F135" s="127"/>
      <c r="G135" s="54" t="s">
        <v>4678</v>
      </c>
      <c r="H135" s="127"/>
      <c r="I135" s="23" t="s">
        <v>1007</v>
      </c>
      <c r="J135" s="128"/>
      <c r="K135" s="55"/>
      <c r="L135" s="65"/>
      <c r="M135" s="55"/>
      <c r="N135" s="65"/>
      <c r="O135" s="55"/>
      <c r="P135" s="65"/>
      <c r="Q135" s="55"/>
      <c r="R135" s="65"/>
      <c r="S135" s="55"/>
      <c r="T135" s="7"/>
      <c r="U135" s="4"/>
      <c r="V135" s="1"/>
      <c r="W135" s="1"/>
      <c r="X135" s="1"/>
      <c r="Y135" s="1"/>
      <c r="Z135" s="1"/>
      <c r="AA135" s="1"/>
      <c r="AB135" s="1"/>
      <c r="AC135" s="1"/>
      <c r="AD135" s="1"/>
      <c r="AE135" s="1"/>
      <c r="AF135" s="1"/>
      <c r="AG135" s="1"/>
      <c r="AH135" s="1"/>
      <c r="AI135" s="1"/>
      <c r="AJ135" s="1"/>
    </row>
    <row r="136" spans="1:36" x14ac:dyDescent="0.35">
      <c r="A136" s="3"/>
      <c r="B136" s="5"/>
      <c r="C136" s="54" t="s">
        <v>4678</v>
      </c>
      <c r="D136" s="127"/>
      <c r="E136" s="54" t="s">
        <v>4678</v>
      </c>
      <c r="F136" s="127"/>
      <c r="G136" s="54" t="s">
        <v>4678</v>
      </c>
      <c r="H136" s="127"/>
      <c r="I136" s="23" t="s">
        <v>1007</v>
      </c>
      <c r="J136" s="128"/>
      <c r="K136" s="55"/>
      <c r="L136" s="65"/>
      <c r="M136" s="55"/>
      <c r="N136" s="65"/>
      <c r="O136" s="55"/>
      <c r="P136" s="65"/>
      <c r="Q136" s="55"/>
      <c r="R136" s="65"/>
      <c r="S136" s="55"/>
      <c r="T136" s="7"/>
      <c r="U136" s="4"/>
      <c r="V136" s="1"/>
      <c r="W136" s="1"/>
      <c r="X136" s="1"/>
      <c r="Y136" s="1"/>
      <c r="Z136" s="1"/>
      <c r="AA136" s="1"/>
      <c r="AB136" s="1"/>
      <c r="AC136" s="1"/>
      <c r="AD136" s="1"/>
      <c r="AE136" s="1"/>
      <c r="AF136" s="1"/>
      <c r="AG136" s="1"/>
      <c r="AH136" s="1"/>
      <c r="AI136" s="1"/>
      <c r="AJ136" s="1"/>
    </row>
    <row r="137" spans="1:36" x14ac:dyDescent="0.35">
      <c r="A137" s="3"/>
      <c r="B137" s="5"/>
      <c r="C137" s="54" t="s">
        <v>4678</v>
      </c>
      <c r="D137" s="127"/>
      <c r="E137" s="54" t="s">
        <v>4678</v>
      </c>
      <c r="F137" s="127"/>
      <c r="G137" s="54" t="s">
        <v>4678</v>
      </c>
      <c r="H137" s="127"/>
      <c r="I137" s="23" t="s">
        <v>1007</v>
      </c>
      <c r="J137" s="128"/>
      <c r="K137" s="55"/>
      <c r="L137" s="65"/>
      <c r="M137" s="55"/>
      <c r="N137" s="65"/>
      <c r="O137" s="55"/>
      <c r="P137" s="65"/>
      <c r="Q137" s="55"/>
      <c r="R137" s="65"/>
      <c r="S137" s="55"/>
      <c r="T137" s="7"/>
      <c r="U137" s="4"/>
      <c r="V137" s="1"/>
      <c r="W137" s="1"/>
      <c r="X137" s="1"/>
      <c r="Y137" s="1"/>
      <c r="Z137" s="1"/>
      <c r="AA137" s="1"/>
      <c r="AB137" s="1"/>
      <c r="AC137" s="1"/>
      <c r="AD137" s="1"/>
      <c r="AE137" s="1"/>
      <c r="AF137" s="1"/>
      <c r="AG137" s="1"/>
      <c r="AH137" s="1"/>
      <c r="AI137" s="1"/>
      <c r="AJ137" s="1"/>
    </row>
    <row r="138" spans="1:36" x14ac:dyDescent="0.35">
      <c r="A138" s="3"/>
      <c r="B138" s="5"/>
      <c r="C138" s="54" t="s">
        <v>4678</v>
      </c>
      <c r="D138" s="127"/>
      <c r="E138" s="54" t="s">
        <v>4678</v>
      </c>
      <c r="F138" s="127"/>
      <c r="G138" s="54" t="s">
        <v>4678</v>
      </c>
      <c r="H138" s="127"/>
      <c r="I138" s="23" t="s">
        <v>1007</v>
      </c>
      <c r="J138" s="128"/>
      <c r="K138" s="55"/>
      <c r="L138" s="65"/>
      <c r="M138" s="55"/>
      <c r="N138" s="65"/>
      <c r="O138" s="55"/>
      <c r="P138" s="65"/>
      <c r="Q138" s="55"/>
      <c r="R138" s="65"/>
      <c r="S138" s="55"/>
      <c r="T138" s="7"/>
      <c r="U138" s="4"/>
      <c r="V138" s="1"/>
      <c r="W138" s="1"/>
      <c r="X138" s="1"/>
      <c r="Y138" s="1"/>
      <c r="Z138" s="1"/>
      <c r="AA138" s="1"/>
      <c r="AB138" s="1"/>
      <c r="AC138" s="1"/>
      <c r="AD138" s="1"/>
      <c r="AE138" s="1"/>
      <c r="AF138" s="1"/>
      <c r="AG138" s="1"/>
      <c r="AH138" s="1"/>
      <c r="AI138" s="1"/>
      <c r="AJ138" s="1"/>
    </row>
    <row r="139" spans="1:36" x14ac:dyDescent="0.35">
      <c r="A139" s="3"/>
      <c r="B139" s="5"/>
      <c r="C139" s="54" t="s">
        <v>4678</v>
      </c>
      <c r="D139" s="127"/>
      <c r="E139" s="54" t="s">
        <v>4678</v>
      </c>
      <c r="F139" s="127"/>
      <c r="G139" s="54" t="s">
        <v>4678</v>
      </c>
      <c r="H139" s="127"/>
      <c r="I139" s="23" t="s">
        <v>1007</v>
      </c>
      <c r="J139" s="128"/>
      <c r="K139" s="55"/>
      <c r="L139" s="65"/>
      <c r="M139" s="55"/>
      <c r="N139" s="65"/>
      <c r="O139" s="55"/>
      <c r="P139" s="65"/>
      <c r="Q139" s="55"/>
      <c r="R139" s="65"/>
      <c r="S139" s="55"/>
      <c r="T139" s="7"/>
      <c r="U139" s="4"/>
      <c r="V139" s="1"/>
      <c r="W139" s="1"/>
      <c r="X139" s="1"/>
      <c r="Y139" s="1"/>
      <c r="Z139" s="1"/>
      <c r="AA139" s="1"/>
      <c r="AB139" s="1"/>
      <c r="AC139" s="1"/>
      <c r="AD139" s="1"/>
      <c r="AE139" s="1"/>
      <c r="AF139" s="1"/>
      <c r="AG139" s="1"/>
      <c r="AH139" s="1"/>
      <c r="AI139" s="1"/>
      <c r="AJ139" s="1"/>
    </row>
    <row r="140" spans="1:36" x14ac:dyDescent="0.35">
      <c r="A140" s="3"/>
      <c r="B140" s="5"/>
      <c r="C140" s="54" t="s">
        <v>4678</v>
      </c>
      <c r="D140" s="127"/>
      <c r="E140" s="54" t="s">
        <v>4678</v>
      </c>
      <c r="F140" s="127"/>
      <c r="G140" s="54" t="s">
        <v>4678</v>
      </c>
      <c r="H140" s="127"/>
      <c r="I140" s="23" t="s">
        <v>1007</v>
      </c>
      <c r="J140" s="128"/>
      <c r="K140" s="55"/>
      <c r="L140" s="65"/>
      <c r="M140" s="55"/>
      <c r="N140" s="65"/>
      <c r="O140" s="55"/>
      <c r="P140" s="65"/>
      <c r="Q140" s="55"/>
      <c r="R140" s="65"/>
      <c r="S140" s="55"/>
      <c r="T140" s="7"/>
      <c r="U140" s="4"/>
      <c r="V140" s="1"/>
      <c r="W140" s="1"/>
      <c r="X140" s="1"/>
      <c r="Y140" s="1"/>
      <c r="Z140" s="1"/>
      <c r="AA140" s="1"/>
      <c r="AB140" s="1"/>
      <c r="AC140" s="1"/>
      <c r="AD140" s="1"/>
      <c r="AE140" s="1"/>
      <c r="AF140" s="1"/>
      <c r="AG140" s="1"/>
      <c r="AH140" s="1"/>
      <c r="AI140" s="1"/>
      <c r="AJ140" s="1"/>
    </row>
    <row r="141" spans="1:36" x14ac:dyDescent="0.35">
      <c r="A141" s="3"/>
      <c r="B141" s="5"/>
      <c r="C141" s="54" t="s">
        <v>4678</v>
      </c>
      <c r="D141" s="127"/>
      <c r="E141" s="54" t="s">
        <v>4678</v>
      </c>
      <c r="F141" s="127"/>
      <c r="G141" s="54" t="s">
        <v>4678</v>
      </c>
      <c r="H141" s="127"/>
      <c r="I141" s="23" t="s">
        <v>1007</v>
      </c>
      <c r="J141" s="128"/>
      <c r="K141" s="55"/>
      <c r="L141" s="65"/>
      <c r="M141" s="55"/>
      <c r="N141" s="65"/>
      <c r="O141" s="55"/>
      <c r="P141" s="65"/>
      <c r="Q141" s="55"/>
      <c r="R141" s="65"/>
      <c r="S141" s="55"/>
      <c r="T141" s="7"/>
      <c r="U141" s="4"/>
      <c r="V141" s="1"/>
      <c r="W141" s="1"/>
      <c r="X141" s="1"/>
      <c r="Y141" s="1"/>
      <c r="Z141" s="1"/>
      <c r="AA141" s="1"/>
      <c r="AB141" s="1"/>
      <c r="AC141" s="1"/>
      <c r="AD141" s="1"/>
      <c r="AE141" s="1"/>
      <c r="AF141" s="1"/>
      <c r="AG141" s="1"/>
      <c r="AH141" s="1"/>
      <c r="AI141" s="1"/>
      <c r="AJ141" s="1"/>
    </row>
    <row r="142" spans="1:36" x14ac:dyDescent="0.35">
      <c r="A142" s="3"/>
      <c r="B142" s="5"/>
      <c r="C142" s="54" t="s">
        <v>4678</v>
      </c>
      <c r="D142" s="127"/>
      <c r="E142" s="54" t="s">
        <v>4678</v>
      </c>
      <c r="F142" s="127"/>
      <c r="G142" s="54" t="s">
        <v>4678</v>
      </c>
      <c r="H142" s="127"/>
      <c r="I142" s="23" t="s">
        <v>1007</v>
      </c>
      <c r="J142" s="128"/>
      <c r="K142" s="55"/>
      <c r="L142" s="65"/>
      <c r="M142" s="55"/>
      <c r="N142" s="65"/>
      <c r="O142" s="55"/>
      <c r="P142" s="65"/>
      <c r="Q142" s="55"/>
      <c r="R142" s="65"/>
      <c r="S142" s="55"/>
      <c r="T142" s="7"/>
      <c r="U142" s="4"/>
      <c r="V142" s="1"/>
      <c r="W142" s="1"/>
      <c r="X142" s="1"/>
      <c r="Y142" s="1"/>
      <c r="Z142" s="1"/>
      <c r="AA142" s="1"/>
      <c r="AB142" s="1"/>
      <c r="AC142" s="1"/>
      <c r="AD142" s="1"/>
      <c r="AE142" s="1"/>
      <c r="AF142" s="1"/>
      <c r="AG142" s="1"/>
      <c r="AH142" s="1"/>
      <c r="AI142" s="1"/>
      <c r="AJ142" s="1"/>
    </row>
    <row r="143" spans="1:36" x14ac:dyDescent="0.35">
      <c r="A143" s="3"/>
      <c r="B143" s="5"/>
      <c r="C143" s="54" t="s">
        <v>4678</v>
      </c>
      <c r="D143" s="127"/>
      <c r="E143" s="54" t="s">
        <v>4678</v>
      </c>
      <c r="F143" s="127"/>
      <c r="G143" s="54" t="s">
        <v>4678</v>
      </c>
      <c r="H143" s="127"/>
      <c r="I143" s="23" t="s">
        <v>1007</v>
      </c>
      <c r="J143" s="128"/>
      <c r="K143" s="55"/>
      <c r="L143" s="65"/>
      <c r="M143" s="55"/>
      <c r="N143" s="65"/>
      <c r="O143" s="55"/>
      <c r="P143" s="65"/>
      <c r="Q143" s="55"/>
      <c r="R143" s="65"/>
      <c r="S143" s="55"/>
      <c r="T143" s="7"/>
      <c r="U143" s="4"/>
      <c r="V143" s="1"/>
      <c r="W143" s="1"/>
      <c r="X143" s="1"/>
      <c r="Y143" s="1"/>
      <c r="Z143" s="1"/>
      <c r="AA143" s="1"/>
      <c r="AB143" s="1"/>
      <c r="AC143" s="1"/>
      <c r="AD143" s="1"/>
      <c r="AE143" s="1"/>
      <c r="AF143" s="1"/>
      <c r="AG143" s="1"/>
      <c r="AH143" s="1"/>
      <c r="AI143" s="1"/>
      <c r="AJ143" s="1"/>
    </row>
    <row r="144" spans="1:36" x14ac:dyDescent="0.35">
      <c r="A144" s="3"/>
      <c r="B144" s="5"/>
      <c r="C144" s="54" t="s">
        <v>4678</v>
      </c>
      <c r="D144" s="127"/>
      <c r="E144" s="54" t="s">
        <v>4678</v>
      </c>
      <c r="F144" s="127"/>
      <c r="G144" s="54" t="s">
        <v>4678</v>
      </c>
      <c r="H144" s="127"/>
      <c r="I144" s="23" t="s">
        <v>1007</v>
      </c>
      <c r="J144" s="128"/>
      <c r="K144" s="55"/>
      <c r="L144" s="65"/>
      <c r="M144" s="55"/>
      <c r="N144" s="65"/>
      <c r="O144" s="55"/>
      <c r="P144" s="65"/>
      <c r="Q144" s="55"/>
      <c r="R144" s="65"/>
      <c r="S144" s="55"/>
      <c r="T144" s="7"/>
      <c r="U144" s="4"/>
      <c r="V144" s="1"/>
      <c r="W144" s="1"/>
      <c r="X144" s="1"/>
      <c r="Y144" s="1"/>
      <c r="Z144" s="1"/>
      <c r="AA144" s="1"/>
      <c r="AB144" s="1"/>
      <c r="AC144" s="1"/>
      <c r="AD144" s="1"/>
      <c r="AE144" s="1"/>
      <c r="AF144" s="1"/>
      <c r="AG144" s="1"/>
      <c r="AH144" s="1"/>
      <c r="AI144" s="1"/>
      <c r="AJ144" s="1"/>
    </row>
    <row r="145" spans="1:36" x14ac:dyDescent="0.35">
      <c r="A145" s="3"/>
      <c r="B145" s="5"/>
      <c r="C145" s="54" t="s">
        <v>4678</v>
      </c>
      <c r="D145" s="127"/>
      <c r="E145" s="54" t="s">
        <v>4678</v>
      </c>
      <c r="F145" s="127"/>
      <c r="G145" s="54" t="s">
        <v>4678</v>
      </c>
      <c r="H145" s="127"/>
      <c r="I145" s="23" t="s">
        <v>1007</v>
      </c>
      <c r="J145" s="128"/>
      <c r="K145" s="55"/>
      <c r="L145" s="65"/>
      <c r="M145" s="55"/>
      <c r="N145" s="65"/>
      <c r="O145" s="55"/>
      <c r="P145" s="65"/>
      <c r="Q145" s="55"/>
      <c r="R145" s="65"/>
      <c r="S145" s="55"/>
      <c r="T145" s="7"/>
      <c r="U145" s="4"/>
      <c r="V145" s="1"/>
      <c r="W145" s="1"/>
      <c r="X145" s="1"/>
      <c r="Y145" s="1"/>
      <c r="Z145" s="1"/>
      <c r="AA145" s="1"/>
      <c r="AB145" s="1"/>
      <c r="AC145" s="1"/>
      <c r="AD145" s="1"/>
      <c r="AE145" s="1"/>
      <c r="AF145" s="1"/>
      <c r="AG145" s="1"/>
      <c r="AH145" s="1"/>
      <c r="AI145" s="1"/>
      <c r="AJ145" s="1"/>
    </row>
    <row r="146" spans="1:36" x14ac:dyDescent="0.35">
      <c r="A146" s="3"/>
      <c r="B146" s="5"/>
      <c r="C146" s="54" t="s">
        <v>4678</v>
      </c>
      <c r="D146" s="127"/>
      <c r="E146" s="54" t="s">
        <v>4678</v>
      </c>
      <c r="F146" s="127"/>
      <c r="G146" s="54" t="s">
        <v>4678</v>
      </c>
      <c r="H146" s="127"/>
      <c r="I146" s="23" t="s">
        <v>1007</v>
      </c>
      <c r="J146" s="128"/>
      <c r="K146" s="55"/>
      <c r="L146" s="65"/>
      <c r="M146" s="55"/>
      <c r="N146" s="65"/>
      <c r="O146" s="55"/>
      <c r="P146" s="65"/>
      <c r="Q146" s="55"/>
      <c r="R146" s="65"/>
      <c r="S146" s="55"/>
      <c r="T146" s="7"/>
      <c r="U146" s="4"/>
      <c r="V146" s="1"/>
      <c r="W146" s="1"/>
      <c r="X146" s="1"/>
      <c r="Y146" s="1"/>
      <c r="Z146" s="1"/>
      <c r="AA146" s="1"/>
      <c r="AB146" s="1"/>
      <c r="AC146" s="1"/>
      <c r="AD146" s="1"/>
      <c r="AE146" s="1"/>
      <c r="AF146" s="1"/>
      <c r="AG146" s="1"/>
      <c r="AH146" s="1"/>
      <c r="AI146" s="1"/>
      <c r="AJ146" s="1"/>
    </row>
    <row r="147" spans="1:36" x14ac:dyDescent="0.35">
      <c r="A147" s="3"/>
      <c r="B147" s="5"/>
      <c r="C147" s="54" t="s">
        <v>4678</v>
      </c>
      <c r="D147" s="127"/>
      <c r="E147" s="54" t="s">
        <v>4678</v>
      </c>
      <c r="F147" s="127"/>
      <c r="G147" s="54" t="s">
        <v>4678</v>
      </c>
      <c r="H147" s="127"/>
      <c r="I147" s="23" t="s">
        <v>1007</v>
      </c>
      <c r="J147" s="128"/>
      <c r="K147" s="55"/>
      <c r="L147" s="65"/>
      <c r="M147" s="55"/>
      <c r="N147" s="65"/>
      <c r="O147" s="55"/>
      <c r="P147" s="65"/>
      <c r="Q147" s="55"/>
      <c r="R147" s="65"/>
      <c r="S147" s="55"/>
      <c r="T147" s="7"/>
      <c r="U147" s="4"/>
      <c r="V147" s="1"/>
      <c r="W147" s="1"/>
      <c r="X147" s="1"/>
      <c r="Y147" s="1"/>
      <c r="Z147" s="1"/>
      <c r="AA147" s="1"/>
      <c r="AB147" s="1"/>
      <c r="AC147" s="1"/>
      <c r="AD147" s="1"/>
      <c r="AE147" s="1"/>
      <c r="AF147" s="1"/>
      <c r="AG147" s="1"/>
      <c r="AH147" s="1"/>
      <c r="AI147" s="1"/>
      <c r="AJ147" s="1"/>
    </row>
    <row r="148" spans="1:36" x14ac:dyDescent="0.35">
      <c r="A148" s="3"/>
      <c r="B148" s="5"/>
      <c r="C148" s="54" t="s">
        <v>4678</v>
      </c>
      <c r="D148" s="127"/>
      <c r="E148" s="54" t="s">
        <v>4678</v>
      </c>
      <c r="F148" s="127"/>
      <c r="G148" s="54" t="s">
        <v>4678</v>
      </c>
      <c r="H148" s="127"/>
      <c r="I148" s="23" t="s">
        <v>1007</v>
      </c>
      <c r="J148" s="128"/>
      <c r="K148" s="55"/>
      <c r="L148" s="65"/>
      <c r="M148" s="55"/>
      <c r="N148" s="65"/>
      <c r="O148" s="55"/>
      <c r="P148" s="65"/>
      <c r="Q148" s="55"/>
      <c r="R148" s="65"/>
      <c r="S148" s="55"/>
      <c r="T148" s="7"/>
      <c r="U148" s="4"/>
      <c r="V148" s="1"/>
      <c r="W148" s="1"/>
      <c r="X148" s="1"/>
      <c r="Y148" s="1"/>
      <c r="Z148" s="1"/>
      <c r="AA148" s="1"/>
      <c r="AB148" s="1"/>
      <c r="AC148" s="1"/>
      <c r="AD148" s="1"/>
      <c r="AE148" s="1"/>
      <c r="AF148" s="1"/>
      <c r="AG148" s="1"/>
      <c r="AH148" s="1"/>
      <c r="AI148" s="1"/>
      <c r="AJ148" s="1"/>
    </row>
    <row r="149" spans="1:36" x14ac:dyDescent="0.35">
      <c r="A149" s="3"/>
      <c r="B149" s="5"/>
      <c r="C149" s="54" t="s">
        <v>4678</v>
      </c>
      <c r="D149" s="127"/>
      <c r="E149" s="54" t="s">
        <v>4678</v>
      </c>
      <c r="F149" s="127"/>
      <c r="G149" s="54" t="s">
        <v>4678</v>
      </c>
      <c r="H149" s="127"/>
      <c r="I149" s="23" t="s">
        <v>1007</v>
      </c>
      <c r="J149" s="128"/>
      <c r="K149" s="55"/>
      <c r="L149" s="65"/>
      <c r="M149" s="55"/>
      <c r="N149" s="65"/>
      <c r="O149" s="55"/>
      <c r="P149" s="65"/>
      <c r="Q149" s="55"/>
      <c r="R149" s="65"/>
      <c r="S149" s="55"/>
      <c r="T149" s="7"/>
      <c r="U149" s="4"/>
      <c r="V149" s="1"/>
      <c r="W149" s="1"/>
      <c r="X149" s="1"/>
      <c r="Y149" s="1"/>
      <c r="Z149" s="1"/>
      <c r="AA149" s="1"/>
      <c r="AB149" s="1"/>
      <c r="AC149" s="1"/>
      <c r="AD149" s="1"/>
      <c r="AE149" s="1"/>
      <c r="AF149" s="1"/>
      <c r="AG149" s="1"/>
      <c r="AH149" s="1"/>
      <c r="AI149" s="1"/>
      <c r="AJ149" s="1"/>
    </row>
    <row r="150" spans="1:36" x14ac:dyDescent="0.35">
      <c r="A150" s="3"/>
      <c r="B150" s="5"/>
      <c r="C150" s="54" t="s">
        <v>4678</v>
      </c>
      <c r="D150" s="127"/>
      <c r="E150" s="54" t="s">
        <v>4678</v>
      </c>
      <c r="F150" s="127"/>
      <c r="G150" s="54" t="s">
        <v>4678</v>
      </c>
      <c r="H150" s="127"/>
      <c r="I150" s="23" t="s">
        <v>1007</v>
      </c>
      <c r="J150" s="128"/>
      <c r="K150" s="55"/>
      <c r="L150" s="65"/>
      <c r="M150" s="55"/>
      <c r="N150" s="65"/>
      <c r="O150" s="55"/>
      <c r="P150" s="65"/>
      <c r="Q150" s="55"/>
      <c r="R150" s="65"/>
      <c r="S150" s="55"/>
      <c r="T150" s="7"/>
      <c r="U150" s="4"/>
      <c r="V150" s="1"/>
      <c r="W150" s="1"/>
      <c r="X150" s="1"/>
      <c r="Y150" s="1"/>
      <c r="Z150" s="1"/>
      <c r="AA150" s="1"/>
      <c r="AB150" s="1"/>
      <c r="AC150" s="1"/>
      <c r="AD150" s="1"/>
      <c r="AE150" s="1"/>
      <c r="AF150" s="1"/>
      <c r="AG150" s="1"/>
      <c r="AH150" s="1"/>
      <c r="AI150" s="1"/>
      <c r="AJ150" s="1"/>
    </row>
    <row r="151" spans="1:36" x14ac:dyDescent="0.35">
      <c r="A151" s="3"/>
      <c r="B151" s="5"/>
      <c r="C151" s="54" t="s">
        <v>4678</v>
      </c>
      <c r="D151" s="127"/>
      <c r="E151" s="54" t="s">
        <v>4678</v>
      </c>
      <c r="F151" s="127"/>
      <c r="G151" s="54" t="s">
        <v>4678</v>
      </c>
      <c r="H151" s="127"/>
      <c r="I151" s="23" t="s">
        <v>1007</v>
      </c>
      <c r="J151" s="128"/>
      <c r="K151" s="55"/>
      <c r="L151" s="65"/>
      <c r="M151" s="55"/>
      <c r="N151" s="65"/>
      <c r="O151" s="55"/>
      <c r="P151" s="65"/>
      <c r="Q151" s="55"/>
      <c r="R151" s="65"/>
      <c r="S151" s="55"/>
      <c r="T151" s="7"/>
      <c r="U151" s="4"/>
      <c r="V151" s="1"/>
      <c r="W151" s="1"/>
      <c r="X151" s="1"/>
      <c r="Y151" s="1"/>
      <c r="Z151" s="1"/>
      <c r="AA151" s="1"/>
      <c r="AB151" s="1"/>
      <c r="AC151" s="1"/>
      <c r="AD151" s="1"/>
      <c r="AE151" s="1"/>
      <c r="AF151" s="1"/>
      <c r="AG151" s="1"/>
      <c r="AH151" s="1"/>
      <c r="AI151" s="1"/>
      <c r="AJ151" s="1"/>
    </row>
    <row r="152" spans="1:36" x14ac:dyDescent="0.35">
      <c r="A152" s="3"/>
      <c r="B152" s="5"/>
      <c r="C152" s="54" t="s">
        <v>4678</v>
      </c>
      <c r="D152" s="127"/>
      <c r="E152" s="54" t="s">
        <v>4678</v>
      </c>
      <c r="F152" s="127"/>
      <c r="G152" s="54" t="s">
        <v>4678</v>
      </c>
      <c r="H152" s="127"/>
      <c r="I152" s="23" t="s">
        <v>1007</v>
      </c>
      <c r="J152" s="128"/>
      <c r="K152" s="55"/>
      <c r="L152" s="65"/>
      <c r="M152" s="55"/>
      <c r="N152" s="65"/>
      <c r="O152" s="55"/>
      <c r="P152" s="65"/>
      <c r="Q152" s="55"/>
      <c r="R152" s="65"/>
      <c r="S152" s="55"/>
      <c r="T152" s="7"/>
      <c r="U152" s="4"/>
      <c r="V152" s="1"/>
      <c r="W152" s="1"/>
      <c r="X152" s="1"/>
      <c r="Y152" s="1"/>
      <c r="Z152" s="1"/>
      <c r="AA152" s="1"/>
      <c r="AB152" s="1"/>
      <c r="AC152" s="1"/>
      <c r="AD152" s="1"/>
      <c r="AE152" s="1"/>
      <c r="AF152" s="1"/>
      <c r="AG152" s="1"/>
      <c r="AH152" s="1"/>
      <c r="AI152" s="1"/>
      <c r="AJ152" s="1"/>
    </row>
    <row r="153" spans="1:36" x14ac:dyDescent="0.35">
      <c r="A153" s="3"/>
      <c r="B153" s="5"/>
      <c r="C153" s="54" t="s">
        <v>4678</v>
      </c>
      <c r="D153" s="127"/>
      <c r="E153" s="54" t="s">
        <v>4678</v>
      </c>
      <c r="F153" s="127"/>
      <c r="G153" s="54" t="s">
        <v>4678</v>
      </c>
      <c r="H153" s="127"/>
      <c r="I153" s="23" t="s">
        <v>1007</v>
      </c>
      <c r="J153" s="128"/>
      <c r="K153" s="55"/>
      <c r="L153" s="65"/>
      <c r="M153" s="55"/>
      <c r="N153" s="65"/>
      <c r="O153" s="55"/>
      <c r="P153" s="65"/>
      <c r="Q153" s="55"/>
      <c r="R153" s="65"/>
      <c r="S153" s="55"/>
      <c r="T153" s="7"/>
      <c r="U153" s="4"/>
      <c r="V153" s="1"/>
      <c r="W153" s="1"/>
      <c r="X153" s="1"/>
      <c r="Y153" s="1"/>
      <c r="Z153" s="1"/>
      <c r="AA153" s="1"/>
      <c r="AB153" s="1"/>
      <c r="AC153" s="1"/>
      <c r="AD153" s="1"/>
      <c r="AE153" s="1"/>
      <c r="AF153" s="1"/>
      <c r="AG153" s="1"/>
      <c r="AH153" s="1"/>
      <c r="AI153" s="1"/>
      <c r="AJ153" s="1"/>
    </row>
    <row r="154" spans="1:36" x14ac:dyDescent="0.35">
      <c r="A154" s="3"/>
      <c r="B154" s="5"/>
      <c r="C154" s="54" t="s">
        <v>4678</v>
      </c>
      <c r="D154" s="127"/>
      <c r="E154" s="54" t="s">
        <v>4678</v>
      </c>
      <c r="F154" s="127"/>
      <c r="G154" s="54" t="s">
        <v>4678</v>
      </c>
      <c r="H154" s="127"/>
      <c r="I154" s="23" t="s">
        <v>1007</v>
      </c>
      <c r="J154" s="128"/>
      <c r="K154" s="55"/>
      <c r="L154" s="65"/>
      <c r="M154" s="55"/>
      <c r="N154" s="65"/>
      <c r="O154" s="55"/>
      <c r="P154" s="65"/>
      <c r="Q154" s="55"/>
      <c r="R154" s="65"/>
      <c r="S154" s="55"/>
      <c r="T154" s="7"/>
      <c r="U154" s="4"/>
      <c r="V154" s="1"/>
      <c r="W154" s="1"/>
      <c r="X154" s="1"/>
      <c r="Y154" s="1"/>
      <c r="Z154" s="1"/>
      <c r="AA154" s="1"/>
      <c r="AB154" s="1"/>
      <c r="AC154" s="1"/>
      <c r="AD154" s="1"/>
      <c r="AE154" s="1"/>
      <c r="AF154" s="1"/>
      <c r="AG154" s="1"/>
      <c r="AH154" s="1"/>
      <c r="AI154" s="1"/>
      <c r="AJ154" s="1"/>
    </row>
    <row r="155" spans="1:36" x14ac:dyDescent="0.35">
      <c r="A155" s="3"/>
      <c r="B155" s="5"/>
      <c r="C155" s="54" t="s">
        <v>4678</v>
      </c>
      <c r="D155" s="127"/>
      <c r="E155" s="54" t="s">
        <v>4678</v>
      </c>
      <c r="F155" s="127"/>
      <c r="G155" s="54" t="s">
        <v>4678</v>
      </c>
      <c r="H155" s="127"/>
      <c r="I155" s="23" t="s">
        <v>1007</v>
      </c>
      <c r="J155" s="128"/>
      <c r="K155" s="55"/>
      <c r="L155" s="65"/>
      <c r="M155" s="55"/>
      <c r="N155" s="65"/>
      <c r="O155" s="55"/>
      <c r="P155" s="65"/>
      <c r="Q155" s="55"/>
      <c r="R155" s="65"/>
      <c r="S155" s="55"/>
      <c r="T155" s="7"/>
      <c r="U155" s="4"/>
      <c r="V155" s="1"/>
      <c r="W155" s="1"/>
      <c r="X155" s="1"/>
      <c r="Y155" s="1"/>
      <c r="Z155" s="1"/>
      <c r="AA155" s="1"/>
      <c r="AB155" s="1"/>
      <c r="AC155" s="1"/>
      <c r="AD155" s="1"/>
      <c r="AE155" s="1"/>
      <c r="AF155" s="1"/>
      <c r="AG155" s="1"/>
      <c r="AH155" s="1"/>
      <c r="AI155" s="1"/>
      <c r="AJ155" s="1"/>
    </row>
    <row r="156" spans="1:36" x14ac:dyDescent="0.35">
      <c r="A156" s="3"/>
      <c r="B156" s="5"/>
      <c r="C156" s="54" t="s">
        <v>4678</v>
      </c>
      <c r="D156" s="127"/>
      <c r="E156" s="54" t="s">
        <v>4678</v>
      </c>
      <c r="F156" s="127"/>
      <c r="G156" s="54" t="s">
        <v>4678</v>
      </c>
      <c r="H156" s="127"/>
      <c r="I156" s="23" t="s">
        <v>1007</v>
      </c>
      <c r="J156" s="128"/>
      <c r="K156" s="55"/>
      <c r="L156" s="65"/>
      <c r="M156" s="55"/>
      <c r="N156" s="65"/>
      <c r="O156" s="55"/>
      <c r="P156" s="65"/>
      <c r="Q156" s="55"/>
      <c r="R156" s="65"/>
      <c r="S156" s="55"/>
      <c r="T156" s="7"/>
      <c r="U156" s="4"/>
      <c r="V156" s="1"/>
      <c r="W156" s="1"/>
      <c r="X156" s="1"/>
      <c r="Y156" s="1"/>
      <c r="Z156" s="1"/>
      <c r="AA156" s="1"/>
      <c r="AB156" s="1"/>
      <c r="AC156" s="1"/>
      <c r="AD156" s="1"/>
      <c r="AE156" s="1"/>
      <c r="AF156" s="1"/>
      <c r="AG156" s="1"/>
      <c r="AH156" s="1"/>
      <c r="AI156" s="1"/>
      <c r="AJ156" s="1"/>
    </row>
    <row r="157" spans="1:36" x14ac:dyDescent="0.35">
      <c r="A157" s="3"/>
      <c r="B157" s="5"/>
      <c r="C157" s="54" t="s">
        <v>4678</v>
      </c>
      <c r="D157" s="127"/>
      <c r="E157" s="54" t="s">
        <v>4678</v>
      </c>
      <c r="F157" s="127"/>
      <c r="G157" s="54" t="s">
        <v>4678</v>
      </c>
      <c r="H157" s="127"/>
      <c r="I157" s="23" t="s">
        <v>1007</v>
      </c>
      <c r="J157" s="128"/>
      <c r="K157" s="55"/>
      <c r="L157" s="65"/>
      <c r="M157" s="55"/>
      <c r="N157" s="65"/>
      <c r="O157" s="55"/>
      <c r="P157" s="65"/>
      <c r="Q157" s="55"/>
      <c r="R157" s="65"/>
      <c r="S157" s="55"/>
      <c r="T157" s="7"/>
      <c r="U157" s="4"/>
      <c r="V157" s="1"/>
      <c r="W157" s="1"/>
      <c r="X157" s="1"/>
      <c r="Y157" s="1"/>
      <c r="Z157" s="1"/>
      <c r="AA157" s="1"/>
      <c r="AB157" s="1"/>
      <c r="AC157" s="1"/>
      <c r="AD157" s="1"/>
      <c r="AE157" s="1"/>
      <c r="AF157" s="1"/>
      <c r="AG157" s="1"/>
      <c r="AH157" s="1"/>
      <c r="AI157" s="1"/>
      <c r="AJ157" s="1"/>
    </row>
    <row r="158" spans="1:36" x14ac:dyDescent="0.35">
      <c r="A158" s="3"/>
      <c r="B158" s="5"/>
      <c r="C158" s="54" t="s">
        <v>4678</v>
      </c>
      <c r="D158" s="127"/>
      <c r="E158" s="54" t="s">
        <v>4678</v>
      </c>
      <c r="F158" s="127"/>
      <c r="G158" s="54" t="s">
        <v>4678</v>
      </c>
      <c r="H158" s="127"/>
      <c r="I158" s="23" t="s">
        <v>1007</v>
      </c>
      <c r="J158" s="128"/>
      <c r="K158" s="55"/>
      <c r="L158" s="65"/>
      <c r="M158" s="55"/>
      <c r="N158" s="65"/>
      <c r="O158" s="55"/>
      <c r="P158" s="65"/>
      <c r="Q158" s="55"/>
      <c r="R158" s="65"/>
      <c r="S158" s="55"/>
      <c r="T158" s="7"/>
      <c r="U158" s="4"/>
      <c r="V158" s="1"/>
      <c r="W158" s="1"/>
      <c r="X158" s="1"/>
      <c r="Y158" s="1"/>
      <c r="Z158" s="1"/>
      <c r="AA158" s="1"/>
      <c r="AB158" s="1"/>
      <c r="AC158" s="1"/>
      <c r="AD158" s="1"/>
      <c r="AE158" s="1"/>
      <c r="AF158" s="1"/>
      <c r="AG158" s="1"/>
      <c r="AH158" s="1"/>
      <c r="AI158" s="1"/>
      <c r="AJ158" s="1"/>
    </row>
    <row r="159" spans="1:36" x14ac:dyDescent="0.35">
      <c r="A159" s="3"/>
      <c r="B159" s="5"/>
      <c r="C159" s="54" t="s">
        <v>4678</v>
      </c>
      <c r="D159" s="127"/>
      <c r="E159" s="54" t="s">
        <v>4678</v>
      </c>
      <c r="F159" s="127"/>
      <c r="G159" s="54" t="s">
        <v>4678</v>
      </c>
      <c r="H159" s="127"/>
      <c r="I159" s="23" t="s">
        <v>1007</v>
      </c>
      <c r="J159" s="128"/>
      <c r="K159" s="55"/>
      <c r="L159" s="65"/>
      <c r="M159" s="55"/>
      <c r="N159" s="65"/>
      <c r="O159" s="55"/>
      <c r="P159" s="65"/>
      <c r="Q159" s="55"/>
      <c r="R159" s="65"/>
      <c r="S159" s="55"/>
      <c r="T159" s="7"/>
      <c r="U159" s="4"/>
      <c r="V159" s="1"/>
      <c r="W159" s="1"/>
      <c r="X159" s="1"/>
      <c r="Y159" s="1"/>
      <c r="Z159" s="1"/>
      <c r="AA159" s="1"/>
      <c r="AB159" s="1"/>
      <c r="AC159" s="1"/>
      <c r="AD159" s="1"/>
      <c r="AE159" s="1"/>
      <c r="AF159" s="1"/>
      <c r="AG159" s="1"/>
      <c r="AH159" s="1"/>
      <c r="AI159" s="1"/>
      <c r="AJ159" s="1"/>
    </row>
    <row r="160" spans="1:36" x14ac:dyDescent="0.35">
      <c r="A160" s="3"/>
      <c r="B160" s="5"/>
      <c r="C160" s="54" t="s">
        <v>4678</v>
      </c>
      <c r="D160" s="127"/>
      <c r="E160" s="54" t="s">
        <v>4678</v>
      </c>
      <c r="F160" s="127"/>
      <c r="G160" s="54" t="s">
        <v>4678</v>
      </c>
      <c r="H160" s="127"/>
      <c r="I160" s="23" t="s">
        <v>1007</v>
      </c>
      <c r="J160" s="128"/>
      <c r="K160" s="55"/>
      <c r="L160" s="65"/>
      <c r="M160" s="55"/>
      <c r="N160" s="65"/>
      <c r="O160" s="55"/>
      <c r="P160" s="65"/>
      <c r="Q160" s="55"/>
      <c r="R160" s="65"/>
      <c r="S160" s="55"/>
      <c r="T160" s="7"/>
      <c r="U160" s="4"/>
      <c r="V160" s="1"/>
      <c r="W160" s="1"/>
      <c r="X160" s="1"/>
      <c r="Y160" s="1"/>
      <c r="Z160" s="1"/>
      <c r="AA160" s="1"/>
      <c r="AB160" s="1"/>
      <c r="AC160" s="1"/>
      <c r="AD160" s="1"/>
      <c r="AE160" s="1"/>
      <c r="AF160" s="1"/>
      <c r="AG160" s="1"/>
      <c r="AH160" s="1"/>
      <c r="AI160" s="1"/>
      <c r="AJ160" s="1"/>
    </row>
    <row r="161" spans="1:36" x14ac:dyDescent="0.35">
      <c r="A161" s="3"/>
      <c r="B161" s="5"/>
      <c r="C161" s="54" t="s">
        <v>4678</v>
      </c>
      <c r="D161" s="127"/>
      <c r="E161" s="54" t="s">
        <v>4678</v>
      </c>
      <c r="F161" s="127"/>
      <c r="G161" s="54" t="s">
        <v>4678</v>
      </c>
      <c r="H161" s="127"/>
      <c r="I161" s="23" t="s">
        <v>1007</v>
      </c>
      <c r="J161" s="128"/>
      <c r="K161" s="55"/>
      <c r="L161" s="65"/>
      <c r="M161" s="55"/>
      <c r="N161" s="65"/>
      <c r="O161" s="55"/>
      <c r="P161" s="65"/>
      <c r="Q161" s="55"/>
      <c r="R161" s="65"/>
      <c r="S161" s="55"/>
      <c r="T161" s="7"/>
      <c r="U161" s="4"/>
      <c r="V161" s="1"/>
      <c r="W161" s="1"/>
      <c r="X161" s="1"/>
      <c r="Y161" s="1"/>
      <c r="Z161" s="1"/>
      <c r="AA161" s="1"/>
      <c r="AB161" s="1"/>
      <c r="AC161" s="1"/>
      <c r="AD161" s="1"/>
      <c r="AE161" s="1"/>
      <c r="AF161" s="1"/>
      <c r="AG161" s="1"/>
      <c r="AH161" s="1"/>
      <c r="AI161" s="1"/>
      <c r="AJ161" s="1"/>
    </row>
    <row r="162" spans="1:36" x14ac:dyDescent="0.35">
      <c r="A162" s="3"/>
      <c r="B162" s="5"/>
      <c r="C162" s="54" t="s">
        <v>4678</v>
      </c>
      <c r="D162" s="127"/>
      <c r="E162" s="54" t="s">
        <v>4678</v>
      </c>
      <c r="F162" s="127"/>
      <c r="G162" s="54" t="s">
        <v>4678</v>
      </c>
      <c r="H162" s="127"/>
      <c r="I162" s="23" t="s">
        <v>1007</v>
      </c>
      <c r="J162" s="128"/>
      <c r="K162" s="55"/>
      <c r="L162" s="65"/>
      <c r="M162" s="55"/>
      <c r="N162" s="65"/>
      <c r="O162" s="55"/>
      <c r="P162" s="65"/>
      <c r="Q162" s="55"/>
      <c r="R162" s="65"/>
      <c r="S162" s="55"/>
      <c r="T162" s="7"/>
      <c r="U162" s="4"/>
      <c r="V162" s="1"/>
      <c r="W162" s="1"/>
      <c r="X162" s="1"/>
      <c r="Y162" s="1"/>
      <c r="Z162" s="1"/>
      <c r="AA162" s="1"/>
      <c r="AB162" s="1"/>
      <c r="AC162" s="1"/>
      <c r="AD162" s="1"/>
      <c r="AE162" s="1"/>
      <c r="AF162" s="1"/>
      <c r="AG162" s="1"/>
      <c r="AH162" s="1"/>
      <c r="AI162" s="1"/>
      <c r="AJ162" s="1"/>
    </row>
    <row r="163" spans="1:36" x14ac:dyDescent="0.35">
      <c r="A163" s="3"/>
      <c r="B163" s="5"/>
      <c r="C163" s="54" t="s">
        <v>4678</v>
      </c>
      <c r="D163" s="127"/>
      <c r="E163" s="54" t="s">
        <v>4678</v>
      </c>
      <c r="F163" s="127"/>
      <c r="G163" s="54" t="s">
        <v>4678</v>
      </c>
      <c r="H163" s="127"/>
      <c r="I163" s="23" t="s">
        <v>1007</v>
      </c>
      <c r="J163" s="128"/>
      <c r="K163" s="55"/>
      <c r="L163" s="65"/>
      <c r="M163" s="55"/>
      <c r="N163" s="65"/>
      <c r="O163" s="55"/>
      <c r="P163" s="65"/>
      <c r="Q163" s="55"/>
      <c r="R163" s="65"/>
      <c r="S163" s="55"/>
      <c r="T163" s="7"/>
      <c r="U163" s="4"/>
      <c r="V163" s="1"/>
      <c r="W163" s="1"/>
      <c r="X163" s="1"/>
      <c r="Y163" s="1"/>
      <c r="Z163" s="1"/>
      <c r="AA163" s="1"/>
      <c r="AB163" s="1"/>
      <c r="AC163" s="1"/>
      <c r="AD163" s="1"/>
      <c r="AE163" s="1"/>
      <c r="AF163" s="1"/>
      <c r="AG163" s="1"/>
      <c r="AH163" s="1"/>
      <c r="AI163" s="1"/>
      <c r="AJ163" s="1"/>
    </row>
    <row r="164" spans="1:36" x14ac:dyDescent="0.35">
      <c r="A164" s="3"/>
      <c r="B164" s="5"/>
      <c r="C164" s="54" t="s">
        <v>4678</v>
      </c>
      <c r="D164" s="127"/>
      <c r="E164" s="54" t="s">
        <v>4678</v>
      </c>
      <c r="F164" s="127"/>
      <c r="G164" s="54" t="s">
        <v>4678</v>
      </c>
      <c r="H164" s="127"/>
      <c r="I164" s="23" t="s">
        <v>1007</v>
      </c>
      <c r="J164" s="128"/>
      <c r="K164" s="55"/>
      <c r="L164" s="65"/>
      <c r="M164" s="55"/>
      <c r="N164" s="65"/>
      <c r="O164" s="55"/>
      <c r="P164" s="65"/>
      <c r="Q164" s="55"/>
      <c r="R164" s="65"/>
      <c r="S164" s="55"/>
      <c r="T164" s="7"/>
      <c r="U164" s="4"/>
      <c r="V164" s="1"/>
      <c r="W164" s="1"/>
      <c r="X164" s="1"/>
      <c r="Y164" s="1"/>
      <c r="Z164" s="1"/>
      <c r="AA164" s="1"/>
      <c r="AB164" s="1"/>
      <c r="AC164" s="1"/>
      <c r="AD164" s="1"/>
      <c r="AE164" s="1"/>
      <c r="AF164" s="1"/>
      <c r="AG164" s="1"/>
      <c r="AH164" s="1"/>
      <c r="AI164" s="1"/>
      <c r="AJ164" s="1"/>
    </row>
    <row r="165" spans="1:36" x14ac:dyDescent="0.35">
      <c r="A165" s="3"/>
      <c r="B165" s="5"/>
      <c r="C165" s="54" t="s">
        <v>4678</v>
      </c>
      <c r="D165" s="127"/>
      <c r="E165" s="54" t="s">
        <v>4678</v>
      </c>
      <c r="F165" s="127"/>
      <c r="G165" s="54" t="s">
        <v>4678</v>
      </c>
      <c r="H165" s="127"/>
      <c r="I165" s="23" t="s">
        <v>1007</v>
      </c>
      <c r="J165" s="128"/>
      <c r="K165" s="55"/>
      <c r="L165" s="65"/>
      <c r="M165" s="55"/>
      <c r="N165" s="65"/>
      <c r="O165" s="55"/>
      <c r="P165" s="65"/>
      <c r="Q165" s="55"/>
      <c r="R165" s="65"/>
      <c r="S165" s="55"/>
      <c r="T165" s="7"/>
      <c r="U165" s="4"/>
      <c r="V165" s="1"/>
      <c r="W165" s="1"/>
      <c r="X165" s="1"/>
      <c r="Y165" s="1"/>
      <c r="Z165" s="1"/>
      <c r="AA165" s="1"/>
      <c r="AB165" s="1"/>
      <c r="AC165" s="1"/>
      <c r="AD165" s="1"/>
      <c r="AE165" s="1"/>
      <c r="AF165" s="1"/>
      <c r="AG165" s="1"/>
      <c r="AH165" s="1"/>
      <c r="AI165" s="1"/>
      <c r="AJ165" s="1"/>
    </row>
    <row r="166" spans="1:36" x14ac:dyDescent="0.35">
      <c r="A166" s="3"/>
      <c r="B166" s="5"/>
      <c r="C166" s="54" t="s">
        <v>4678</v>
      </c>
      <c r="D166" s="127"/>
      <c r="E166" s="54" t="s">
        <v>4678</v>
      </c>
      <c r="F166" s="127"/>
      <c r="G166" s="54" t="s">
        <v>4678</v>
      </c>
      <c r="H166" s="127"/>
      <c r="I166" s="23" t="s">
        <v>1007</v>
      </c>
      <c r="J166" s="128"/>
      <c r="K166" s="55"/>
      <c r="L166" s="65"/>
      <c r="M166" s="55"/>
      <c r="N166" s="65"/>
      <c r="O166" s="55"/>
      <c r="P166" s="65"/>
      <c r="Q166" s="55"/>
      <c r="R166" s="65"/>
      <c r="S166" s="55"/>
      <c r="T166" s="7"/>
      <c r="U166" s="4"/>
      <c r="V166" s="1"/>
      <c r="W166" s="1"/>
      <c r="X166" s="1"/>
      <c r="Y166" s="1"/>
      <c r="Z166" s="1"/>
      <c r="AA166" s="1"/>
      <c r="AB166" s="1"/>
      <c r="AC166" s="1"/>
      <c r="AD166" s="1"/>
      <c r="AE166" s="1"/>
      <c r="AF166" s="1"/>
      <c r="AG166" s="1"/>
      <c r="AH166" s="1"/>
      <c r="AI166" s="1"/>
      <c r="AJ166" s="1"/>
    </row>
    <row r="167" spans="1:36" x14ac:dyDescent="0.35">
      <c r="A167" s="3"/>
      <c r="B167" s="5"/>
      <c r="C167" s="54" t="s">
        <v>4678</v>
      </c>
      <c r="D167" s="127"/>
      <c r="E167" s="54" t="s">
        <v>4678</v>
      </c>
      <c r="F167" s="127"/>
      <c r="G167" s="54" t="s">
        <v>4678</v>
      </c>
      <c r="H167" s="127"/>
      <c r="I167" s="23" t="s">
        <v>1007</v>
      </c>
      <c r="J167" s="128"/>
      <c r="K167" s="55"/>
      <c r="L167" s="65"/>
      <c r="M167" s="55"/>
      <c r="N167" s="65"/>
      <c r="O167" s="55"/>
      <c r="P167" s="65"/>
      <c r="Q167" s="55"/>
      <c r="R167" s="65"/>
      <c r="S167" s="55"/>
      <c r="T167" s="7"/>
      <c r="U167" s="4"/>
      <c r="V167" s="1"/>
      <c r="W167" s="1"/>
      <c r="X167" s="1"/>
      <c r="Y167" s="1"/>
      <c r="Z167" s="1"/>
      <c r="AA167" s="1"/>
      <c r="AB167" s="1"/>
      <c r="AC167" s="1"/>
      <c r="AD167" s="1"/>
      <c r="AE167" s="1"/>
      <c r="AF167" s="1"/>
      <c r="AG167" s="1"/>
      <c r="AH167" s="1"/>
      <c r="AI167" s="1"/>
      <c r="AJ167" s="1"/>
    </row>
    <row r="168" spans="1:36" x14ac:dyDescent="0.35">
      <c r="A168" s="3"/>
      <c r="B168" s="5"/>
      <c r="C168" s="54" t="s">
        <v>4678</v>
      </c>
      <c r="D168" s="127"/>
      <c r="E168" s="54" t="s">
        <v>4678</v>
      </c>
      <c r="F168" s="127"/>
      <c r="G168" s="54" t="s">
        <v>4678</v>
      </c>
      <c r="H168" s="127"/>
      <c r="I168" s="23" t="s">
        <v>1007</v>
      </c>
      <c r="J168" s="128"/>
      <c r="K168" s="55"/>
      <c r="L168" s="65"/>
      <c r="M168" s="55"/>
      <c r="N168" s="65"/>
      <c r="O168" s="55"/>
      <c r="P168" s="65"/>
      <c r="Q168" s="55"/>
      <c r="R168" s="65"/>
      <c r="S168" s="55"/>
      <c r="T168" s="7"/>
      <c r="U168" s="4"/>
      <c r="V168" s="1"/>
      <c r="W168" s="1"/>
      <c r="X168" s="1"/>
      <c r="Y168" s="1"/>
      <c r="Z168" s="1"/>
      <c r="AA168" s="1"/>
      <c r="AB168" s="1"/>
      <c r="AC168" s="1"/>
      <c r="AD168" s="1"/>
      <c r="AE168" s="1"/>
      <c r="AF168" s="1"/>
      <c r="AG168" s="1"/>
      <c r="AH168" s="1"/>
      <c r="AI168" s="1"/>
      <c r="AJ168" s="1"/>
    </row>
    <row r="169" spans="1:36" x14ac:dyDescent="0.35">
      <c r="A169" s="3"/>
      <c r="B169" s="5"/>
      <c r="C169" s="54" t="s">
        <v>4678</v>
      </c>
      <c r="D169" s="127"/>
      <c r="E169" s="54" t="s">
        <v>4678</v>
      </c>
      <c r="F169" s="127"/>
      <c r="G169" s="54" t="s">
        <v>4678</v>
      </c>
      <c r="H169" s="127"/>
      <c r="I169" s="23" t="s">
        <v>1007</v>
      </c>
      <c r="J169" s="128"/>
      <c r="K169" s="55"/>
      <c r="L169" s="65"/>
      <c r="M169" s="55"/>
      <c r="N169" s="65"/>
      <c r="O169" s="55"/>
      <c r="P169" s="65"/>
      <c r="Q169" s="55"/>
      <c r="R169" s="65"/>
      <c r="S169" s="55"/>
      <c r="T169" s="7"/>
      <c r="U169" s="4"/>
      <c r="V169" s="1"/>
      <c r="W169" s="1"/>
      <c r="X169" s="1"/>
      <c r="Y169" s="1"/>
      <c r="Z169" s="1"/>
      <c r="AA169" s="1"/>
      <c r="AB169" s="1"/>
      <c r="AC169" s="1"/>
      <c r="AD169" s="1"/>
      <c r="AE169" s="1"/>
      <c r="AF169" s="1"/>
      <c r="AG169" s="1"/>
      <c r="AH169" s="1"/>
      <c r="AI169" s="1"/>
      <c r="AJ169" s="1"/>
    </row>
    <row r="170" spans="1:36" x14ac:dyDescent="0.35">
      <c r="A170" s="3"/>
      <c r="B170" s="5"/>
      <c r="C170" s="54" t="s">
        <v>4678</v>
      </c>
      <c r="D170" s="127"/>
      <c r="E170" s="54" t="s">
        <v>4678</v>
      </c>
      <c r="F170" s="127"/>
      <c r="G170" s="54" t="s">
        <v>4678</v>
      </c>
      <c r="H170" s="127"/>
      <c r="I170" s="23" t="s">
        <v>1007</v>
      </c>
      <c r="J170" s="128"/>
      <c r="K170" s="55"/>
      <c r="L170" s="65"/>
      <c r="M170" s="55"/>
      <c r="N170" s="65"/>
      <c r="O170" s="55"/>
      <c r="P170" s="65"/>
      <c r="Q170" s="55"/>
      <c r="R170" s="65"/>
      <c r="S170" s="55"/>
      <c r="T170" s="7"/>
      <c r="U170" s="4"/>
      <c r="V170" s="1"/>
      <c r="W170" s="1"/>
      <c r="X170" s="1"/>
      <c r="Y170" s="1"/>
      <c r="Z170" s="1"/>
      <c r="AA170" s="1"/>
      <c r="AB170" s="1"/>
      <c r="AC170" s="1"/>
      <c r="AD170" s="1"/>
      <c r="AE170" s="1"/>
      <c r="AF170" s="1"/>
      <c r="AG170" s="1"/>
      <c r="AH170" s="1"/>
      <c r="AI170" s="1"/>
      <c r="AJ170" s="1"/>
    </row>
    <row r="171" spans="1:36" x14ac:dyDescent="0.35">
      <c r="A171" s="3"/>
      <c r="B171" s="5"/>
      <c r="C171" s="54" t="s">
        <v>4678</v>
      </c>
      <c r="D171" s="127"/>
      <c r="E171" s="54" t="s">
        <v>4678</v>
      </c>
      <c r="F171" s="127"/>
      <c r="G171" s="54" t="s">
        <v>4678</v>
      </c>
      <c r="H171" s="127"/>
      <c r="I171" s="23" t="s">
        <v>1007</v>
      </c>
      <c r="J171" s="128"/>
      <c r="K171" s="55"/>
      <c r="L171" s="65"/>
      <c r="M171" s="55"/>
      <c r="N171" s="65"/>
      <c r="O171" s="55"/>
      <c r="P171" s="65"/>
      <c r="Q171" s="55"/>
      <c r="R171" s="65"/>
      <c r="S171" s="55"/>
      <c r="T171" s="7"/>
      <c r="U171" s="4"/>
      <c r="V171" s="1"/>
      <c r="W171" s="1"/>
      <c r="X171" s="1"/>
      <c r="Y171" s="1"/>
      <c r="Z171" s="1"/>
      <c r="AA171" s="1"/>
      <c r="AB171" s="1"/>
      <c r="AC171" s="1"/>
      <c r="AD171" s="1"/>
      <c r="AE171" s="1"/>
      <c r="AF171" s="1"/>
      <c r="AG171" s="1"/>
      <c r="AH171" s="1"/>
      <c r="AI171" s="1"/>
      <c r="AJ171" s="1"/>
    </row>
    <row r="172" spans="1:36" x14ac:dyDescent="0.35">
      <c r="A172" s="3"/>
      <c r="B172" s="5"/>
      <c r="C172" s="54" t="s">
        <v>4678</v>
      </c>
      <c r="D172" s="127"/>
      <c r="E172" s="54" t="s">
        <v>4678</v>
      </c>
      <c r="F172" s="127"/>
      <c r="G172" s="54" t="s">
        <v>4678</v>
      </c>
      <c r="H172" s="127"/>
      <c r="I172" s="23" t="s">
        <v>1007</v>
      </c>
      <c r="J172" s="128"/>
      <c r="K172" s="55"/>
      <c r="L172" s="65"/>
      <c r="M172" s="55"/>
      <c r="N172" s="65"/>
      <c r="O172" s="55"/>
      <c r="P172" s="65"/>
      <c r="Q172" s="55"/>
      <c r="R172" s="65"/>
      <c r="S172" s="55"/>
      <c r="T172" s="7"/>
      <c r="U172" s="4"/>
      <c r="V172" s="1"/>
      <c r="W172" s="1"/>
      <c r="X172" s="1"/>
      <c r="Y172" s="1"/>
      <c r="Z172" s="1"/>
      <c r="AA172" s="1"/>
      <c r="AB172" s="1"/>
      <c r="AC172" s="1"/>
      <c r="AD172" s="1"/>
      <c r="AE172" s="1"/>
      <c r="AF172" s="1"/>
      <c r="AG172" s="1"/>
      <c r="AH172" s="1"/>
      <c r="AI172" s="1"/>
      <c r="AJ172" s="1"/>
    </row>
    <row r="173" spans="1:36" x14ac:dyDescent="0.35">
      <c r="A173" s="3"/>
      <c r="B173" s="5"/>
      <c r="C173" s="54" t="s">
        <v>4678</v>
      </c>
      <c r="D173" s="127"/>
      <c r="E173" s="54" t="s">
        <v>4678</v>
      </c>
      <c r="F173" s="127"/>
      <c r="G173" s="54" t="s">
        <v>4678</v>
      </c>
      <c r="H173" s="127"/>
      <c r="I173" s="23" t="s">
        <v>1007</v>
      </c>
      <c r="J173" s="128"/>
      <c r="K173" s="55"/>
      <c r="L173" s="65"/>
      <c r="M173" s="55"/>
      <c r="N173" s="65"/>
      <c r="O173" s="55"/>
      <c r="P173" s="65"/>
      <c r="Q173" s="55"/>
      <c r="R173" s="65"/>
      <c r="S173" s="55"/>
      <c r="T173" s="7"/>
      <c r="U173" s="4"/>
      <c r="V173" s="1"/>
      <c r="W173" s="1"/>
      <c r="X173" s="1"/>
      <c r="Y173" s="1"/>
      <c r="Z173" s="1"/>
      <c r="AA173" s="1"/>
      <c r="AB173" s="1"/>
      <c r="AC173" s="1"/>
      <c r="AD173" s="1"/>
      <c r="AE173" s="1"/>
      <c r="AF173" s="1"/>
      <c r="AG173" s="1"/>
      <c r="AH173" s="1"/>
      <c r="AI173" s="1"/>
      <c r="AJ173" s="1"/>
    </row>
    <row r="174" spans="1:36" x14ac:dyDescent="0.35">
      <c r="A174" s="3"/>
      <c r="B174" s="5"/>
      <c r="C174" s="54" t="s">
        <v>4678</v>
      </c>
      <c r="D174" s="127"/>
      <c r="E174" s="54" t="s">
        <v>4678</v>
      </c>
      <c r="F174" s="127"/>
      <c r="G174" s="54" t="s">
        <v>4678</v>
      </c>
      <c r="H174" s="127"/>
      <c r="I174" s="23" t="s">
        <v>1007</v>
      </c>
      <c r="J174" s="128"/>
      <c r="K174" s="55"/>
      <c r="L174" s="65"/>
      <c r="M174" s="55"/>
      <c r="N174" s="65"/>
      <c r="O174" s="55"/>
      <c r="P174" s="65"/>
      <c r="Q174" s="55"/>
      <c r="R174" s="65"/>
      <c r="S174" s="55"/>
      <c r="T174" s="7"/>
      <c r="U174" s="4"/>
      <c r="V174" s="1"/>
      <c r="W174" s="1"/>
      <c r="X174" s="1"/>
      <c r="Y174" s="1"/>
      <c r="Z174" s="1"/>
      <c r="AA174" s="1"/>
      <c r="AB174" s="1"/>
      <c r="AC174" s="1"/>
      <c r="AD174" s="1"/>
      <c r="AE174" s="1"/>
      <c r="AF174" s="1"/>
      <c r="AG174" s="1"/>
      <c r="AH174" s="1"/>
      <c r="AI174" s="1"/>
      <c r="AJ174" s="1"/>
    </row>
    <row r="175" spans="1:36" x14ac:dyDescent="0.35">
      <c r="A175" s="3"/>
      <c r="B175" s="5"/>
      <c r="C175" s="54" t="s">
        <v>4678</v>
      </c>
      <c r="D175" s="127"/>
      <c r="E175" s="54" t="s">
        <v>4678</v>
      </c>
      <c r="F175" s="127"/>
      <c r="G175" s="54" t="s">
        <v>4678</v>
      </c>
      <c r="H175" s="127"/>
      <c r="I175" s="23" t="s">
        <v>1007</v>
      </c>
      <c r="J175" s="128"/>
      <c r="K175" s="55"/>
      <c r="L175" s="65"/>
      <c r="M175" s="55"/>
      <c r="N175" s="65"/>
      <c r="O175" s="55"/>
      <c r="P175" s="65"/>
      <c r="Q175" s="55"/>
      <c r="R175" s="65"/>
      <c r="S175" s="55"/>
      <c r="T175" s="7"/>
      <c r="U175" s="4"/>
      <c r="V175" s="1"/>
      <c r="W175" s="1"/>
      <c r="X175" s="1"/>
      <c r="Y175" s="1"/>
      <c r="Z175" s="1"/>
      <c r="AA175" s="1"/>
      <c r="AB175" s="1"/>
      <c r="AC175" s="1"/>
      <c r="AD175" s="1"/>
      <c r="AE175" s="1"/>
      <c r="AF175" s="1"/>
      <c r="AG175" s="1"/>
      <c r="AH175" s="1"/>
      <c r="AI175" s="1"/>
      <c r="AJ175" s="1"/>
    </row>
    <row r="176" spans="1:36" x14ac:dyDescent="0.35">
      <c r="A176" s="3"/>
      <c r="B176" s="5"/>
      <c r="C176" s="54" t="s">
        <v>4678</v>
      </c>
      <c r="D176" s="127"/>
      <c r="E176" s="54" t="s">
        <v>4678</v>
      </c>
      <c r="F176" s="127"/>
      <c r="G176" s="54" t="s">
        <v>4678</v>
      </c>
      <c r="H176" s="127"/>
      <c r="I176" s="23" t="s">
        <v>1007</v>
      </c>
      <c r="J176" s="128"/>
      <c r="K176" s="55"/>
      <c r="L176" s="65"/>
      <c r="M176" s="55"/>
      <c r="N176" s="65"/>
      <c r="O176" s="55"/>
      <c r="P176" s="65"/>
      <c r="Q176" s="55"/>
      <c r="R176" s="65"/>
      <c r="S176" s="55"/>
      <c r="T176" s="7"/>
      <c r="U176" s="4"/>
      <c r="V176" s="1"/>
      <c r="W176" s="1"/>
      <c r="X176" s="1"/>
      <c r="Y176" s="1"/>
      <c r="Z176" s="1"/>
      <c r="AA176" s="1"/>
      <c r="AB176" s="1"/>
      <c r="AC176" s="1"/>
      <c r="AD176" s="1"/>
      <c r="AE176" s="1"/>
      <c r="AF176" s="1"/>
      <c r="AG176" s="1"/>
      <c r="AH176" s="1"/>
      <c r="AI176" s="1"/>
      <c r="AJ176" s="1"/>
    </row>
    <row r="177" spans="1:36" x14ac:dyDescent="0.35">
      <c r="A177" s="3"/>
      <c r="B177" s="5"/>
      <c r="C177" s="54" t="s">
        <v>4678</v>
      </c>
      <c r="D177" s="127"/>
      <c r="E177" s="54" t="s">
        <v>4678</v>
      </c>
      <c r="F177" s="127"/>
      <c r="G177" s="54" t="s">
        <v>4678</v>
      </c>
      <c r="H177" s="127"/>
      <c r="I177" s="23" t="s">
        <v>1007</v>
      </c>
      <c r="J177" s="128"/>
      <c r="K177" s="55"/>
      <c r="L177" s="65"/>
      <c r="M177" s="55"/>
      <c r="N177" s="65"/>
      <c r="O177" s="55"/>
      <c r="P177" s="65"/>
      <c r="Q177" s="55"/>
      <c r="R177" s="65"/>
      <c r="S177" s="55"/>
      <c r="T177" s="7"/>
      <c r="U177" s="4"/>
      <c r="V177" s="1"/>
      <c r="W177" s="1"/>
      <c r="X177" s="1"/>
      <c r="Y177" s="1"/>
      <c r="Z177" s="1"/>
      <c r="AA177" s="1"/>
      <c r="AB177" s="1"/>
      <c r="AC177" s="1"/>
      <c r="AD177" s="1"/>
      <c r="AE177" s="1"/>
      <c r="AF177" s="1"/>
      <c r="AG177" s="1"/>
      <c r="AH177" s="1"/>
      <c r="AI177" s="1"/>
      <c r="AJ177" s="1"/>
    </row>
    <row r="178" spans="1:36" x14ac:dyDescent="0.35">
      <c r="A178" s="3"/>
      <c r="B178" s="5"/>
      <c r="C178" s="54" t="s">
        <v>4678</v>
      </c>
      <c r="D178" s="127"/>
      <c r="E178" s="54" t="s">
        <v>4678</v>
      </c>
      <c r="F178" s="127"/>
      <c r="G178" s="54" t="s">
        <v>4678</v>
      </c>
      <c r="H178" s="127"/>
      <c r="I178" s="23" t="s">
        <v>1007</v>
      </c>
      <c r="J178" s="128"/>
      <c r="K178" s="55"/>
      <c r="L178" s="65"/>
      <c r="M178" s="55"/>
      <c r="N178" s="65"/>
      <c r="O178" s="55"/>
      <c r="P178" s="65"/>
      <c r="Q178" s="55"/>
      <c r="R178" s="65"/>
      <c r="S178" s="55"/>
      <c r="T178" s="7"/>
      <c r="U178" s="4"/>
      <c r="V178" s="1"/>
      <c r="W178" s="1"/>
      <c r="X178" s="1"/>
      <c r="Y178" s="1"/>
      <c r="Z178" s="1"/>
      <c r="AA178" s="1"/>
      <c r="AB178" s="1"/>
      <c r="AC178" s="1"/>
      <c r="AD178" s="1"/>
      <c r="AE178" s="1"/>
      <c r="AF178" s="1"/>
      <c r="AG178" s="1"/>
      <c r="AH178" s="1"/>
      <c r="AI178" s="1"/>
      <c r="AJ178" s="1"/>
    </row>
    <row r="179" spans="1:36" x14ac:dyDescent="0.35">
      <c r="A179" s="3"/>
      <c r="B179" s="5"/>
      <c r="C179" s="54" t="s">
        <v>4678</v>
      </c>
      <c r="D179" s="127"/>
      <c r="E179" s="54" t="s">
        <v>4678</v>
      </c>
      <c r="F179" s="127"/>
      <c r="G179" s="54" t="s">
        <v>4678</v>
      </c>
      <c r="H179" s="127"/>
      <c r="I179" s="23" t="s">
        <v>1007</v>
      </c>
      <c r="J179" s="128"/>
      <c r="K179" s="55"/>
      <c r="L179" s="65"/>
      <c r="M179" s="55"/>
      <c r="N179" s="65"/>
      <c r="O179" s="55"/>
      <c r="P179" s="65"/>
      <c r="Q179" s="55"/>
      <c r="R179" s="65"/>
      <c r="S179" s="55"/>
      <c r="T179" s="7"/>
      <c r="U179" s="4"/>
      <c r="V179" s="1"/>
      <c r="W179" s="1"/>
      <c r="X179" s="1"/>
      <c r="Y179" s="1"/>
      <c r="Z179" s="1"/>
      <c r="AA179" s="1"/>
      <c r="AB179" s="1"/>
      <c r="AC179" s="1"/>
      <c r="AD179" s="1"/>
      <c r="AE179" s="1"/>
      <c r="AF179" s="1"/>
      <c r="AG179" s="1"/>
      <c r="AH179" s="1"/>
      <c r="AI179" s="1"/>
      <c r="AJ179" s="1"/>
    </row>
    <row r="180" spans="1:36" x14ac:dyDescent="0.35">
      <c r="A180" s="3"/>
      <c r="B180" s="5"/>
      <c r="C180" s="54" t="s">
        <v>4678</v>
      </c>
      <c r="D180" s="127"/>
      <c r="E180" s="54" t="s">
        <v>4678</v>
      </c>
      <c r="F180" s="127"/>
      <c r="G180" s="54" t="s">
        <v>4678</v>
      </c>
      <c r="H180" s="127"/>
      <c r="I180" s="23" t="s">
        <v>1007</v>
      </c>
      <c r="J180" s="128"/>
      <c r="K180" s="55"/>
      <c r="L180" s="65"/>
      <c r="M180" s="55"/>
      <c r="N180" s="65"/>
      <c r="O180" s="55"/>
      <c r="P180" s="65"/>
      <c r="Q180" s="55"/>
      <c r="R180" s="65"/>
      <c r="S180" s="55"/>
      <c r="T180" s="7"/>
      <c r="U180" s="4"/>
      <c r="V180" s="1"/>
      <c r="W180" s="1"/>
      <c r="X180" s="1"/>
      <c r="Y180" s="1"/>
      <c r="Z180" s="1"/>
      <c r="AA180" s="1"/>
      <c r="AB180" s="1"/>
      <c r="AC180" s="1"/>
      <c r="AD180" s="1"/>
      <c r="AE180" s="1"/>
      <c r="AF180" s="1"/>
      <c r="AG180" s="1"/>
      <c r="AH180" s="1"/>
      <c r="AI180" s="1"/>
      <c r="AJ180" s="1"/>
    </row>
    <row r="181" spans="1:36" x14ac:dyDescent="0.35">
      <c r="A181" s="3"/>
      <c r="B181" s="5"/>
      <c r="C181" s="54" t="s">
        <v>4678</v>
      </c>
      <c r="D181" s="127"/>
      <c r="E181" s="54" t="s">
        <v>4678</v>
      </c>
      <c r="F181" s="127"/>
      <c r="G181" s="54" t="s">
        <v>4678</v>
      </c>
      <c r="H181" s="127"/>
      <c r="I181" s="23" t="s">
        <v>1007</v>
      </c>
      <c r="J181" s="128"/>
      <c r="K181" s="55"/>
      <c r="L181" s="65"/>
      <c r="M181" s="55"/>
      <c r="N181" s="65"/>
      <c r="O181" s="55"/>
      <c r="P181" s="65"/>
      <c r="Q181" s="55"/>
      <c r="R181" s="65"/>
      <c r="S181" s="55"/>
      <c r="T181" s="7"/>
      <c r="U181" s="4"/>
      <c r="V181" s="1"/>
      <c r="W181" s="1"/>
      <c r="X181" s="1"/>
      <c r="Y181" s="1"/>
      <c r="Z181" s="1"/>
      <c r="AA181" s="1"/>
      <c r="AB181" s="1"/>
      <c r="AC181" s="1"/>
      <c r="AD181" s="1"/>
      <c r="AE181" s="1"/>
      <c r="AF181" s="1"/>
      <c r="AG181" s="1"/>
      <c r="AH181" s="1"/>
      <c r="AI181" s="1"/>
      <c r="AJ181" s="1"/>
    </row>
    <row r="182" spans="1:36" x14ac:dyDescent="0.35">
      <c r="A182" s="3"/>
      <c r="B182" s="5"/>
      <c r="C182" s="54" t="s">
        <v>4678</v>
      </c>
      <c r="D182" s="127"/>
      <c r="E182" s="54" t="s">
        <v>4678</v>
      </c>
      <c r="F182" s="127"/>
      <c r="G182" s="54" t="s">
        <v>4678</v>
      </c>
      <c r="H182" s="127"/>
      <c r="I182" s="23" t="s">
        <v>1007</v>
      </c>
      <c r="J182" s="128"/>
      <c r="K182" s="55"/>
      <c r="L182" s="65"/>
      <c r="M182" s="55"/>
      <c r="N182" s="65"/>
      <c r="O182" s="55"/>
      <c r="P182" s="65"/>
      <c r="Q182" s="55"/>
      <c r="R182" s="65"/>
      <c r="S182" s="55"/>
      <c r="T182" s="7"/>
      <c r="U182" s="4"/>
      <c r="V182" s="1"/>
      <c r="W182" s="1"/>
      <c r="X182" s="1"/>
      <c r="Y182" s="1"/>
      <c r="Z182" s="1"/>
      <c r="AA182" s="1"/>
      <c r="AB182" s="1"/>
      <c r="AC182" s="1"/>
      <c r="AD182" s="1"/>
      <c r="AE182" s="1"/>
      <c r="AF182" s="1"/>
      <c r="AG182" s="1"/>
      <c r="AH182" s="1"/>
      <c r="AI182" s="1"/>
      <c r="AJ182" s="1"/>
    </row>
    <row r="183" spans="1:36" x14ac:dyDescent="0.35">
      <c r="A183" s="3"/>
      <c r="B183" s="5"/>
      <c r="C183" s="54" t="s">
        <v>4678</v>
      </c>
      <c r="D183" s="127"/>
      <c r="E183" s="54" t="s">
        <v>4678</v>
      </c>
      <c r="F183" s="127"/>
      <c r="G183" s="54" t="s">
        <v>4678</v>
      </c>
      <c r="H183" s="127"/>
      <c r="I183" s="23" t="s">
        <v>1007</v>
      </c>
      <c r="J183" s="128"/>
      <c r="K183" s="55"/>
      <c r="L183" s="65"/>
      <c r="M183" s="55"/>
      <c r="N183" s="65"/>
      <c r="O183" s="55"/>
      <c r="P183" s="65"/>
      <c r="Q183" s="55"/>
      <c r="R183" s="65"/>
      <c r="S183" s="55"/>
      <c r="T183" s="7"/>
      <c r="U183" s="4"/>
      <c r="V183" s="1"/>
      <c r="W183" s="1"/>
      <c r="X183" s="1"/>
      <c r="Y183" s="1"/>
      <c r="Z183" s="1"/>
      <c r="AA183" s="1"/>
      <c r="AB183" s="1"/>
      <c r="AC183" s="1"/>
      <c r="AD183" s="1"/>
      <c r="AE183" s="1"/>
      <c r="AF183" s="1"/>
      <c r="AG183" s="1"/>
      <c r="AH183" s="1"/>
      <c r="AI183" s="1"/>
      <c r="AJ183" s="1"/>
    </row>
    <row r="184" spans="1:36" x14ac:dyDescent="0.35">
      <c r="A184" s="3"/>
      <c r="B184" s="5"/>
      <c r="C184" s="54" t="s">
        <v>4678</v>
      </c>
      <c r="D184" s="127"/>
      <c r="E184" s="54" t="s">
        <v>4678</v>
      </c>
      <c r="F184" s="127"/>
      <c r="G184" s="54" t="s">
        <v>4678</v>
      </c>
      <c r="H184" s="127"/>
      <c r="I184" s="23" t="s">
        <v>1007</v>
      </c>
      <c r="J184" s="128"/>
      <c r="K184" s="55"/>
      <c r="L184" s="65"/>
      <c r="M184" s="55"/>
      <c r="N184" s="65"/>
      <c r="O184" s="55"/>
      <c r="P184" s="65"/>
      <c r="Q184" s="55"/>
      <c r="R184" s="65"/>
      <c r="S184" s="55"/>
      <c r="T184" s="7"/>
      <c r="U184" s="4"/>
      <c r="V184" s="1"/>
      <c r="W184" s="1"/>
      <c r="X184" s="1"/>
      <c r="Y184" s="1"/>
      <c r="Z184" s="1"/>
      <c r="AA184" s="1"/>
      <c r="AB184" s="1"/>
      <c r="AC184" s="1"/>
      <c r="AD184" s="1"/>
      <c r="AE184" s="1"/>
      <c r="AF184" s="1"/>
      <c r="AG184" s="1"/>
      <c r="AH184" s="1"/>
      <c r="AI184" s="1"/>
      <c r="AJ184" s="1"/>
    </row>
    <row r="185" spans="1:36" x14ac:dyDescent="0.35">
      <c r="A185" s="3"/>
      <c r="B185" s="5"/>
      <c r="C185" s="54" t="s">
        <v>4678</v>
      </c>
      <c r="D185" s="127"/>
      <c r="E185" s="54" t="s">
        <v>4678</v>
      </c>
      <c r="F185" s="127"/>
      <c r="G185" s="54" t="s">
        <v>4678</v>
      </c>
      <c r="H185" s="127"/>
      <c r="I185" s="23" t="s">
        <v>1007</v>
      </c>
      <c r="J185" s="128"/>
      <c r="K185" s="55"/>
      <c r="L185" s="65"/>
      <c r="M185" s="55"/>
      <c r="N185" s="65"/>
      <c r="O185" s="55"/>
      <c r="P185" s="65"/>
      <c r="Q185" s="55"/>
      <c r="R185" s="65"/>
      <c r="S185" s="55"/>
      <c r="T185" s="7"/>
      <c r="U185" s="4"/>
      <c r="V185" s="1"/>
      <c r="W185" s="1"/>
      <c r="X185" s="1"/>
      <c r="Y185" s="1"/>
      <c r="Z185" s="1"/>
      <c r="AA185" s="1"/>
      <c r="AB185" s="1"/>
      <c r="AC185" s="1"/>
      <c r="AD185" s="1"/>
      <c r="AE185" s="1"/>
      <c r="AF185" s="1"/>
      <c r="AG185" s="1"/>
      <c r="AH185" s="1"/>
      <c r="AI185" s="1"/>
      <c r="AJ185" s="1"/>
    </row>
    <row r="186" spans="1:36" x14ac:dyDescent="0.35">
      <c r="A186" s="3"/>
      <c r="B186" s="5"/>
      <c r="C186" s="54" t="s">
        <v>4678</v>
      </c>
      <c r="D186" s="127"/>
      <c r="E186" s="54" t="s">
        <v>4678</v>
      </c>
      <c r="F186" s="127"/>
      <c r="G186" s="54" t="s">
        <v>4678</v>
      </c>
      <c r="H186" s="127"/>
      <c r="I186" s="23" t="s">
        <v>1007</v>
      </c>
      <c r="J186" s="128"/>
      <c r="K186" s="55"/>
      <c r="L186" s="65"/>
      <c r="M186" s="55"/>
      <c r="N186" s="65"/>
      <c r="O186" s="55"/>
      <c r="P186" s="65"/>
      <c r="Q186" s="55"/>
      <c r="R186" s="65"/>
      <c r="S186" s="55"/>
      <c r="T186" s="7"/>
      <c r="U186" s="4"/>
      <c r="V186" s="1"/>
      <c r="W186" s="1"/>
      <c r="X186" s="1"/>
      <c r="Y186" s="1"/>
      <c r="Z186" s="1"/>
      <c r="AA186" s="1"/>
      <c r="AB186" s="1"/>
      <c r="AC186" s="1"/>
      <c r="AD186" s="1"/>
      <c r="AE186" s="1"/>
      <c r="AF186" s="1"/>
      <c r="AG186" s="1"/>
      <c r="AH186" s="1"/>
      <c r="AI186" s="1"/>
      <c r="AJ186" s="1"/>
    </row>
    <row r="187" spans="1:36" x14ac:dyDescent="0.35">
      <c r="A187" s="3"/>
      <c r="B187" s="5"/>
      <c r="C187" s="54" t="s">
        <v>4678</v>
      </c>
      <c r="D187" s="127"/>
      <c r="E187" s="54" t="s">
        <v>4678</v>
      </c>
      <c r="F187" s="127"/>
      <c r="G187" s="54" t="s">
        <v>4678</v>
      </c>
      <c r="H187" s="127"/>
      <c r="I187" s="23" t="s">
        <v>1007</v>
      </c>
      <c r="J187" s="128"/>
      <c r="K187" s="55"/>
      <c r="L187" s="65"/>
      <c r="M187" s="55"/>
      <c r="N187" s="65"/>
      <c r="O187" s="55"/>
      <c r="P187" s="65"/>
      <c r="Q187" s="55"/>
      <c r="R187" s="65"/>
      <c r="S187" s="55"/>
      <c r="T187" s="7"/>
      <c r="U187" s="4"/>
      <c r="V187" s="1"/>
      <c r="W187" s="1"/>
      <c r="X187" s="1"/>
      <c r="Y187" s="1"/>
      <c r="Z187" s="1"/>
      <c r="AA187" s="1"/>
      <c r="AB187" s="1"/>
      <c r="AC187" s="1"/>
      <c r="AD187" s="1"/>
      <c r="AE187" s="1"/>
      <c r="AF187" s="1"/>
      <c r="AG187" s="1"/>
      <c r="AH187" s="1"/>
      <c r="AI187" s="1"/>
      <c r="AJ187" s="1"/>
    </row>
    <row r="188" spans="1:36" x14ac:dyDescent="0.35">
      <c r="A188" s="3"/>
      <c r="B188" s="5"/>
      <c r="C188" s="54" t="s">
        <v>4678</v>
      </c>
      <c r="D188" s="127"/>
      <c r="E188" s="54" t="s">
        <v>4678</v>
      </c>
      <c r="F188" s="127"/>
      <c r="G188" s="54" t="s">
        <v>4678</v>
      </c>
      <c r="H188" s="127"/>
      <c r="I188" s="23" t="s">
        <v>1007</v>
      </c>
      <c r="J188" s="128"/>
      <c r="K188" s="55"/>
      <c r="L188" s="65"/>
      <c r="M188" s="55"/>
      <c r="N188" s="65"/>
      <c r="O188" s="55"/>
      <c r="P188" s="65"/>
      <c r="Q188" s="55"/>
      <c r="R188" s="65"/>
      <c r="S188" s="55"/>
      <c r="T188" s="7"/>
      <c r="U188" s="4"/>
      <c r="V188" s="1"/>
      <c r="W188" s="1"/>
      <c r="X188" s="1"/>
      <c r="Y188" s="1"/>
      <c r="Z188" s="1"/>
      <c r="AA188" s="1"/>
      <c r="AB188" s="1"/>
      <c r="AC188" s="1"/>
      <c r="AD188" s="1"/>
      <c r="AE188" s="1"/>
      <c r="AF188" s="1"/>
      <c r="AG188" s="1"/>
      <c r="AH188" s="1"/>
      <c r="AI188" s="1"/>
      <c r="AJ188" s="1"/>
    </row>
    <row r="189" spans="1:36" x14ac:dyDescent="0.35">
      <c r="A189" s="3"/>
      <c r="B189" s="5"/>
      <c r="C189" s="54" t="s">
        <v>4678</v>
      </c>
      <c r="D189" s="127"/>
      <c r="E189" s="54" t="s">
        <v>4678</v>
      </c>
      <c r="F189" s="127"/>
      <c r="G189" s="54" t="s">
        <v>4678</v>
      </c>
      <c r="H189" s="127"/>
      <c r="I189" s="23" t="s">
        <v>1007</v>
      </c>
      <c r="J189" s="128"/>
      <c r="K189" s="55"/>
      <c r="L189" s="65"/>
      <c r="M189" s="55"/>
      <c r="N189" s="65"/>
      <c r="O189" s="55"/>
      <c r="P189" s="65"/>
      <c r="Q189" s="55"/>
      <c r="R189" s="65"/>
      <c r="S189" s="55"/>
      <c r="T189" s="7"/>
      <c r="U189" s="4"/>
      <c r="V189" s="1"/>
      <c r="W189" s="1"/>
      <c r="X189" s="1"/>
      <c r="Y189" s="1"/>
      <c r="Z189" s="1"/>
      <c r="AA189" s="1"/>
      <c r="AB189" s="1"/>
      <c r="AC189" s="1"/>
      <c r="AD189" s="1"/>
      <c r="AE189" s="1"/>
      <c r="AF189" s="1"/>
      <c r="AG189" s="1"/>
      <c r="AH189" s="1"/>
      <c r="AI189" s="1"/>
      <c r="AJ189" s="1"/>
    </row>
    <row r="190" spans="1:36" x14ac:dyDescent="0.35">
      <c r="A190" s="3"/>
      <c r="B190" s="5"/>
      <c r="C190" s="54" t="s">
        <v>4678</v>
      </c>
      <c r="D190" s="127"/>
      <c r="E190" s="54" t="s">
        <v>4678</v>
      </c>
      <c r="F190" s="127"/>
      <c r="G190" s="54" t="s">
        <v>4678</v>
      </c>
      <c r="H190" s="127"/>
      <c r="I190" s="23" t="s">
        <v>1007</v>
      </c>
      <c r="J190" s="128"/>
      <c r="K190" s="55"/>
      <c r="L190" s="65"/>
      <c r="M190" s="55"/>
      <c r="N190" s="65"/>
      <c r="O190" s="55"/>
      <c r="P190" s="65"/>
      <c r="Q190" s="55"/>
      <c r="R190" s="65"/>
      <c r="S190" s="55"/>
      <c r="T190" s="7"/>
      <c r="U190" s="4"/>
      <c r="V190" s="1"/>
      <c r="W190" s="1"/>
      <c r="X190" s="1"/>
      <c r="Y190" s="1"/>
      <c r="Z190" s="1"/>
      <c r="AA190" s="1"/>
      <c r="AB190" s="1"/>
      <c r="AC190" s="1"/>
      <c r="AD190" s="1"/>
      <c r="AE190" s="1"/>
      <c r="AF190" s="1"/>
      <c r="AG190" s="1"/>
      <c r="AH190" s="1"/>
      <c r="AI190" s="1"/>
      <c r="AJ190" s="1"/>
    </row>
    <row r="191" spans="1:36" x14ac:dyDescent="0.35">
      <c r="A191" s="3"/>
      <c r="B191" s="5"/>
      <c r="C191" s="54" t="s">
        <v>4678</v>
      </c>
      <c r="D191" s="127"/>
      <c r="E191" s="54" t="s">
        <v>4678</v>
      </c>
      <c r="F191" s="127"/>
      <c r="G191" s="54" t="s">
        <v>4678</v>
      </c>
      <c r="H191" s="127"/>
      <c r="I191" s="23" t="s">
        <v>1007</v>
      </c>
      <c r="J191" s="128"/>
      <c r="K191" s="55"/>
      <c r="L191" s="65"/>
      <c r="M191" s="55"/>
      <c r="N191" s="65"/>
      <c r="O191" s="55"/>
      <c r="P191" s="65"/>
      <c r="Q191" s="55"/>
      <c r="R191" s="65"/>
      <c r="S191" s="55"/>
      <c r="T191" s="7"/>
      <c r="U191" s="4"/>
      <c r="V191" s="1"/>
      <c r="W191" s="1"/>
      <c r="X191" s="1"/>
      <c r="Y191" s="1"/>
      <c r="Z191" s="1"/>
      <c r="AA191" s="1"/>
      <c r="AB191" s="1"/>
      <c r="AC191" s="1"/>
      <c r="AD191" s="1"/>
      <c r="AE191" s="1"/>
      <c r="AF191" s="1"/>
      <c r="AG191" s="1"/>
      <c r="AH191" s="1"/>
      <c r="AI191" s="1"/>
      <c r="AJ191" s="1"/>
    </row>
    <row r="192" spans="1:36" x14ac:dyDescent="0.35">
      <c r="A192" s="3"/>
      <c r="B192" s="5"/>
      <c r="C192" s="54" t="s">
        <v>4678</v>
      </c>
      <c r="D192" s="127"/>
      <c r="E192" s="54" t="s">
        <v>4678</v>
      </c>
      <c r="F192" s="127"/>
      <c r="G192" s="54" t="s">
        <v>4678</v>
      </c>
      <c r="H192" s="127"/>
      <c r="I192" s="23" t="s">
        <v>1007</v>
      </c>
      <c r="J192" s="128"/>
      <c r="K192" s="55"/>
      <c r="L192" s="65"/>
      <c r="M192" s="55"/>
      <c r="N192" s="65"/>
      <c r="O192" s="55"/>
      <c r="P192" s="65"/>
      <c r="Q192" s="55"/>
      <c r="R192" s="65"/>
      <c r="S192" s="55"/>
      <c r="T192" s="7"/>
      <c r="U192" s="4"/>
      <c r="V192" s="1"/>
      <c r="W192" s="1"/>
      <c r="X192" s="1"/>
      <c r="Y192" s="1"/>
      <c r="Z192" s="1"/>
      <c r="AA192" s="1"/>
      <c r="AB192" s="1"/>
      <c r="AC192" s="1"/>
      <c r="AD192" s="1"/>
      <c r="AE192" s="1"/>
      <c r="AF192" s="1"/>
      <c r="AG192" s="1"/>
      <c r="AH192" s="1"/>
      <c r="AI192" s="1"/>
      <c r="AJ192" s="1"/>
    </row>
    <row r="193" spans="1:36" x14ac:dyDescent="0.35">
      <c r="A193" s="3"/>
      <c r="B193" s="5"/>
      <c r="C193" s="54" t="s">
        <v>4678</v>
      </c>
      <c r="D193" s="127"/>
      <c r="E193" s="54" t="s">
        <v>4678</v>
      </c>
      <c r="F193" s="127"/>
      <c r="G193" s="54" t="s">
        <v>4678</v>
      </c>
      <c r="H193" s="127"/>
      <c r="I193" s="23" t="s">
        <v>1007</v>
      </c>
      <c r="J193" s="128"/>
      <c r="K193" s="55"/>
      <c r="L193" s="65"/>
      <c r="M193" s="55"/>
      <c r="N193" s="65"/>
      <c r="O193" s="55"/>
      <c r="P193" s="65"/>
      <c r="Q193" s="55"/>
      <c r="R193" s="65"/>
      <c r="S193" s="55"/>
      <c r="T193" s="7"/>
      <c r="U193" s="4"/>
      <c r="V193" s="1"/>
      <c r="W193" s="1"/>
      <c r="X193" s="1"/>
      <c r="Y193" s="1"/>
      <c r="Z193" s="1"/>
      <c r="AA193" s="1"/>
      <c r="AB193" s="1"/>
      <c r="AC193" s="1"/>
      <c r="AD193" s="1"/>
      <c r="AE193" s="1"/>
      <c r="AF193" s="1"/>
      <c r="AG193" s="1"/>
      <c r="AH193" s="1"/>
      <c r="AI193" s="1"/>
      <c r="AJ193" s="1"/>
    </row>
    <row r="194" spans="1:36" x14ac:dyDescent="0.35">
      <c r="A194" s="3"/>
      <c r="B194" s="5"/>
      <c r="C194" s="54" t="s">
        <v>4678</v>
      </c>
      <c r="D194" s="127"/>
      <c r="E194" s="54" t="s">
        <v>4678</v>
      </c>
      <c r="F194" s="127"/>
      <c r="G194" s="54" t="s">
        <v>4678</v>
      </c>
      <c r="H194" s="127"/>
      <c r="I194" s="23" t="s">
        <v>1007</v>
      </c>
      <c r="J194" s="128"/>
      <c r="K194" s="55"/>
      <c r="L194" s="65"/>
      <c r="M194" s="55"/>
      <c r="N194" s="65"/>
      <c r="O194" s="55"/>
      <c r="P194" s="65"/>
      <c r="Q194" s="55"/>
      <c r="R194" s="65"/>
      <c r="S194" s="55"/>
      <c r="T194" s="7"/>
      <c r="U194" s="4"/>
      <c r="V194" s="1"/>
      <c r="W194" s="1"/>
      <c r="X194" s="1"/>
      <c r="Y194" s="1"/>
      <c r="Z194" s="1"/>
      <c r="AA194" s="1"/>
      <c r="AB194" s="1"/>
      <c r="AC194" s="1"/>
      <c r="AD194" s="1"/>
      <c r="AE194" s="1"/>
      <c r="AF194" s="1"/>
      <c r="AG194" s="1"/>
      <c r="AH194" s="1"/>
      <c r="AI194" s="1"/>
      <c r="AJ194" s="1"/>
    </row>
    <row r="195" spans="1:36" x14ac:dyDescent="0.35">
      <c r="A195" s="3"/>
      <c r="B195" s="5"/>
      <c r="C195" s="54" t="s">
        <v>4678</v>
      </c>
      <c r="D195" s="127"/>
      <c r="E195" s="54" t="s">
        <v>4678</v>
      </c>
      <c r="F195" s="127"/>
      <c r="G195" s="54" t="s">
        <v>4678</v>
      </c>
      <c r="H195" s="127"/>
      <c r="I195" s="23" t="s">
        <v>1007</v>
      </c>
      <c r="J195" s="128"/>
      <c r="K195" s="55"/>
      <c r="L195" s="65"/>
      <c r="M195" s="55"/>
      <c r="N195" s="65"/>
      <c r="O195" s="55"/>
      <c r="P195" s="65"/>
      <c r="Q195" s="55"/>
      <c r="R195" s="65"/>
      <c r="S195" s="55"/>
      <c r="T195" s="7"/>
      <c r="U195" s="4"/>
      <c r="V195" s="1"/>
      <c r="W195" s="1"/>
      <c r="X195" s="1"/>
      <c r="Y195" s="1"/>
      <c r="Z195" s="1"/>
      <c r="AA195" s="1"/>
      <c r="AB195" s="1"/>
      <c r="AC195" s="1"/>
      <c r="AD195" s="1"/>
      <c r="AE195" s="1"/>
      <c r="AF195" s="1"/>
      <c r="AG195" s="1"/>
      <c r="AH195" s="1"/>
      <c r="AI195" s="1"/>
      <c r="AJ195" s="1"/>
    </row>
    <row r="196" spans="1:36" x14ac:dyDescent="0.35">
      <c r="A196" s="3"/>
      <c r="B196" s="5"/>
      <c r="C196" s="54" t="s">
        <v>4678</v>
      </c>
      <c r="D196" s="127"/>
      <c r="E196" s="54" t="s">
        <v>4678</v>
      </c>
      <c r="F196" s="127"/>
      <c r="G196" s="54" t="s">
        <v>4678</v>
      </c>
      <c r="H196" s="127"/>
      <c r="I196" s="23" t="s">
        <v>1007</v>
      </c>
      <c r="J196" s="128"/>
      <c r="K196" s="55"/>
      <c r="L196" s="65"/>
      <c r="M196" s="55"/>
      <c r="N196" s="65"/>
      <c r="O196" s="55"/>
      <c r="P196" s="65"/>
      <c r="Q196" s="55"/>
      <c r="R196" s="65"/>
      <c r="S196" s="55"/>
      <c r="T196" s="7"/>
      <c r="U196" s="4"/>
      <c r="V196" s="1"/>
      <c r="W196" s="1"/>
      <c r="X196" s="1"/>
      <c r="Y196" s="1"/>
      <c r="Z196" s="1"/>
      <c r="AA196" s="1"/>
      <c r="AB196" s="1"/>
      <c r="AC196" s="1"/>
      <c r="AD196" s="1"/>
      <c r="AE196" s="1"/>
      <c r="AF196" s="1"/>
      <c r="AG196" s="1"/>
      <c r="AH196" s="1"/>
      <c r="AI196" s="1"/>
      <c r="AJ196" s="1"/>
    </row>
    <row r="197" spans="1:36" x14ac:dyDescent="0.35">
      <c r="A197" s="3"/>
      <c r="B197" s="5"/>
      <c r="C197" s="54" t="s">
        <v>4678</v>
      </c>
      <c r="D197" s="127"/>
      <c r="E197" s="54" t="s">
        <v>4678</v>
      </c>
      <c r="F197" s="127"/>
      <c r="G197" s="54" t="s">
        <v>4678</v>
      </c>
      <c r="H197" s="127"/>
      <c r="I197" s="23" t="s">
        <v>1007</v>
      </c>
      <c r="J197" s="128"/>
      <c r="K197" s="55"/>
      <c r="L197" s="65"/>
      <c r="M197" s="55"/>
      <c r="N197" s="65"/>
      <c r="O197" s="55"/>
      <c r="P197" s="65"/>
      <c r="Q197" s="55"/>
      <c r="R197" s="65"/>
      <c r="S197" s="55"/>
      <c r="T197" s="7"/>
      <c r="U197" s="4"/>
      <c r="V197" s="1"/>
      <c r="W197" s="1"/>
      <c r="X197" s="1"/>
      <c r="Y197" s="1"/>
      <c r="Z197" s="1"/>
      <c r="AA197" s="1"/>
      <c r="AB197" s="1"/>
      <c r="AC197" s="1"/>
      <c r="AD197" s="1"/>
      <c r="AE197" s="1"/>
      <c r="AF197" s="1"/>
      <c r="AG197" s="1"/>
      <c r="AH197" s="1"/>
      <c r="AI197" s="1"/>
      <c r="AJ197" s="1"/>
    </row>
    <row r="198" spans="1:36" x14ac:dyDescent="0.35">
      <c r="A198" s="3"/>
      <c r="B198" s="5"/>
      <c r="C198" s="54" t="s">
        <v>4678</v>
      </c>
      <c r="D198" s="127"/>
      <c r="E198" s="54" t="s">
        <v>4678</v>
      </c>
      <c r="F198" s="127"/>
      <c r="G198" s="54" t="s">
        <v>4678</v>
      </c>
      <c r="H198" s="127"/>
      <c r="I198" s="23" t="s">
        <v>1007</v>
      </c>
      <c r="J198" s="128"/>
      <c r="K198" s="55"/>
      <c r="L198" s="65"/>
      <c r="M198" s="55"/>
      <c r="N198" s="65"/>
      <c r="O198" s="55"/>
      <c r="P198" s="65"/>
      <c r="Q198" s="55"/>
      <c r="R198" s="65"/>
      <c r="S198" s="55"/>
      <c r="T198" s="7"/>
      <c r="U198" s="4"/>
      <c r="V198" s="1"/>
      <c r="W198" s="1"/>
      <c r="X198" s="1"/>
      <c r="Y198" s="1"/>
      <c r="Z198" s="1"/>
      <c r="AA198" s="1"/>
      <c r="AB198" s="1"/>
      <c r="AC198" s="1"/>
      <c r="AD198" s="1"/>
      <c r="AE198" s="1"/>
      <c r="AF198" s="1"/>
      <c r="AG198" s="1"/>
      <c r="AH198" s="1"/>
      <c r="AI198" s="1"/>
      <c r="AJ198" s="1"/>
    </row>
    <row r="199" spans="1:36" x14ac:dyDescent="0.35">
      <c r="A199" s="3"/>
      <c r="B199" s="5"/>
      <c r="C199" s="54" t="s">
        <v>4678</v>
      </c>
      <c r="D199" s="127"/>
      <c r="E199" s="54" t="s">
        <v>4678</v>
      </c>
      <c r="F199" s="127"/>
      <c r="G199" s="54" t="s">
        <v>4678</v>
      </c>
      <c r="H199" s="127"/>
      <c r="I199" s="23" t="s">
        <v>1007</v>
      </c>
      <c r="J199" s="128"/>
      <c r="K199" s="55"/>
      <c r="L199" s="65"/>
      <c r="M199" s="55"/>
      <c r="N199" s="65"/>
      <c r="O199" s="55"/>
      <c r="P199" s="65"/>
      <c r="Q199" s="55"/>
      <c r="R199" s="65"/>
      <c r="S199" s="55"/>
      <c r="T199" s="7"/>
      <c r="U199" s="4"/>
      <c r="V199" s="1"/>
      <c r="W199" s="1"/>
      <c r="X199" s="1"/>
      <c r="Y199" s="1"/>
      <c r="Z199" s="1"/>
      <c r="AA199" s="1"/>
      <c r="AB199" s="1"/>
      <c r="AC199" s="1"/>
      <c r="AD199" s="1"/>
      <c r="AE199" s="1"/>
      <c r="AF199" s="1"/>
      <c r="AG199" s="1"/>
      <c r="AH199" s="1"/>
      <c r="AI199" s="1"/>
      <c r="AJ199" s="1"/>
    </row>
    <row r="200" spans="1:36" x14ac:dyDescent="0.35">
      <c r="A200" s="3"/>
      <c r="B200" s="5"/>
      <c r="C200" s="54" t="s">
        <v>4678</v>
      </c>
      <c r="D200" s="127"/>
      <c r="E200" s="54" t="s">
        <v>4678</v>
      </c>
      <c r="F200" s="127"/>
      <c r="G200" s="54" t="s">
        <v>4678</v>
      </c>
      <c r="H200" s="127"/>
      <c r="I200" s="23" t="s">
        <v>1007</v>
      </c>
      <c r="J200" s="128"/>
      <c r="K200" s="55"/>
      <c r="L200" s="65"/>
      <c r="M200" s="55"/>
      <c r="N200" s="65"/>
      <c r="O200" s="55"/>
      <c r="P200" s="65"/>
      <c r="Q200" s="55"/>
      <c r="R200" s="65"/>
      <c r="S200" s="55"/>
      <c r="T200" s="7"/>
      <c r="U200" s="4"/>
      <c r="V200" s="1"/>
      <c r="W200" s="1"/>
      <c r="X200" s="1"/>
      <c r="Y200" s="1"/>
      <c r="Z200" s="1"/>
      <c r="AA200" s="1"/>
      <c r="AB200" s="1"/>
      <c r="AC200" s="1"/>
      <c r="AD200" s="1"/>
      <c r="AE200" s="1"/>
      <c r="AF200" s="1"/>
      <c r="AG200" s="1"/>
      <c r="AH200" s="1"/>
      <c r="AI200" s="1"/>
      <c r="AJ200" s="1"/>
    </row>
    <row r="201" spans="1:36" x14ac:dyDescent="0.35">
      <c r="A201" s="3"/>
      <c r="B201" s="5"/>
      <c r="C201" s="54" t="s">
        <v>4678</v>
      </c>
      <c r="D201" s="127"/>
      <c r="E201" s="54" t="s">
        <v>4678</v>
      </c>
      <c r="F201" s="127"/>
      <c r="G201" s="54" t="s">
        <v>4678</v>
      </c>
      <c r="H201" s="127"/>
      <c r="I201" s="23" t="s">
        <v>1007</v>
      </c>
      <c r="J201" s="128"/>
      <c r="K201" s="55"/>
      <c r="L201" s="65"/>
      <c r="M201" s="55"/>
      <c r="N201" s="65"/>
      <c r="O201" s="55"/>
      <c r="P201" s="65"/>
      <c r="Q201" s="55"/>
      <c r="R201" s="65"/>
      <c r="S201" s="55"/>
      <c r="T201" s="7"/>
      <c r="U201" s="4"/>
      <c r="V201" s="1"/>
      <c r="W201" s="1"/>
      <c r="X201" s="1"/>
      <c r="Y201" s="1"/>
      <c r="Z201" s="1"/>
      <c r="AA201" s="1"/>
      <c r="AB201" s="1"/>
      <c r="AC201" s="1"/>
      <c r="AD201" s="1"/>
      <c r="AE201" s="1"/>
      <c r="AF201" s="1"/>
      <c r="AG201" s="1"/>
      <c r="AH201" s="1"/>
      <c r="AI201" s="1"/>
      <c r="AJ201" s="1"/>
    </row>
    <row r="202" spans="1:36" x14ac:dyDescent="0.35">
      <c r="A202" s="3"/>
      <c r="B202" s="5"/>
      <c r="C202" s="54" t="s">
        <v>4678</v>
      </c>
      <c r="D202" s="127"/>
      <c r="E202" s="54" t="s">
        <v>4678</v>
      </c>
      <c r="F202" s="127"/>
      <c r="G202" s="54" t="s">
        <v>4678</v>
      </c>
      <c r="H202" s="127"/>
      <c r="I202" s="23" t="s">
        <v>1007</v>
      </c>
      <c r="J202" s="128"/>
      <c r="K202" s="55"/>
      <c r="L202" s="65"/>
      <c r="M202" s="55"/>
      <c r="N202" s="65"/>
      <c r="O202" s="55"/>
      <c r="P202" s="65"/>
      <c r="Q202" s="55"/>
      <c r="R202" s="65"/>
      <c r="S202" s="55"/>
      <c r="T202" s="7"/>
      <c r="U202" s="4"/>
      <c r="V202" s="1"/>
      <c r="W202" s="1"/>
      <c r="X202" s="1"/>
      <c r="Y202" s="1"/>
      <c r="Z202" s="1"/>
      <c r="AA202" s="1"/>
      <c r="AB202" s="1"/>
      <c r="AC202" s="1"/>
      <c r="AD202" s="1"/>
      <c r="AE202" s="1"/>
      <c r="AF202" s="1"/>
      <c r="AG202" s="1"/>
      <c r="AH202" s="1"/>
      <c r="AI202" s="1"/>
      <c r="AJ202" s="1"/>
    </row>
    <row r="203" spans="1:36" x14ac:dyDescent="0.35">
      <c r="A203" s="3"/>
      <c r="B203" s="5"/>
      <c r="C203" s="54" t="s">
        <v>4678</v>
      </c>
      <c r="D203" s="127"/>
      <c r="E203" s="54" t="s">
        <v>4678</v>
      </c>
      <c r="F203" s="127"/>
      <c r="G203" s="54" t="s">
        <v>4678</v>
      </c>
      <c r="H203" s="127"/>
      <c r="I203" s="23" t="s">
        <v>1007</v>
      </c>
      <c r="J203" s="128"/>
      <c r="K203" s="55"/>
      <c r="L203" s="65"/>
      <c r="M203" s="55"/>
      <c r="N203" s="65"/>
      <c r="O203" s="55"/>
      <c r="P203" s="65"/>
      <c r="Q203" s="55"/>
      <c r="R203" s="65"/>
      <c r="S203" s="55"/>
      <c r="T203" s="7"/>
      <c r="U203" s="4"/>
      <c r="V203" s="1"/>
      <c r="W203" s="1"/>
      <c r="X203" s="1"/>
      <c r="Y203" s="1"/>
      <c r="Z203" s="1"/>
      <c r="AA203" s="1"/>
      <c r="AB203" s="1"/>
      <c r="AC203" s="1"/>
      <c r="AD203" s="1"/>
      <c r="AE203" s="1"/>
      <c r="AF203" s="1"/>
      <c r="AG203" s="1"/>
      <c r="AH203" s="1"/>
      <c r="AI203" s="1"/>
      <c r="AJ203" s="1"/>
    </row>
    <row r="204" spans="1:36" x14ac:dyDescent="0.35">
      <c r="A204" s="3"/>
      <c r="B204" s="5"/>
      <c r="C204" s="54" t="s">
        <v>4678</v>
      </c>
      <c r="D204" s="127"/>
      <c r="E204" s="54" t="s">
        <v>4678</v>
      </c>
      <c r="F204" s="127"/>
      <c r="G204" s="54" t="s">
        <v>4678</v>
      </c>
      <c r="H204" s="127"/>
      <c r="I204" s="23" t="s">
        <v>1007</v>
      </c>
      <c r="J204" s="128"/>
      <c r="K204" s="55"/>
      <c r="L204" s="65"/>
      <c r="M204" s="55"/>
      <c r="N204" s="65"/>
      <c r="O204" s="55"/>
      <c r="P204" s="65"/>
      <c r="Q204" s="55"/>
      <c r="R204" s="65"/>
      <c r="S204" s="55"/>
      <c r="T204" s="7"/>
      <c r="U204" s="4"/>
      <c r="V204" s="1"/>
      <c r="W204" s="1"/>
      <c r="X204" s="1"/>
      <c r="Y204" s="1"/>
      <c r="Z204" s="1"/>
      <c r="AA204" s="1"/>
      <c r="AB204" s="1"/>
      <c r="AC204" s="1"/>
      <c r="AD204" s="1"/>
      <c r="AE204" s="1"/>
      <c r="AF204" s="1"/>
      <c r="AG204" s="1"/>
      <c r="AH204" s="1"/>
      <c r="AI204" s="1"/>
      <c r="AJ204" s="1"/>
    </row>
    <row r="205" spans="1:36" x14ac:dyDescent="0.35">
      <c r="A205" s="3"/>
      <c r="B205" s="5"/>
      <c r="C205" s="54" t="s">
        <v>4678</v>
      </c>
      <c r="D205" s="127"/>
      <c r="E205" s="54" t="s">
        <v>4678</v>
      </c>
      <c r="F205" s="127"/>
      <c r="G205" s="54" t="s">
        <v>4678</v>
      </c>
      <c r="H205" s="127"/>
      <c r="I205" s="23" t="s">
        <v>1007</v>
      </c>
      <c r="J205" s="128"/>
      <c r="K205" s="55"/>
      <c r="L205" s="65"/>
      <c r="M205" s="55"/>
      <c r="N205" s="65"/>
      <c r="O205" s="55"/>
      <c r="P205" s="65"/>
      <c r="Q205" s="55"/>
      <c r="R205" s="65"/>
      <c r="S205" s="55"/>
      <c r="T205" s="7"/>
      <c r="U205" s="4"/>
      <c r="V205" s="1"/>
      <c r="W205" s="1"/>
      <c r="X205" s="1"/>
      <c r="Y205" s="1"/>
      <c r="Z205" s="1"/>
      <c r="AA205" s="1"/>
      <c r="AB205" s="1"/>
      <c r="AC205" s="1"/>
      <c r="AD205" s="1"/>
      <c r="AE205" s="1"/>
      <c r="AF205" s="1"/>
      <c r="AG205" s="1"/>
      <c r="AH205" s="1"/>
      <c r="AI205" s="1"/>
      <c r="AJ205" s="1"/>
    </row>
    <row r="206" spans="1:36" x14ac:dyDescent="0.35">
      <c r="A206" s="3"/>
      <c r="B206" s="5"/>
      <c r="C206" s="54" t="s">
        <v>4678</v>
      </c>
      <c r="D206" s="127"/>
      <c r="E206" s="54" t="s">
        <v>4678</v>
      </c>
      <c r="F206" s="127"/>
      <c r="G206" s="54" t="s">
        <v>4678</v>
      </c>
      <c r="H206" s="127"/>
      <c r="I206" s="23" t="s">
        <v>1007</v>
      </c>
      <c r="J206" s="128"/>
      <c r="K206" s="55"/>
      <c r="L206" s="65"/>
      <c r="M206" s="55"/>
      <c r="N206" s="65"/>
      <c r="O206" s="55"/>
      <c r="P206" s="65"/>
      <c r="Q206" s="55"/>
      <c r="R206" s="65"/>
      <c r="S206" s="55"/>
      <c r="T206" s="7"/>
      <c r="U206" s="4"/>
      <c r="V206" s="1"/>
      <c r="W206" s="1"/>
      <c r="X206" s="1"/>
      <c r="Y206" s="1"/>
      <c r="Z206" s="1"/>
      <c r="AA206" s="1"/>
      <c r="AB206" s="1"/>
      <c r="AC206" s="1"/>
      <c r="AD206" s="1"/>
      <c r="AE206" s="1"/>
      <c r="AF206" s="1"/>
      <c r="AG206" s="1"/>
      <c r="AH206" s="1"/>
      <c r="AI206" s="1"/>
      <c r="AJ206" s="1"/>
    </row>
    <row r="207" spans="1:36" x14ac:dyDescent="0.35">
      <c r="A207" s="3"/>
      <c r="B207" s="5"/>
      <c r="C207" s="54" t="s">
        <v>4678</v>
      </c>
      <c r="D207" s="127"/>
      <c r="E207" s="54" t="s">
        <v>4678</v>
      </c>
      <c r="F207" s="127"/>
      <c r="G207" s="54" t="s">
        <v>4678</v>
      </c>
      <c r="H207" s="127"/>
      <c r="I207" s="23" t="s">
        <v>1007</v>
      </c>
      <c r="J207" s="128"/>
      <c r="K207" s="55"/>
      <c r="L207" s="65"/>
      <c r="M207" s="55"/>
      <c r="N207" s="65"/>
      <c r="O207" s="55"/>
      <c r="P207" s="65"/>
      <c r="Q207" s="55"/>
      <c r="R207" s="65"/>
      <c r="S207" s="55"/>
      <c r="T207" s="7"/>
      <c r="U207" s="4"/>
      <c r="V207" s="1"/>
      <c r="W207" s="1"/>
      <c r="X207" s="1"/>
      <c r="Y207" s="1"/>
      <c r="Z207" s="1"/>
      <c r="AA207" s="1"/>
      <c r="AB207" s="1"/>
      <c r="AC207" s="1"/>
      <c r="AD207" s="1"/>
      <c r="AE207" s="1"/>
      <c r="AF207" s="1"/>
      <c r="AG207" s="1"/>
      <c r="AH207" s="1"/>
      <c r="AI207" s="1"/>
      <c r="AJ207" s="1"/>
    </row>
    <row r="208" spans="1:36" x14ac:dyDescent="0.35">
      <c r="A208" s="3"/>
      <c r="B208" s="5"/>
      <c r="C208" s="54" t="s">
        <v>4678</v>
      </c>
      <c r="D208" s="127"/>
      <c r="E208" s="54" t="s">
        <v>4678</v>
      </c>
      <c r="F208" s="127"/>
      <c r="G208" s="54" t="s">
        <v>4678</v>
      </c>
      <c r="H208" s="127"/>
      <c r="I208" s="23" t="s">
        <v>1007</v>
      </c>
      <c r="J208" s="128"/>
      <c r="K208" s="55"/>
      <c r="L208" s="65"/>
      <c r="M208" s="55"/>
      <c r="N208" s="65"/>
      <c r="O208" s="55"/>
      <c r="P208" s="65"/>
      <c r="Q208" s="55"/>
      <c r="R208" s="65"/>
      <c r="S208" s="55"/>
      <c r="T208" s="7"/>
      <c r="U208" s="4"/>
      <c r="V208" s="1"/>
      <c r="W208" s="1"/>
      <c r="X208" s="1"/>
      <c r="Y208" s="1"/>
      <c r="Z208" s="1"/>
      <c r="AA208" s="1"/>
      <c r="AB208" s="1"/>
      <c r="AC208" s="1"/>
      <c r="AD208" s="1"/>
      <c r="AE208" s="1"/>
      <c r="AF208" s="1"/>
      <c r="AG208" s="1"/>
      <c r="AH208" s="1"/>
      <c r="AI208" s="1"/>
      <c r="AJ208" s="1"/>
    </row>
    <row r="209" spans="1:36" x14ac:dyDescent="0.35">
      <c r="A209" s="3"/>
      <c r="B209" s="5"/>
      <c r="C209" s="54" t="s">
        <v>4678</v>
      </c>
      <c r="D209" s="127"/>
      <c r="E209" s="54" t="s">
        <v>4678</v>
      </c>
      <c r="F209" s="127"/>
      <c r="G209" s="54" t="s">
        <v>4678</v>
      </c>
      <c r="H209" s="127"/>
      <c r="I209" s="23" t="s">
        <v>1007</v>
      </c>
      <c r="J209" s="128"/>
      <c r="K209" s="55"/>
      <c r="L209" s="65"/>
      <c r="M209" s="55"/>
      <c r="N209" s="65"/>
      <c r="O209" s="55"/>
      <c r="P209" s="65"/>
      <c r="Q209" s="55"/>
      <c r="R209" s="65"/>
      <c r="S209" s="55"/>
      <c r="T209" s="7"/>
      <c r="U209" s="4"/>
      <c r="V209" s="1"/>
      <c r="W209" s="1"/>
      <c r="X209" s="1"/>
      <c r="Y209" s="1"/>
      <c r="Z209" s="1"/>
      <c r="AA209" s="1"/>
      <c r="AB209" s="1"/>
      <c r="AC209" s="1"/>
      <c r="AD209" s="1"/>
      <c r="AE209" s="1"/>
      <c r="AF209" s="1"/>
      <c r="AG209" s="1"/>
      <c r="AH209" s="1"/>
      <c r="AI209" s="1"/>
      <c r="AJ209" s="1"/>
    </row>
    <row r="210" spans="1:36" x14ac:dyDescent="0.35">
      <c r="A210" s="3"/>
      <c r="B210" s="5"/>
      <c r="C210" s="54" t="s">
        <v>4678</v>
      </c>
      <c r="D210" s="127"/>
      <c r="E210" s="54" t="s">
        <v>4678</v>
      </c>
      <c r="F210" s="127"/>
      <c r="G210" s="54" t="s">
        <v>4678</v>
      </c>
      <c r="H210" s="127"/>
      <c r="I210" s="23" t="s">
        <v>1007</v>
      </c>
      <c r="J210" s="128"/>
      <c r="K210" s="55"/>
      <c r="L210" s="65"/>
      <c r="M210" s="55"/>
      <c r="N210" s="65"/>
      <c r="O210" s="55"/>
      <c r="P210" s="65"/>
      <c r="Q210" s="55"/>
      <c r="R210" s="65"/>
      <c r="S210" s="55"/>
      <c r="T210" s="7"/>
      <c r="U210" s="4"/>
      <c r="V210" s="1"/>
      <c r="W210" s="1"/>
      <c r="X210" s="1"/>
      <c r="Y210" s="1"/>
      <c r="Z210" s="1"/>
      <c r="AA210" s="1"/>
      <c r="AB210" s="1"/>
      <c r="AC210" s="1"/>
      <c r="AD210" s="1"/>
      <c r="AE210" s="1"/>
      <c r="AF210" s="1"/>
      <c r="AG210" s="1"/>
      <c r="AH210" s="1"/>
      <c r="AI210" s="1"/>
      <c r="AJ210" s="1"/>
    </row>
    <row r="211" spans="1:36" x14ac:dyDescent="0.35">
      <c r="A211" s="3"/>
      <c r="B211" s="5"/>
      <c r="C211" s="54" t="s">
        <v>4678</v>
      </c>
      <c r="D211" s="127"/>
      <c r="E211" s="54" t="s">
        <v>4678</v>
      </c>
      <c r="F211" s="127"/>
      <c r="G211" s="54" t="s">
        <v>4678</v>
      </c>
      <c r="H211" s="127"/>
      <c r="I211" s="23" t="s">
        <v>1007</v>
      </c>
      <c r="J211" s="128"/>
      <c r="K211" s="55"/>
      <c r="L211" s="65"/>
      <c r="M211" s="55"/>
      <c r="N211" s="65"/>
      <c r="O211" s="55"/>
      <c r="P211" s="65"/>
      <c r="Q211" s="55"/>
      <c r="R211" s="65"/>
      <c r="S211" s="55"/>
      <c r="T211" s="7"/>
      <c r="U211" s="4"/>
      <c r="V211" s="1"/>
      <c r="W211" s="1"/>
      <c r="X211" s="1"/>
      <c r="Y211" s="1"/>
      <c r="Z211" s="1"/>
      <c r="AA211" s="1"/>
      <c r="AB211" s="1"/>
      <c r="AC211" s="1"/>
      <c r="AD211" s="1"/>
      <c r="AE211" s="1"/>
      <c r="AF211" s="1"/>
      <c r="AG211" s="1"/>
      <c r="AH211" s="1"/>
      <c r="AI211" s="1"/>
      <c r="AJ211" s="1"/>
    </row>
    <row r="212" spans="1:36" x14ac:dyDescent="0.35">
      <c r="A212" s="3"/>
      <c r="B212" s="5"/>
      <c r="C212" s="54" t="s">
        <v>4678</v>
      </c>
      <c r="D212" s="127"/>
      <c r="E212" s="54" t="s">
        <v>4678</v>
      </c>
      <c r="F212" s="127"/>
      <c r="G212" s="54" t="s">
        <v>4678</v>
      </c>
      <c r="H212" s="127"/>
      <c r="I212" s="23" t="s">
        <v>1007</v>
      </c>
      <c r="J212" s="128"/>
      <c r="K212" s="55"/>
      <c r="L212" s="65"/>
      <c r="M212" s="55"/>
      <c r="N212" s="65"/>
      <c r="O212" s="55"/>
      <c r="P212" s="65"/>
      <c r="Q212" s="55"/>
      <c r="R212" s="65"/>
      <c r="S212" s="55"/>
      <c r="T212" s="7"/>
      <c r="U212" s="4"/>
      <c r="V212" s="1"/>
      <c r="W212" s="1"/>
      <c r="X212" s="1"/>
      <c r="Y212" s="1"/>
      <c r="Z212" s="1"/>
      <c r="AA212" s="1"/>
      <c r="AB212" s="1"/>
      <c r="AC212" s="1"/>
      <c r="AD212" s="1"/>
      <c r="AE212" s="1"/>
      <c r="AF212" s="1"/>
      <c r="AG212" s="1"/>
      <c r="AH212" s="1"/>
      <c r="AI212" s="1"/>
      <c r="AJ212" s="1"/>
    </row>
    <row r="213" spans="1:36" x14ac:dyDescent="0.35">
      <c r="A213" s="3"/>
      <c r="B213" s="5"/>
      <c r="C213" s="54" t="s">
        <v>4678</v>
      </c>
      <c r="D213" s="127"/>
      <c r="E213" s="54" t="s">
        <v>4678</v>
      </c>
      <c r="F213" s="127"/>
      <c r="G213" s="54" t="s">
        <v>4678</v>
      </c>
      <c r="H213" s="127"/>
      <c r="I213" s="23" t="s">
        <v>1007</v>
      </c>
      <c r="J213" s="128"/>
      <c r="K213" s="55"/>
      <c r="L213" s="65"/>
      <c r="M213" s="55"/>
      <c r="N213" s="65"/>
      <c r="O213" s="55"/>
      <c r="P213" s="65"/>
      <c r="Q213" s="55"/>
      <c r="R213" s="65"/>
      <c r="S213" s="55"/>
      <c r="T213" s="7"/>
      <c r="U213" s="4"/>
      <c r="V213" s="1"/>
      <c r="W213" s="1"/>
      <c r="X213" s="1"/>
      <c r="Y213" s="1"/>
      <c r="Z213" s="1"/>
      <c r="AA213" s="1"/>
      <c r="AB213" s="1"/>
      <c r="AC213" s="1"/>
      <c r="AD213" s="1"/>
      <c r="AE213" s="1"/>
      <c r="AF213" s="1"/>
      <c r="AG213" s="1"/>
      <c r="AH213" s="1"/>
      <c r="AI213" s="1"/>
      <c r="AJ213" s="1"/>
    </row>
    <row r="214" spans="1:36" x14ac:dyDescent="0.35">
      <c r="A214" s="3"/>
      <c r="B214" s="5"/>
      <c r="C214" s="54" t="s">
        <v>4678</v>
      </c>
      <c r="D214" s="127"/>
      <c r="E214" s="54" t="s">
        <v>4678</v>
      </c>
      <c r="F214" s="127"/>
      <c r="G214" s="54" t="s">
        <v>4678</v>
      </c>
      <c r="H214" s="127"/>
      <c r="I214" s="23" t="s">
        <v>1007</v>
      </c>
      <c r="J214" s="128"/>
      <c r="K214" s="55"/>
      <c r="L214" s="65"/>
      <c r="M214" s="55"/>
      <c r="N214" s="65"/>
      <c r="O214" s="55"/>
      <c r="P214" s="65"/>
      <c r="Q214" s="55"/>
      <c r="R214" s="65"/>
      <c r="S214" s="55"/>
      <c r="T214" s="7"/>
      <c r="U214" s="4"/>
      <c r="V214" s="1"/>
      <c r="W214" s="1"/>
      <c r="X214" s="1"/>
      <c r="Y214" s="1"/>
      <c r="Z214" s="1"/>
      <c r="AA214" s="1"/>
      <c r="AB214" s="1"/>
      <c r="AC214" s="1"/>
      <c r="AD214" s="1"/>
      <c r="AE214" s="1"/>
      <c r="AF214" s="1"/>
      <c r="AG214" s="1"/>
      <c r="AH214" s="1"/>
      <c r="AI214" s="1"/>
      <c r="AJ214" s="1"/>
    </row>
    <row r="215" spans="1:36" x14ac:dyDescent="0.35">
      <c r="A215" s="3"/>
      <c r="B215" s="5"/>
      <c r="C215" s="54" t="s">
        <v>4678</v>
      </c>
      <c r="D215" s="127"/>
      <c r="E215" s="54" t="s">
        <v>4678</v>
      </c>
      <c r="F215" s="127"/>
      <c r="G215" s="54" t="s">
        <v>4678</v>
      </c>
      <c r="H215" s="127"/>
      <c r="I215" s="23" t="s">
        <v>1007</v>
      </c>
      <c r="J215" s="128"/>
      <c r="K215" s="55"/>
      <c r="L215" s="65"/>
      <c r="M215" s="55"/>
      <c r="N215" s="65"/>
      <c r="O215" s="55"/>
      <c r="P215" s="65"/>
      <c r="Q215" s="55"/>
      <c r="R215" s="65"/>
      <c r="S215" s="55"/>
      <c r="T215" s="7"/>
      <c r="U215" s="4"/>
      <c r="V215" s="1"/>
      <c r="W215" s="1"/>
      <c r="X215" s="1"/>
      <c r="Y215" s="1"/>
      <c r="Z215" s="1"/>
      <c r="AA215" s="1"/>
      <c r="AB215" s="1"/>
      <c r="AC215" s="1"/>
      <c r="AD215" s="1"/>
      <c r="AE215" s="1"/>
      <c r="AF215" s="1"/>
      <c r="AG215" s="1"/>
      <c r="AH215" s="1"/>
      <c r="AI215" s="1"/>
      <c r="AJ215" s="1"/>
    </row>
    <row r="216" spans="1:36" x14ac:dyDescent="0.35">
      <c r="A216" s="3"/>
      <c r="B216" s="5"/>
      <c r="C216" s="54" t="s">
        <v>4678</v>
      </c>
      <c r="D216" s="127"/>
      <c r="E216" s="54" t="s">
        <v>4678</v>
      </c>
      <c r="F216" s="127"/>
      <c r="G216" s="54" t="s">
        <v>4678</v>
      </c>
      <c r="H216" s="127"/>
      <c r="I216" s="23" t="s">
        <v>1007</v>
      </c>
      <c r="J216" s="128"/>
      <c r="K216" s="55"/>
      <c r="L216" s="65"/>
      <c r="M216" s="55"/>
      <c r="N216" s="65"/>
      <c r="O216" s="55"/>
      <c r="P216" s="65"/>
      <c r="Q216" s="55"/>
      <c r="R216" s="65"/>
      <c r="S216" s="55"/>
      <c r="T216" s="7"/>
      <c r="U216" s="4"/>
      <c r="V216" s="1"/>
      <c r="W216" s="1"/>
      <c r="X216" s="1"/>
      <c r="Y216" s="1"/>
      <c r="Z216" s="1"/>
      <c r="AA216" s="1"/>
      <c r="AB216" s="1"/>
      <c r="AC216" s="1"/>
      <c r="AD216" s="1"/>
      <c r="AE216" s="1"/>
      <c r="AF216" s="1"/>
      <c r="AG216" s="1"/>
      <c r="AH216" s="1"/>
      <c r="AI216" s="1"/>
      <c r="AJ216" s="1"/>
    </row>
    <row r="217" spans="1:36" x14ac:dyDescent="0.35">
      <c r="A217" s="3"/>
      <c r="B217" s="5"/>
      <c r="C217" s="54" t="s">
        <v>4678</v>
      </c>
      <c r="D217" s="127"/>
      <c r="E217" s="54" t="s">
        <v>4678</v>
      </c>
      <c r="F217" s="127"/>
      <c r="G217" s="54" t="s">
        <v>4678</v>
      </c>
      <c r="H217" s="127"/>
      <c r="I217" s="23" t="s">
        <v>1007</v>
      </c>
      <c r="J217" s="128"/>
      <c r="K217" s="55"/>
      <c r="L217" s="65"/>
      <c r="M217" s="55"/>
      <c r="N217" s="65"/>
      <c r="O217" s="55"/>
      <c r="P217" s="65"/>
      <c r="Q217" s="55"/>
      <c r="R217" s="65"/>
      <c r="S217" s="55"/>
      <c r="T217" s="7"/>
      <c r="U217" s="4"/>
      <c r="V217" s="1"/>
      <c r="W217" s="1"/>
      <c r="X217" s="1"/>
      <c r="Y217" s="1"/>
      <c r="Z217" s="1"/>
      <c r="AA217" s="1"/>
      <c r="AB217" s="1"/>
      <c r="AC217" s="1"/>
      <c r="AD217" s="1"/>
      <c r="AE217" s="1"/>
      <c r="AF217" s="1"/>
      <c r="AG217" s="1"/>
      <c r="AH217" s="1"/>
      <c r="AI217" s="1"/>
      <c r="AJ217" s="1"/>
    </row>
    <row r="218" spans="1:36" x14ac:dyDescent="0.35">
      <c r="A218" s="3"/>
      <c r="B218" s="5"/>
      <c r="C218" s="54" t="s">
        <v>4678</v>
      </c>
      <c r="D218" s="127"/>
      <c r="E218" s="54" t="s">
        <v>4678</v>
      </c>
      <c r="F218" s="127"/>
      <c r="G218" s="54" t="s">
        <v>4678</v>
      </c>
      <c r="H218" s="127"/>
      <c r="I218" s="23" t="s">
        <v>1007</v>
      </c>
      <c r="J218" s="128"/>
      <c r="K218" s="55"/>
      <c r="L218" s="65"/>
      <c r="M218" s="55"/>
      <c r="N218" s="65"/>
      <c r="O218" s="55"/>
      <c r="P218" s="65"/>
      <c r="Q218" s="55"/>
      <c r="R218" s="65"/>
      <c r="S218" s="55"/>
      <c r="T218" s="7"/>
      <c r="U218" s="4"/>
      <c r="V218" s="1"/>
      <c r="W218" s="1"/>
      <c r="X218" s="1"/>
      <c r="Y218" s="1"/>
      <c r="Z218" s="1"/>
      <c r="AA218" s="1"/>
      <c r="AB218" s="1"/>
      <c r="AC218" s="1"/>
      <c r="AD218" s="1"/>
      <c r="AE218" s="1"/>
      <c r="AF218" s="1"/>
      <c r="AG218" s="1"/>
      <c r="AH218" s="1"/>
      <c r="AI218" s="1"/>
      <c r="AJ218" s="1"/>
    </row>
    <row r="219" spans="1:36" x14ac:dyDescent="0.35">
      <c r="A219" s="3"/>
      <c r="B219" s="5"/>
      <c r="C219" s="54" t="s">
        <v>4678</v>
      </c>
      <c r="D219" s="127"/>
      <c r="E219" s="54" t="s">
        <v>4678</v>
      </c>
      <c r="F219" s="127"/>
      <c r="G219" s="54" t="s">
        <v>4678</v>
      </c>
      <c r="H219" s="127"/>
      <c r="I219" s="23" t="s">
        <v>1007</v>
      </c>
      <c r="J219" s="128"/>
      <c r="K219" s="55"/>
      <c r="L219" s="65"/>
      <c r="M219" s="55"/>
      <c r="N219" s="65"/>
      <c r="O219" s="55"/>
      <c r="P219" s="65"/>
      <c r="Q219" s="55"/>
      <c r="R219" s="65"/>
      <c r="S219" s="55"/>
      <c r="T219" s="7"/>
      <c r="U219" s="4"/>
      <c r="V219" s="1"/>
      <c r="W219" s="1"/>
      <c r="X219" s="1"/>
      <c r="Y219" s="1"/>
      <c r="Z219" s="1"/>
      <c r="AA219" s="1"/>
      <c r="AB219" s="1"/>
      <c r="AC219" s="1"/>
      <c r="AD219" s="1"/>
      <c r="AE219" s="1"/>
      <c r="AF219" s="1"/>
      <c r="AG219" s="1"/>
      <c r="AH219" s="1"/>
      <c r="AI219" s="1"/>
      <c r="AJ219" s="1"/>
    </row>
    <row r="220" spans="1:36" x14ac:dyDescent="0.35">
      <c r="A220" s="3"/>
      <c r="B220" s="5"/>
      <c r="C220" s="54" t="s">
        <v>4678</v>
      </c>
      <c r="D220" s="127"/>
      <c r="E220" s="54" t="s">
        <v>4678</v>
      </c>
      <c r="F220" s="127"/>
      <c r="G220" s="54" t="s">
        <v>4678</v>
      </c>
      <c r="H220" s="127"/>
      <c r="I220" s="23" t="s">
        <v>1007</v>
      </c>
      <c r="J220" s="128"/>
      <c r="K220" s="55"/>
      <c r="L220" s="65"/>
      <c r="M220" s="55"/>
      <c r="N220" s="65"/>
      <c r="O220" s="55"/>
      <c r="P220" s="65"/>
      <c r="Q220" s="55"/>
      <c r="R220" s="65"/>
      <c r="S220" s="55"/>
      <c r="T220" s="7"/>
      <c r="U220" s="4"/>
      <c r="V220" s="1"/>
      <c r="W220" s="1"/>
      <c r="X220" s="1"/>
      <c r="Y220" s="1"/>
      <c r="Z220" s="1"/>
      <c r="AA220" s="1"/>
      <c r="AB220" s="1"/>
      <c r="AC220" s="1"/>
      <c r="AD220" s="1"/>
      <c r="AE220" s="1"/>
      <c r="AF220" s="1"/>
      <c r="AG220" s="1"/>
      <c r="AH220" s="1"/>
      <c r="AI220" s="1"/>
      <c r="AJ220" s="1"/>
    </row>
    <row r="221" spans="1:36" x14ac:dyDescent="0.35">
      <c r="A221" s="3"/>
      <c r="B221" s="5"/>
      <c r="C221" s="54" t="s">
        <v>4678</v>
      </c>
      <c r="D221" s="127"/>
      <c r="E221" s="54" t="s">
        <v>4678</v>
      </c>
      <c r="F221" s="127"/>
      <c r="G221" s="54" t="s">
        <v>4678</v>
      </c>
      <c r="H221" s="127"/>
      <c r="I221" s="23" t="s">
        <v>1007</v>
      </c>
      <c r="J221" s="128"/>
      <c r="K221" s="55"/>
      <c r="L221" s="65"/>
      <c r="M221" s="55"/>
      <c r="N221" s="65"/>
      <c r="O221" s="55"/>
      <c r="P221" s="65"/>
      <c r="Q221" s="55"/>
      <c r="R221" s="65"/>
      <c r="S221" s="55"/>
      <c r="T221" s="7"/>
      <c r="U221" s="4"/>
      <c r="V221" s="1"/>
      <c r="W221" s="1"/>
      <c r="X221" s="1"/>
      <c r="Y221" s="1"/>
      <c r="Z221" s="1"/>
      <c r="AA221" s="1"/>
      <c r="AB221" s="1"/>
      <c r="AC221" s="1"/>
      <c r="AD221" s="1"/>
      <c r="AE221" s="1"/>
      <c r="AF221" s="1"/>
      <c r="AG221" s="1"/>
      <c r="AH221" s="1"/>
      <c r="AI221" s="1"/>
      <c r="AJ221" s="1"/>
    </row>
    <row r="222" spans="1:36" x14ac:dyDescent="0.35">
      <c r="A222" s="3"/>
      <c r="B222" s="5"/>
      <c r="C222" s="54" t="s">
        <v>4678</v>
      </c>
      <c r="D222" s="127"/>
      <c r="E222" s="54" t="s">
        <v>4678</v>
      </c>
      <c r="F222" s="127"/>
      <c r="G222" s="54" t="s">
        <v>4678</v>
      </c>
      <c r="H222" s="127"/>
      <c r="I222" s="23" t="s">
        <v>1007</v>
      </c>
      <c r="J222" s="128"/>
      <c r="K222" s="55"/>
      <c r="L222" s="65"/>
      <c r="M222" s="55"/>
      <c r="N222" s="65"/>
      <c r="O222" s="55"/>
      <c r="P222" s="65"/>
      <c r="Q222" s="55"/>
      <c r="R222" s="65"/>
      <c r="S222" s="55"/>
      <c r="T222" s="7"/>
      <c r="U222" s="4"/>
      <c r="V222" s="1"/>
      <c r="W222" s="1"/>
      <c r="X222" s="1"/>
      <c r="Y222" s="1"/>
      <c r="Z222" s="1"/>
      <c r="AA222" s="1"/>
      <c r="AB222" s="1"/>
      <c r="AC222" s="1"/>
      <c r="AD222" s="1"/>
      <c r="AE222" s="1"/>
      <c r="AF222" s="1"/>
      <c r="AG222" s="1"/>
      <c r="AH222" s="1"/>
      <c r="AI222" s="1"/>
      <c r="AJ222" s="1"/>
    </row>
    <row r="223" spans="1:36" x14ac:dyDescent="0.35">
      <c r="A223" s="3"/>
      <c r="B223" s="5"/>
      <c r="C223" s="54" t="s">
        <v>4678</v>
      </c>
      <c r="D223" s="127"/>
      <c r="E223" s="54" t="s">
        <v>4678</v>
      </c>
      <c r="F223" s="127"/>
      <c r="G223" s="54" t="s">
        <v>4678</v>
      </c>
      <c r="H223" s="127"/>
      <c r="I223" s="23" t="s">
        <v>1007</v>
      </c>
      <c r="J223" s="128"/>
      <c r="K223" s="55"/>
      <c r="L223" s="65"/>
      <c r="M223" s="55"/>
      <c r="N223" s="65"/>
      <c r="O223" s="55"/>
      <c r="P223" s="65"/>
      <c r="Q223" s="55"/>
      <c r="R223" s="65"/>
      <c r="S223" s="55"/>
      <c r="T223" s="7"/>
      <c r="U223" s="4"/>
      <c r="V223" s="1"/>
      <c r="W223" s="1"/>
      <c r="X223" s="1"/>
      <c r="Y223" s="1"/>
      <c r="Z223" s="1"/>
      <c r="AA223" s="1"/>
      <c r="AB223" s="1"/>
      <c r="AC223" s="1"/>
      <c r="AD223" s="1"/>
      <c r="AE223" s="1"/>
      <c r="AF223" s="1"/>
      <c r="AG223" s="1"/>
      <c r="AH223" s="1"/>
      <c r="AI223" s="1"/>
      <c r="AJ223" s="1"/>
    </row>
    <row r="224" spans="1:36" x14ac:dyDescent="0.35">
      <c r="A224" s="3"/>
      <c r="B224" s="5"/>
      <c r="C224" s="54" t="s">
        <v>4678</v>
      </c>
      <c r="D224" s="127"/>
      <c r="E224" s="54" t="s">
        <v>4678</v>
      </c>
      <c r="F224" s="127"/>
      <c r="G224" s="54" t="s">
        <v>4678</v>
      </c>
      <c r="H224" s="127"/>
      <c r="I224" s="23" t="s">
        <v>1007</v>
      </c>
      <c r="J224" s="128"/>
      <c r="K224" s="55"/>
      <c r="L224" s="65"/>
      <c r="M224" s="55"/>
      <c r="N224" s="65"/>
      <c r="O224" s="55"/>
      <c r="P224" s="65"/>
      <c r="Q224" s="55"/>
      <c r="R224" s="65"/>
      <c r="S224" s="55"/>
      <c r="T224" s="7"/>
      <c r="U224" s="4"/>
      <c r="V224" s="1"/>
      <c r="W224" s="1"/>
      <c r="X224" s="1"/>
      <c r="Y224" s="1"/>
      <c r="Z224" s="1"/>
      <c r="AA224" s="1"/>
      <c r="AB224" s="1"/>
      <c r="AC224" s="1"/>
      <c r="AD224" s="1"/>
      <c r="AE224" s="1"/>
      <c r="AF224" s="1"/>
      <c r="AG224" s="1"/>
      <c r="AH224" s="1"/>
      <c r="AI224" s="1"/>
      <c r="AJ224" s="1"/>
    </row>
    <row r="225" spans="1:36" x14ac:dyDescent="0.35">
      <c r="A225" s="3"/>
      <c r="B225" s="5"/>
      <c r="C225" s="54" t="s">
        <v>4678</v>
      </c>
      <c r="D225" s="127"/>
      <c r="E225" s="54" t="s">
        <v>4678</v>
      </c>
      <c r="F225" s="127"/>
      <c r="G225" s="54" t="s">
        <v>4678</v>
      </c>
      <c r="H225" s="127"/>
      <c r="I225" s="23" t="s">
        <v>1007</v>
      </c>
      <c r="J225" s="128"/>
      <c r="K225" s="55"/>
      <c r="L225" s="65"/>
      <c r="M225" s="55"/>
      <c r="N225" s="65"/>
      <c r="O225" s="55"/>
      <c r="P225" s="65"/>
      <c r="Q225" s="55"/>
      <c r="R225" s="65"/>
      <c r="S225" s="55"/>
      <c r="T225" s="7"/>
      <c r="U225" s="4"/>
      <c r="V225" s="1"/>
      <c r="W225" s="1"/>
      <c r="X225" s="1"/>
      <c r="Y225" s="1"/>
      <c r="Z225" s="1"/>
      <c r="AA225" s="1"/>
      <c r="AB225" s="1"/>
      <c r="AC225" s="1"/>
      <c r="AD225" s="1"/>
      <c r="AE225" s="1"/>
      <c r="AF225" s="1"/>
      <c r="AG225" s="1"/>
      <c r="AH225" s="1"/>
      <c r="AI225" s="1"/>
      <c r="AJ225" s="1"/>
    </row>
    <row r="226" spans="1:36" x14ac:dyDescent="0.35">
      <c r="A226" s="3"/>
      <c r="B226" s="5"/>
      <c r="C226" s="54" t="s">
        <v>4678</v>
      </c>
      <c r="D226" s="127"/>
      <c r="E226" s="54" t="s">
        <v>4678</v>
      </c>
      <c r="F226" s="127"/>
      <c r="G226" s="54" t="s">
        <v>4678</v>
      </c>
      <c r="H226" s="127"/>
      <c r="I226" s="23" t="s">
        <v>1007</v>
      </c>
      <c r="J226" s="128"/>
      <c r="K226" s="55"/>
      <c r="L226" s="65"/>
      <c r="M226" s="55"/>
      <c r="N226" s="65"/>
      <c r="O226" s="55"/>
      <c r="P226" s="65"/>
      <c r="Q226" s="55"/>
      <c r="R226" s="65"/>
      <c r="S226" s="55"/>
      <c r="T226" s="7"/>
      <c r="U226" s="4"/>
      <c r="V226" s="1"/>
      <c r="W226" s="1"/>
      <c r="X226" s="1"/>
      <c r="Y226" s="1"/>
      <c r="Z226" s="1"/>
      <c r="AA226" s="1"/>
      <c r="AB226" s="1"/>
      <c r="AC226" s="1"/>
      <c r="AD226" s="1"/>
      <c r="AE226" s="1"/>
      <c r="AF226" s="1"/>
      <c r="AG226" s="1"/>
      <c r="AH226" s="1"/>
      <c r="AI226" s="1"/>
      <c r="AJ226" s="1"/>
    </row>
    <row r="227" spans="1:36" x14ac:dyDescent="0.35">
      <c r="A227" s="3"/>
      <c r="B227" s="5"/>
      <c r="C227" s="54" t="s">
        <v>4678</v>
      </c>
      <c r="D227" s="127"/>
      <c r="E227" s="54" t="s">
        <v>4678</v>
      </c>
      <c r="F227" s="127"/>
      <c r="G227" s="54" t="s">
        <v>4678</v>
      </c>
      <c r="H227" s="127"/>
      <c r="I227" s="23" t="s">
        <v>1007</v>
      </c>
      <c r="J227" s="128"/>
      <c r="K227" s="55"/>
      <c r="L227" s="65"/>
      <c r="M227" s="55"/>
      <c r="N227" s="65"/>
      <c r="O227" s="55"/>
      <c r="P227" s="65"/>
      <c r="Q227" s="55"/>
      <c r="R227" s="65"/>
      <c r="S227" s="55"/>
      <c r="T227" s="7"/>
      <c r="U227" s="4"/>
      <c r="V227" s="1"/>
      <c r="W227" s="1"/>
      <c r="X227" s="1"/>
      <c r="Y227" s="1"/>
      <c r="Z227" s="1"/>
      <c r="AA227" s="1"/>
      <c r="AB227" s="1"/>
      <c r="AC227" s="1"/>
      <c r="AD227" s="1"/>
      <c r="AE227" s="1"/>
      <c r="AF227" s="1"/>
      <c r="AG227" s="1"/>
      <c r="AH227" s="1"/>
      <c r="AI227" s="1"/>
      <c r="AJ227" s="1"/>
    </row>
    <row r="228" spans="1:36" x14ac:dyDescent="0.35">
      <c r="A228" s="3"/>
      <c r="B228" s="5"/>
      <c r="C228" s="54" t="s">
        <v>4678</v>
      </c>
      <c r="D228" s="127"/>
      <c r="E228" s="54" t="s">
        <v>4678</v>
      </c>
      <c r="F228" s="127"/>
      <c r="G228" s="54" t="s">
        <v>4678</v>
      </c>
      <c r="H228" s="127"/>
      <c r="I228" s="23" t="s">
        <v>1007</v>
      </c>
      <c r="J228" s="128"/>
      <c r="K228" s="55"/>
      <c r="L228" s="65"/>
      <c r="M228" s="55"/>
      <c r="N228" s="65"/>
      <c r="O228" s="55"/>
      <c r="P228" s="65"/>
      <c r="Q228" s="55"/>
      <c r="R228" s="65"/>
      <c r="S228" s="55"/>
      <c r="T228" s="7"/>
      <c r="U228" s="4"/>
      <c r="V228" s="1"/>
      <c r="W228" s="1"/>
      <c r="X228" s="1"/>
      <c r="Y228" s="1"/>
      <c r="Z228" s="1"/>
      <c r="AA228" s="1"/>
      <c r="AB228" s="1"/>
      <c r="AC228" s="1"/>
      <c r="AD228" s="1"/>
      <c r="AE228" s="1"/>
      <c r="AF228" s="1"/>
      <c r="AG228" s="1"/>
      <c r="AH228" s="1"/>
      <c r="AI228" s="1"/>
      <c r="AJ228" s="1"/>
    </row>
    <row r="229" spans="1:36" x14ac:dyDescent="0.35">
      <c r="A229" s="3"/>
      <c r="B229" s="5"/>
      <c r="C229" s="54" t="s">
        <v>4678</v>
      </c>
      <c r="D229" s="127"/>
      <c r="E229" s="54" t="s">
        <v>4678</v>
      </c>
      <c r="F229" s="127"/>
      <c r="G229" s="54" t="s">
        <v>4678</v>
      </c>
      <c r="H229" s="127"/>
      <c r="I229" s="23" t="s">
        <v>1007</v>
      </c>
      <c r="J229" s="128"/>
      <c r="K229" s="55"/>
      <c r="L229" s="65"/>
      <c r="M229" s="55"/>
      <c r="N229" s="65"/>
      <c r="O229" s="55"/>
      <c r="P229" s="65"/>
      <c r="Q229" s="55"/>
      <c r="R229" s="65"/>
      <c r="S229" s="55"/>
      <c r="T229" s="7"/>
      <c r="U229" s="4"/>
      <c r="V229" s="1"/>
      <c r="W229" s="1"/>
      <c r="X229" s="1"/>
      <c r="Y229" s="1"/>
      <c r="Z229" s="1"/>
      <c r="AA229" s="1"/>
      <c r="AB229" s="1"/>
      <c r="AC229" s="1"/>
      <c r="AD229" s="1"/>
      <c r="AE229" s="1"/>
      <c r="AF229" s="1"/>
      <c r="AG229" s="1"/>
      <c r="AH229" s="1"/>
      <c r="AI229" s="1"/>
      <c r="AJ229" s="1"/>
    </row>
    <row r="230" spans="1:36" x14ac:dyDescent="0.35">
      <c r="A230" s="3"/>
      <c r="B230" s="5"/>
      <c r="C230" s="54" t="s">
        <v>4678</v>
      </c>
      <c r="D230" s="127"/>
      <c r="E230" s="54" t="s">
        <v>4678</v>
      </c>
      <c r="F230" s="127"/>
      <c r="G230" s="54" t="s">
        <v>4678</v>
      </c>
      <c r="H230" s="127"/>
      <c r="I230" s="23" t="s">
        <v>1007</v>
      </c>
      <c r="J230" s="128"/>
      <c r="K230" s="55"/>
      <c r="L230" s="65"/>
      <c r="M230" s="55"/>
      <c r="N230" s="65"/>
      <c r="O230" s="55"/>
      <c r="P230" s="65"/>
      <c r="Q230" s="55"/>
      <c r="R230" s="65"/>
      <c r="S230" s="55"/>
      <c r="T230" s="7"/>
      <c r="U230" s="4"/>
      <c r="V230" s="1"/>
      <c r="W230" s="1"/>
      <c r="X230" s="1"/>
      <c r="Y230" s="1"/>
      <c r="Z230" s="1"/>
      <c r="AA230" s="1"/>
      <c r="AB230" s="1"/>
      <c r="AC230" s="1"/>
      <c r="AD230" s="1"/>
      <c r="AE230" s="1"/>
      <c r="AF230" s="1"/>
      <c r="AG230" s="1"/>
      <c r="AH230" s="1"/>
      <c r="AI230" s="1"/>
      <c r="AJ230" s="1"/>
    </row>
    <row r="231" spans="1:36" x14ac:dyDescent="0.35">
      <c r="A231" s="3"/>
      <c r="B231" s="5"/>
      <c r="C231" s="54" t="s">
        <v>4678</v>
      </c>
      <c r="D231" s="127"/>
      <c r="E231" s="54" t="s">
        <v>4678</v>
      </c>
      <c r="F231" s="127"/>
      <c r="G231" s="54" t="s">
        <v>4678</v>
      </c>
      <c r="H231" s="127"/>
      <c r="I231" s="23" t="s">
        <v>1007</v>
      </c>
      <c r="J231" s="128"/>
      <c r="K231" s="55"/>
      <c r="L231" s="65"/>
      <c r="M231" s="55"/>
      <c r="N231" s="65"/>
      <c r="O231" s="55"/>
      <c r="P231" s="65"/>
      <c r="Q231" s="55"/>
      <c r="R231" s="65"/>
      <c r="S231" s="55"/>
      <c r="T231" s="7"/>
      <c r="U231" s="4"/>
      <c r="V231" s="1"/>
      <c r="W231" s="1"/>
      <c r="X231" s="1"/>
      <c r="Y231" s="1"/>
      <c r="Z231" s="1"/>
      <c r="AA231" s="1"/>
      <c r="AB231" s="1"/>
      <c r="AC231" s="1"/>
      <c r="AD231" s="1"/>
      <c r="AE231" s="1"/>
      <c r="AF231" s="1"/>
      <c r="AG231" s="1"/>
      <c r="AH231" s="1"/>
      <c r="AI231" s="1"/>
      <c r="AJ231" s="1"/>
    </row>
    <row r="232" spans="1:36" x14ac:dyDescent="0.35">
      <c r="A232" s="3"/>
      <c r="B232" s="5"/>
      <c r="C232" s="54" t="s">
        <v>4678</v>
      </c>
      <c r="D232" s="127"/>
      <c r="E232" s="54" t="s">
        <v>4678</v>
      </c>
      <c r="F232" s="127"/>
      <c r="G232" s="54" t="s">
        <v>4678</v>
      </c>
      <c r="H232" s="127"/>
      <c r="I232" s="23" t="s">
        <v>1007</v>
      </c>
      <c r="J232" s="128"/>
      <c r="K232" s="55"/>
      <c r="L232" s="65"/>
      <c r="M232" s="55"/>
      <c r="N232" s="65"/>
      <c r="O232" s="55"/>
      <c r="P232" s="65"/>
      <c r="Q232" s="55"/>
      <c r="R232" s="65"/>
      <c r="S232" s="55"/>
      <c r="T232" s="7"/>
      <c r="U232" s="4"/>
      <c r="V232" s="1"/>
      <c r="W232" s="1"/>
      <c r="X232" s="1"/>
      <c r="Y232" s="1"/>
      <c r="Z232" s="1"/>
      <c r="AA232" s="1"/>
      <c r="AB232" s="1"/>
      <c r="AC232" s="1"/>
      <c r="AD232" s="1"/>
      <c r="AE232" s="1"/>
      <c r="AF232" s="1"/>
      <c r="AG232" s="1"/>
      <c r="AH232" s="1"/>
      <c r="AI232" s="1"/>
      <c r="AJ232" s="1"/>
    </row>
    <row r="233" spans="1:36" x14ac:dyDescent="0.35">
      <c r="A233" s="3"/>
      <c r="B233" s="20"/>
      <c r="C233" s="56"/>
      <c r="D233" s="21"/>
      <c r="E233" s="56"/>
      <c r="F233" s="21"/>
      <c r="G233" s="56"/>
      <c r="H233" s="21"/>
      <c r="I233" s="56"/>
      <c r="J233" s="21"/>
      <c r="K233" s="56"/>
      <c r="L233" s="21"/>
      <c r="M233" s="56"/>
      <c r="N233" s="21"/>
      <c r="O233" s="56"/>
      <c r="P233" s="21"/>
      <c r="Q233" s="56"/>
      <c r="R233" s="21"/>
      <c r="S233" s="56"/>
      <c r="T233" s="22"/>
      <c r="U233" s="4"/>
      <c r="V233" s="1"/>
      <c r="W233" s="1"/>
      <c r="X233" s="1"/>
      <c r="Y233" s="1"/>
      <c r="Z233" s="1"/>
      <c r="AA233" s="1"/>
      <c r="AB233" s="1"/>
      <c r="AC233" s="1"/>
      <c r="AD233" s="1"/>
      <c r="AE233" s="1"/>
      <c r="AF233" s="1"/>
      <c r="AG233" s="1"/>
      <c r="AH233" s="1"/>
      <c r="AI233" s="1"/>
      <c r="AJ233" s="1"/>
    </row>
    <row r="234" spans="1:36" x14ac:dyDescent="0.35">
      <c r="A234" s="30"/>
      <c r="B234" s="30"/>
      <c r="C234" s="30"/>
      <c r="D234" s="30"/>
      <c r="E234" s="30"/>
      <c r="F234" s="30"/>
      <c r="G234" s="30"/>
      <c r="H234" s="30"/>
      <c r="I234" s="30"/>
      <c r="J234" s="30"/>
      <c r="K234" s="30"/>
      <c r="L234" s="30"/>
      <c r="M234" s="30"/>
      <c r="N234" s="30"/>
      <c r="O234" s="30"/>
      <c r="P234" s="30"/>
      <c r="Q234" s="30"/>
      <c r="R234" s="30"/>
      <c r="S234" s="30"/>
      <c r="T234" s="30"/>
      <c r="U234" s="31"/>
      <c r="V234" s="32"/>
      <c r="W234" s="32"/>
      <c r="X234" s="32"/>
      <c r="Y234" s="32"/>
      <c r="Z234" s="32"/>
      <c r="AA234" s="32"/>
      <c r="AB234" s="32"/>
      <c r="AC234" s="32"/>
      <c r="AD234" s="32"/>
      <c r="AE234" s="32"/>
      <c r="AF234" s="32"/>
      <c r="AG234" s="32"/>
      <c r="AH234" s="32"/>
      <c r="AI234" s="32"/>
      <c r="AJ234" s="32"/>
    </row>
    <row r="235" spans="1:36" x14ac:dyDescent="0.35">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row>
  </sheetData>
  <sheetProtection algorithmName="SHA-512" hashValue="jxDf0fwahQDeXIKVCkX/RYWALEzLtCb4wP3Hhf+ab4paulWttcPDBhC1cTqUCPmUIK/p/xOUYrVKUUnrhe1HFw==" saltValue="mKg1liFVDqaUvGW/h5BUnQ==" spinCount="100000" sheet="1" scenarios="1"/>
  <mergeCells count="19">
    <mergeCell ref="E19:S19"/>
    <mergeCell ref="E17:S17"/>
    <mergeCell ref="C11:S11"/>
    <mergeCell ref="E18:S18"/>
    <mergeCell ref="B1:Q1"/>
    <mergeCell ref="C4:S9"/>
    <mergeCell ref="E12:S12"/>
    <mergeCell ref="E13:S13"/>
    <mergeCell ref="E14:S14"/>
    <mergeCell ref="E15:S15"/>
    <mergeCell ref="E16:S16"/>
    <mergeCell ref="E20:S20"/>
    <mergeCell ref="E21:S21"/>
    <mergeCell ref="C26:C27"/>
    <mergeCell ref="K29:S32"/>
    <mergeCell ref="E24:S24"/>
    <mergeCell ref="Q26:S27"/>
    <mergeCell ref="E22:S22"/>
    <mergeCell ref="E23:S23"/>
  </mergeCells>
  <conditionalFormatting sqref="K34:S232">
    <cfRule type="expression" dxfId="530" priority="5">
      <formula>OR(COUNTIF(K34,Landeliste)&gt;0,K34&lt;&gt;"")</formula>
    </cfRule>
  </conditionalFormatting>
  <dataValidations count="1">
    <dataValidation type="list" allowBlank="1" showInputMessage="1" showErrorMessage="1" errorTitle="Error" error="Please select country from drop-down menu" sqref="K34:S232" xr:uid="{215CC987-FD2E-4918-965F-FB3F168D6655}">
      <formula1>Landeliste</formula1>
    </dataValidation>
  </dataValidations>
  <hyperlinks>
    <hyperlink ref="Q26:S27" location="Additives!A1" display="Next" xr:uid="{9A4020C3-EA01-46C6-B7F3-EA570600B603}"/>
    <hyperlink ref="C26:C27" location="'Method of food processing'!A1" display="Previous" xr:uid="{6B5859E3-3A5C-4CF0-A671-9DD3890847A7}"/>
    <hyperlink ref="W5" location="Start!A1" display="Start" xr:uid="{F0DED463-A17B-4EDE-A834-82A181C8E4AB}"/>
    <hyperlink ref="W6" location="'Product designation and net con'!A1" display="Product designation and net content" xr:uid="{F24C281A-99FC-4EE1-9BCF-79F528859C50}"/>
    <hyperlink ref="W7" location="'Method of food processing'!A1" display="Method af food processing" xr:uid="{91743C22-4BD9-4A40-84DC-756CF3DBCB62}"/>
    <hyperlink ref="W8" location="Recipe!A1" display="Recipe" xr:uid="{7F833A19-BC47-4741-8811-B8475FC364E0}"/>
    <hyperlink ref="W9" location="Additives!A1" display="Additives" xr:uid="{9516ECAB-0CB7-4B55-83D0-9524C39C9065}"/>
    <hyperlink ref="W10" location="'Ingredient specifications'!A1" display="Ingredient specifications" xr:uid="{36D28775-CA14-436D-9573-AB7382EDFFEF}"/>
    <hyperlink ref="W11" location="'Nutritional labelling'!A1" display="Nutritional labelling" xr:uid="{16A29F82-ED7B-446F-95FA-6A77DE318784}"/>
    <hyperlink ref="W12" location="'Shelf-life and storage'!A1" display="Shelf-life and storage" xr:uid="{B44B4719-C8AF-4C1A-8857-097CBCCBCB27}"/>
    <hyperlink ref="W13" location="'Packaging method and cooking in'!A1" display="Packaging method and cooking instructions" xr:uid="{F322EA87-98BD-4C0D-8E15-D018A908CF15}"/>
    <hyperlink ref="W14" location="Claims!A1" display="Claims" xr:uid="{D17B4D2B-813B-4FAF-91F7-C4B4AE908429}"/>
    <hyperlink ref="W16" location="'Packaging (Secondary)'!A1" display="Packaging (Secondary)" xr:uid="{9436C6D2-6973-4A3A-9B6A-ECF414039148}"/>
    <hyperlink ref="W17" location="'Appendix 1'!A1" display="Appendix 1: Supplementary nutrition labelling" xr:uid="{2B3EBC16-D2E9-43FD-991C-8B41C89AFC7E}"/>
    <hyperlink ref="W20" location="'Part B Meat'!A1" display="Meat: Beef pork, poultry, sheep, goat" xr:uid="{E8697E38-CFCC-47A9-A0B6-F1E5B29D1570}"/>
    <hyperlink ref="W21" location="'Part B Milk and cheese'!A1" display="Milk and cheese" xr:uid="{2FD339C0-9911-498C-89A0-8AEF7371170F}"/>
    <hyperlink ref="W22" location="'Part B Egg and egg products'!A1" display="Egg and egg products" xr:uid="{93BA606D-60B2-4D11-998B-AD772F92CEDE}"/>
    <hyperlink ref="W23" location="'Part B Chocolate'!A1" display="Chocolate" xr:uid="{7D94F2A4-1D2F-44C3-95BC-B6BD7F5DDA78}"/>
    <hyperlink ref="W24" location="'Part B Fish and fish products'!A1" display="Fish and fishproducts" xr:uid="{C28685ED-4F1E-45DA-91DB-F470182F9777}"/>
    <hyperlink ref="W25" location="'Part B Juice'!A1" display="Fruit juice" xr:uid="{4816652E-7311-45A8-93E6-35560376E61D}"/>
    <hyperlink ref="W26" location="'Part B Coffee'!A1" display="Coffee" xr:uid="{D1ABC604-FC72-4507-974D-2C6F9DC6CF5B}"/>
    <hyperlink ref="W27" location="'Part B Tea'!A1" display="Tea" xr:uid="{4F631428-561E-435D-8F42-C70A654318DD}"/>
    <hyperlink ref="W15" location="'Packaging (Primary)'!Print_Area" display="Packaging (Primary)" xr:uid="{B572D7B1-FD51-4FA3-88DB-0826EF422360}"/>
  </hyperlinks>
  <pageMargins left="0.7" right="0.7" top="0.75" bottom="0.75" header="0.3" footer="0.3"/>
  <pageSetup paperSize="9" scale="45" fitToHeight="0"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1093" id="{00000000-000E-0000-0700-000004000000}">
            <xm:f>OR(C34="",C34='Drop down'!$P$7)</xm:f>
            <x14:dxf>
              <font>
                <b/>
                <i val="0"/>
              </font>
              <fill>
                <patternFill>
                  <bgColor theme="2" tint="-0.14996795556505021"/>
                </patternFill>
              </fill>
            </x14:dxf>
          </x14:cfRule>
          <x14:cfRule type="expression" priority="1094" id="{00000000-000E-0000-0700-000003000000}">
            <xm:f>C34&lt;&gt;'Drop down'!$P$7</xm:f>
            <x14:dxf>
              <font>
                <b val="0"/>
                <i val="0"/>
                <color rgb="FFFF0000"/>
              </font>
              <fill>
                <patternFill>
                  <bgColor theme="0"/>
                </patternFill>
              </fill>
            </x14:dxf>
          </x14:cfRule>
          <xm:sqref>C34:H232</xm:sqref>
        </x14:conditionalFormatting>
        <x14:conditionalFormatting xmlns:xm="http://schemas.microsoft.com/office/excel/2006/main">
          <x14:cfRule type="expression" priority="1095" id="{00000000-000E-0000-0700-000001000000}">
            <xm:f>I34='Drop down'!$P$6</xm:f>
            <x14:dxf>
              <font>
                <b/>
                <i val="0"/>
                <color auto="1"/>
              </font>
              <fill>
                <patternFill>
                  <bgColor theme="2" tint="-0.14996795556505021"/>
                </patternFill>
              </fill>
            </x14:dxf>
          </x14:cfRule>
          <x14:cfRule type="expression" priority="1096" id="{00000000-000E-0000-0700-000002000000}">
            <xm:f>I34&lt;&gt;'Drop down'!$P$6</xm:f>
            <x14:dxf>
              <font>
                <b val="0"/>
                <i val="0"/>
                <color rgb="FFFF0000"/>
              </font>
              <fill>
                <patternFill>
                  <bgColor theme="0"/>
                </patternFill>
              </fill>
            </x14:dxf>
          </x14:cfRule>
          <xm:sqref>I34:J232</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promptTitle="Vælg" xr:uid="{02F6FD23-D07B-43EB-ADF5-10E4CEC74E2B}">
          <x14:formula1>
            <xm:f>'Drop down'!$A$5:$A$6</xm:f>
          </x14:formula1>
          <xm:sqref>J34:J232</xm:sqref>
        </x14:dataValidation>
        <x14:dataValidation type="list" showInputMessage="1" showErrorMessage="1" promptTitle="Vælg" xr:uid="{235E78BF-C6C2-4243-9C8B-2139206F3D14}">
          <x14:formula1>
            <xm:f>'Drop down'!$B$5:$B$6</xm:f>
          </x14:formula1>
          <xm:sqref>I34:I232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80BDE-AEC6-44A3-AF5A-FEDC81068814}">
  <sheetPr codeName="Sheet8">
    <pageSetUpPr fitToPage="1"/>
  </sheetPr>
  <dimension ref="A1:Z104"/>
  <sheetViews>
    <sheetView workbookViewId="0"/>
  </sheetViews>
  <sheetFormatPr defaultRowHeight="14.5" x14ac:dyDescent="0.35"/>
  <cols>
    <col min="1" max="1" width="2.81640625" customWidth="1"/>
    <col min="2" max="2" width="3.453125" customWidth="1"/>
    <col min="3" max="3" width="46.26953125" customWidth="1"/>
    <col min="4" max="4" width="17.7265625" customWidth="1"/>
    <col min="6" max="6" width="13.81640625" customWidth="1"/>
    <col min="9" max="9" width="2.54296875" customWidth="1"/>
    <col min="10" max="10" width="3.1796875" customWidth="1"/>
    <col min="11" max="11" width="3.453125" customWidth="1"/>
    <col min="12" max="12" width="41.1796875" bestFit="1" customWidth="1"/>
  </cols>
  <sheetData>
    <row r="1" spans="1:26" ht="42" customHeight="1" x14ac:dyDescent="0.35">
      <c r="A1" s="3"/>
      <c r="B1" s="178" t="str">
        <f>'Drop down'!P14</f>
        <v>All rights to this document belong to Varefakta, and the document may not be copied, reproduced, passed on and / or used without prior written permission from Varefakta. (version 23.1).</v>
      </c>
      <c r="C1" s="178"/>
      <c r="D1" s="178"/>
      <c r="E1" s="178"/>
      <c r="F1" s="11"/>
      <c r="G1" s="2"/>
      <c r="H1" s="2"/>
      <c r="I1" s="2"/>
      <c r="J1" s="4"/>
      <c r="K1" s="1"/>
      <c r="L1" s="1"/>
      <c r="M1" s="1"/>
      <c r="N1" s="1"/>
      <c r="O1" s="1"/>
      <c r="P1" s="1"/>
      <c r="Q1" s="1"/>
      <c r="R1" s="1"/>
      <c r="S1" s="1"/>
      <c r="T1" s="1"/>
      <c r="U1" s="1"/>
      <c r="V1" s="1"/>
      <c r="W1" s="1"/>
      <c r="X1" s="1"/>
      <c r="Y1" s="1"/>
      <c r="Z1" s="1"/>
    </row>
    <row r="2" spans="1:26" x14ac:dyDescent="0.35">
      <c r="A2" s="3"/>
      <c r="B2" s="5"/>
      <c r="C2" s="6"/>
      <c r="D2" s="6"/>
      <c r="E2" s="6"/>
      <c r="F2" s="6"/>
      <c r="G2" s="6"/>
      <c r="H2" s="6"/>
      <c r="I2" s="7"/>
      <c r="J2" s="4"/>
      <c r="K2" s="1"/>
      <c r="L2" s="1"/>
      <c r="M2" s="1"/>
      <c r="N2" s="1"/>
      <c r="O2" s="1"/>
      <c r="P2" s="1"/>
      <c r="Q2" s="1"/>
      <c r="R2" s="1"/>
      <c r="S2" s="1"/>
      <c r="T2" s="1"/>
      <c r="U2" s="1"/>
      <c r="V2" s="1"/>
      <c r="W2" s="1"/>
      <c r="X2" s="1"/>
      <c r="Y2" s="1"/>
      <c r="Z2" s="1"/>
    </row>
    <row r="3" spans="1:26" ht="23.5" thickBot="1" x14ac:dyDescent="0.55000000000000004">
      <c r="A3" s="3"/>
      <c r="B3" s="5"/>
      <c r="C3" s="8" t="s">
        <v>4758</v>
      </c>
      <c r="D3" s="6"/>
      <c r="E3" s="6"/>
      <c r="F3" s="6"/>
      <c r="G3" s="6"/>
      <c r="H3" s="6"/>
      <c r="I3" s="7"/>
      <c r="J3" s="4"/>
      <c r="K3" s="1"/>
      <c r="L3" s="1"/>
      <c r="M3" s="1"/>
      <c r="N3" s="1"/>
      <c r="O3" s="1"/>
      <c r="P3" s="1"/>
      <c r="Q3" s="1"/>
      <c r="R3" s="1"/>
      <c r="S3" s="1"/>
      <c r="T3" s="1"/>
      <c r="U3" s="1"/>
      <c r="V3" s="1"/>
      <c r="W3" s="1"/>
      <c r="X3" s="1"/>
      <c r="Y3" s="1"/>
      <c r="Z3" s="1"/>
    </row>
    <row r="4" spans="1:26" x14ac:dyDescent="0.35">
      <c r="A4" s="3"/>
      <c r="B4" s="5"/>
      <c r="C4" s="6"/>
      <c r="D4" s="6"/>
      <c r="E4" s="6"/>
      <c r="F4" s="6"/>
      <c r="G4" s="6"/>
      <c r="H4" s="6"/>
      <c r="I4" s="7"/>
      <c r="J4" s="4"/>
      <c r="K4" s="1"/>
      <c r="L4" s="12" t="s">
        <v>5021</v>
      </c>
      <c r="M4" s="1"/>
      <c r="N4" s="1"/>
      <c r="O4" s="1"/>
      <c r="P4" s="1"/>
      <c r="Q4" s="1"/>
      <c r="R4" s="1"/>
      <c r="S4" s="1"/>
      <c r="T4" s="1"/>
      <c r="U4" s="1"/>
      <c r="V4" s="1"/>
      <c r="W4" s="1"/>
      <c r="X4" s="1"/>
      <c r="Y4" s="1"/>
      <c r="Z4" s="1"/>
    </row>
    <row r="5" spans="1:26" ht="14.5" customHeight="1" x14ac:dyDescent="0.35">
      <c r="A5" s="3"/>
      <c r="B5" s="5"/>
      <c r="C5" s="189" t="s">
        <v>5061</v>
      </c>
      <c r="D5" s="181" t="s">
        <v>1007</v>
      </c>
      <c r="E5" s="181"/>
      <c r="F5" s="181"/>
      <c r="G5" s="181"/>
      <c r="H5" s="181"/>
      <c r="I5" s="7"/>
      <c r="J5" s="4"/>
      <c r="K5" s="1"/>
      <c r="L5" s="152" t="s">
        <v>0</v>
      </c>
      <c r="M5" s="1"/>
      <c r="N5" s="1"/>
      <c r="O5" s="1"/>
      <c r="P5" s="1"/>
      <c r="Q5" s="1"/>
      <c r="R5" s="1"/>
      <c r="S5" s="1"/>
      <c r="T5" s="1"/>
      <c r="U5" s="1"/>
      <c r="V5" s="1"/>
      <c r="W5" s="1"/>
      <c r="X5" s="1"/>
      <c r="Y5" s="1"/>
      <c r="Z5" s="1"/>
    </row>
    <row r="6" spans="1:26" x14ac:dyDescent="0.35">
      <c r="A6" s="3"/>
      <c r="B6" s="5"/>
      <c r="C6" s="189"/>
      <c r="D6" s="181"/>
      <c r="E6" s="181"/>
      <c r="F6" s="181"/>
      <c r="G6" s="181"/>
      <c r="H6" s="181"/>
      <c r="I6" s="7"/>
      <c r="J6" s="4"/>
      <c r="K6" s="1"/>
      <c r="L6" s="152" t="s">
        <v>4713</v>
      </c>
      <c r="M6" s="1"/>
      <c r="N6" s="1"/>
      <c r="O6" s="1"/>
      <c r="P6" s="1"/>
      <c r="Q6" s="1"/>
      <c r="R6" s="1"/>
      <c r="S6" s="1"/>
      <c r="T6" s="1"/>
      <c r="U6" s="1"/>
      <c r="V6" s="1"/>
      <c r="W6" s="1"/>
      <c r="X6" s="1"/>
      <c r="Y6" s="1"/>
      <c r="Z6" s="1"/>
    </row>
    <row r="7" spans="1:26" x14ac:dyDescent="0.35">
      <c r="A7" s="3"/>
      <c r="B7" s="5"/>
      <c r="C7" s="189"/>
      <c r="D7" s="181"/>
      <c r="E7" s="181"/>
      <c r="F7" s="181"/>
      <c r="G7" s="181"/>
      <c r="H7" s="181"/>
      <c r="I7" s="7"/>
      <c r="J7" s="4"/>
      <c r="K7" s="1"/>
      <c r="L7" s="152" t="s">
        <v>5022</v>
      </c>
      <c r="M7" s="1"/>
      <c r="N7" s="1"/>
      <c r="O7" s="1"/>
      <c r="P7" s="1"/>
      <c r="Q7" s="1"/>
      <c r="R7" s="1"/>
      <c r="S7" s="1"/>
      <c r="T7" s="1"/>
      <c r="U7" s="1"/>
      <c r="V7" s="1"/>
      <c r="W7" s="1"/>
      <c r="X7" s="1"/>
      <c r="Y7" s="1"/>
      <c r="Z7" s="1"/>
    </row>
    <row r="8" spans="1:26" ht="14.5" customHeight="1" x14ac:dyDescent="0.35">
      <c r="A8" s="3"/>
      <c r="B8" s="5"/>
      <c r="C8" s="57" t="s">
        <v>5065</v>
      </c>
      <c r="D8" s="181" t="s">
        <v>1007</v>
      </c>
      <c r="E8" s="181"/>
      <c r="F8" s="181"/>
      <c r="G8" s="181"/>
      <c r="H8" s="181"/>
      <c r="I8" s="7"/>
      <c r="J8" s="4"/>
      <c r="K8" s="1"/>
      <c r="L8" s="152" t="s">
        <v>4723</v>
      </c>
      <c r="M8" s="1"/>
      <c r="N8" s="1"/>
      <c r="O8" s="1"/>
      <c r="P8" s="1"/>
      <c r="Q8" s="1"/>
      <c r="R8" s="1"/>
      <c r="S8" s="1"/>
      <c r="T8" s="1"/>
      <c r="U8" s="1"/>
      <c r="V8" s="1"/>
      <c r="W8" s="1"/>
      <c r="X8" s="1"/>
      <c r="Y8" s="1"/>
      <c r="Z8" s="1"/>
    </row>
    <row r="9" spans="1:26" ht="16" customHeight="1" x14ac:dyDescent="0.35">
      <c r="A9" s="3"/>
      <c r="B9" s="5"/>
      <c r="C9" s="57" t="s">
        <v>5065</v>
      </c>
      <c r="D9" s="181" t="s">
        <v>1007</v>
      </c>
      <c r="E9" s="181"/>
      <c r="F9" s="181"/>
      <c r="G9" s="181"/>
      <c r="H9" s="181"/>
      <c r="I9" s="7"/>
      <c r="J9" s="4"/>
      <c r="K9" s="1"/>
      <c r="L9" s="155" t="s">
        <v>4758</v>
      </c>
      <c r="M9" s="1"/>
      <c r="N9" s="1"/>
      <c r="O9" s="1"/>
      <c r="P9" s="1"/>
      <c r="Q9" s="1"/>
      <c r="R9" s="1"/>
      <c r="S9" s="1"/>
      <c r="T9" s="1"/>
      <c r="U9" s="1"/>
      <c r="V9" s="1"/>
      <c r="W9" s="1"/>
      <c r="X9" s="1"/>
      <c r="Y9" s="1"/>
      <c r="Z9" s="1"/>
    </row>
    <row r="10" spans="1:26" x14ac:dyDescent="0.35">
      <c r="A10" s="3"/>
      <c r="B10" s="5"/>
      <c r="C10" s="6"/>
      <c r="D10" s="6"/>
      <c r="E10" s="6"/>
      <c r="F10" s="6"/>
      <c r="G10" s="6"/>
      <c r="H10" s="6"/>
      <c r="I10" s="7"/>
      <c r="J10" s="4"/>
      <c r="K10" s="1"/>
      <c r="L10" s="152" t="s">
        <v>4759</v>
      </c>
      <c r="M10" s="1"/>
      <c r="N10" s="1"/>
      <c r="O10" s="1"/>
      <c r="P10" s="1"/>
      <c r="Q10" s="1"/>
      <c r="R10" s="1"/>
      <c r="S10" s="1"/>
      <c r="T10" s="1"/>
      <c r="U10" s="1"/>
      <c r="V10" s="1"/>
      <c r="W10" s="1"/>
      <c r="X10" s="1"/>
      <c r="Y10" s="1"/>
      <c r="Z10" s="1"/>
    </row>
    <row r="11" spans="1:26" ht="14.5" customHeight="1" x14ac:dyDescent="0.35">
      <c r="A11" s="3"/>
      <c r="B11" s="5"/>
      <c r="C11" s="189" t="s">
        <v>4756</v>
      </c>
      <c r="D11" s="181" t="s">
        <v>1007</v>
      </c>
      <c r="E11" s="181"/>
      <c r="F11" s="181"/>
      <c r="G11" s="181"/>
      <c r="H11" s="181"/>
      <c r="I11" s="7"/>
      <c r="J11" s="4"/>
      <c r="K11" s="1"/>
      <c r="L11" s="152" t="s">
        <v>4811</v>
      </c>
      <c r="M11" s="1"/>
      <c r="N11" s="1"/>
      <c r="O11" s="1"/>
      <c r="P11" s="1"/>
      <c r="Q11" s="1"/>
      <c r="R11" s="1"/>
      <c r="S11" s="1"/>
      <c r="T11" s="1"/>
      <c r="U11" s="1"/>
      <c r="V11" s="1"/>
      <c r="W11" s="1"/>
      <c r="X11" s="1"/>
      <c r="Y11" s="1"/>
      <c r="Z11" s="1"/>
    </row>
    <row r="12" spans="1:26" x14ac:dyDescent="0.35">
      <c r="A12" s="3"/>
      <c r="B12" s="5"/>
      <c r="C12" s="189"/>
      <c r="D12" s="181"/>
      <c r="E12" s="181"/>
      <c r="F12" s="181"/>
      <c r="G12" s="181"/>
      <c r="H12" s="181"/>
      <c r="I12" s="7"/>
      <c r="J12" s="4"/>
      <c r="K12" s="1"/>
      <c r="L12" s="152" t="s">
        <v>5023</v>
      </c>
      <c r="M12" s="1"/>
      <c r="N12" s="1"/>
      <c r="O12" s="1"/>
      <c r="P12" s="1"/>
      <c r="Q12" s="1"/>
      <c r="R12" s="1"/>
      <c r="S12" s="1"/>
      <c r="T12" s="1"/>
      <c r="U12" s="1"/>
      <c r="V12" s="1"/>
      <c r="W12" s="1"/>
      <c r="X12" s="1"/>
      <c r="Y12" s="1"/>
      <c r="Z12" s="1"/>
    </row>
    <row r="13" spans="1:26" x14ac:dyDescent="0.35">
      <c r="A13" s="3"/>
      <c r="B13" s="5"/>
      <c r="C13" s="13" t="s">
        <v>4757</v>
      </c>
      <c r="D13" s="177" t="s">
        <v>4678</v>
      </c>
      <c r="E13" s="177"/>
      <c r="F13" s="177"/>
      <c r="G13" s="177"/>
      <c r="H13" s="177"/>
      <c r="I13" s="7"/>
      <c r="J13" s="4"/>
      <c r="K13" s="1"/>
      <c r="L13" s="152" t="s">
        <v>4866</v>
      </c>
      <c r="M13" s="1"/>
      <c r="N13" s="1"/>
      <c r="O13" s="1"/>
      <c r="P13" s="1"/>
      <c r="Q13" s="1"/>
      <c r="R13" s="1"/>
      <c r="S13" s="1"/>
      <c r="T13" s="1"/>
      <c r="U13" s="1"/>
      <c r="V13" s="1"/>
      <c r="W13" s="1"/>
      <c r="X13" s="1"/>
      <c r="Y13" s="1"/>
      <c r="Z13" s="1"/>
    </row>
    <row r="14" spans="1:26" x14ac:dyDescent="0.35">
      <c r="A14" s="3"/>
      <c r="B14" s="5"/>
      <c r="C14" s="6"/>
      <c r="D14" s="6"/>
      <c r="E14" s="6"/>
      <c r="F14" s="6"/>
      <c r="G14" s="6"/>
      <c r="H14" s="6"/>
      <c r="I14" s="7"/>
      <c r="J14" s="4"/>
      <c r="K14" s="1"/>
      <c r="L14" s="152" t="s">
        <v>4871</v>
      </c>
      <c r="M14" s="1"/>
      <c r="N14" s="1"/>
      <c r="O14" s="1"/>
      <c r="P14" s="1"/>
      <c r="Q14" s="1"/>
      <c r="R14" s="1"/>
      <c r="S14" s="1"/>
      <c r="T14" s="1"/>
      <c r="U14" s="1"/>
      <c r="V14" s="1"/>
      <c r="W14" s="1"/>
      <c r="X14" s="1"/>
      <c r="Y14" s="1"/>
      <c r="Z14" s="1"/>
    </row>
    <row r="15" spans="1:26" x14ac:dyDescent="0.35">
      <c r="A15" s="3"/>
      <c r="B15" s="5"/>
      <c r="C15" s="209" t="str">
        <f>'Drop down'!P13</f>
        <v>Previous</v>
      </c>
      <c r="D15" s="159"/>
      <c r="E15" s="159"/>
      <c r="F15" s="159"/>
      <c r="G15" s="210" t="str">
        <f>'Drop down'!P12</f>
        <v>Next</v>
      </c>
      <c r="H15" s="210"/>
      <c r="I15" s="7"/>
      <c r="J15" s="4"/>
      <c r="K15" s="1"/>
      <c r="L15" s="152" t="s">
        <v>5033</v>
      </c>
      <c r="M15" s="1"/>
      <c r="N15" s="1"/>
      <c r="O15" s="1"/>
      <c r="P15" s="1"/>
      <c r="Q15" s="1"/>
      <c r="R15" s="1"/>
      <c r="S15" s="1"/>
      <c r="T15" s="1"/>
      <c r="U15" s="1"/>
      <c r="V15" s="1"/>
      <c r="W15" s="1"/>
      <c r="X15" s="1"/>
      <c r="Y15" s="1"/>
      <c r="Z15" s="1"/>
    </row>
    <row r="16" spans="1:26" x14ac:dyDescent="0.35">
      <c r="A16" s="3"/>
      <c r="B16" s="5"/>
      <c r="C16" s="209"/>
      <c r="D16" s="159"/>
      <c r="E16" s="159"/>
      <c r="F16" s="159"/>
      <c r="G16" s="210"/>
      <c r="H16" s="210"/>
      <c r="I16" s="7"/>
      <c r="J16" s="4"/>
      <c r="K16" s="1"/>
      <c r="L16" s="152" t="s">
        <v>5034</v>
      </c>
      <c r="M16" s="1"/>
      <c r="N16" s="1"/>
      <c r="O16" s="1"/>
      <c r="P16" s="1"/>
      <c r="Q16" s="1"/>
      <c r="R16" s="1"/>
      <c r="S16" s="1"/>
      <c r="T16" s="1"/>
      <c r="U16" s="1"/>
      <c r="V16" s="1"/>
      <c r="W16" s="1"/>
      <c r="X16" s="1"/>
      <c r="Y16" s="1"/>
      <c r="Z16" s="1"/>
    </row>
    <row r="17" spans="1:26" ht="15" thickBot="1" x14ac:dyDescent="0.4">
      <c r="A17" s="3"/>
      <c r="B17" s="5"/>
      <c r="C17" s="6"/>
      <c r="D17" s="6"/>
      <c r="E17" s="6"/>
      <c r="F17" s="6"/>
      <c r="G17" s="6"/>
      <c r="H17" s="6"/>
      <c r="I17" s="7"/>
      <c r="J17" s="4"/>
      <c r="K17" s="1"/>
      <c r="L17" s="153" t="s">
        <v>4907</v>
      </c>
      <c r="M17" s="1"/>
      <c r="N17" s="1"/>
      <c r="O17" s="1"/>
      <c r="P17" s="1"/>
      <c r="Q17" s="1"/>
      <c r="R17" s="1"/>
      <c r="S17" s="1"/>
      <c r="T17" s="1"/>
      <c r="U17" s="1"/>
      <c r="V17" s="1"/>
      <c r="W17" s="1"/>
      <c r="X17" s="1"/>
      <c r="Y17" s="1"/>
      <c r="Z17" s="1"/>
    </row>
    <row r="18" spans="1:26" ht="15" customHeight="1" thickBot="1" x14ac:dyDescent="0.4">
      <c r="A18" s="3"/>
      <c r="B18" s="5"/>
      <c r="C18" s="227" t="s">
        <v>5066</v>
      </c>
      <c r="D18" s="228"/>
      <c r="E18" s="228"/>
      <c r="F18" s="228"/>
      <c r="G18" s="228"/>
      <c r="H18" s="229"/>
      <c r="I18" s="7"/>
      <c r="J18" s="4"/>
      <c r="K18" s="1"/>
      <c r="L18" s="1"/>
      <c r="M18" s="1"/>
      <c r="N18" s="1"/>
      <c r="O18" s="1"/>
      <c r="P18" s="1"/>
      <c r="Q18" s="1"/>
      <c r="R18" s="1"/>
      <c r="S18" s="1"/>
      <c r="T18" s="1"/>
      <c r="U18" s="1"/>
      <c r="V18" s="1"/>
      <c r="W18" s="1"/>
      <c r="X18" s="1"/>
      <c r="Y18" s="1"/>
      <c r="Z18" s="1"/>
    </row>
    <row r="19" spans="1:26" x14ac:dyDescent="0.35">
      <c r="A19" s="3"/>
      <c r="B19" s="5"/>
      <c r="C19" s="230"/>
      <c r="D19" s="231"/>
      <c r="E19" s="231"/>
      <c r="F19" s="231"/>
      <c r="G19" s="231"/>
      <c r="H19" s="232"/>
      <c r="I19" s="7"/>
      <c r="J19" s="4"/>
      <c r="K19" s="1"/>
      <c r="L19" s="12" t="s">
        <v>5024</v>
      </c>
      <c r="M19" s="1"/>
      <c r="N19" s="1"/>
      <c r="O19" s="1"/>
      <c r="P19" s="1"/>
      <c r="Q19" s="1"/>
      <c r="R19" s="1"/>
      <c r="S19" s="1"/>
      <c r="T19" s="1"/>
      <c r="U19" s="1"/>
      <c r="V19" s="1"/>
      <c r="W19" s="1"/>
      <c r="X19" s="1"/>
      <c r="Y19" s="1"/>
      <c r="Z19" s="1"/>
    </row>
    <row r="20" spans="1:26" x14ac:dyDescent="0.35">
      <c r="A20" s="3"/>
      <c r="B20" s="5"/>
      <c r="C20" s="13" t="s">
        <v>599</v>
      </c>
      <c r="D20" s="192" t="s">
        <v>1007</v>
      </c>
      <c r="E20" s="193" t="s">
        <v>1007</v>
      </c>
      <c r="F20" s="193" t="s">
        <v>1007</v>
      </c>
      <c r="G20" s="193" t="s">
        <v>1007</v>
      </c>
      <c r="H20" s="193" t="s">
        <v>1007</v>
      </c>
      <c r="I20" s="7"/>
      <c r="J20" s="4"/>
      <c r="K20" s="1"/>
      <c r="L20" s="152" t="s">
        <v>5025</v>
      </c>
      <c r="M20" s="1"/>
      <c r="N20" s="1"/>
      <c r="O20" s="1"/>
      <c r="P20" s="1"/>
      <c r="Q20" s="1"/>
      <c r="R20" s="1"/>
      <c r="S20" s="1"/>
      <c r="T20" s="1"/>
      <c r="U20" s="1"/>
      <c r="V20" s="1"/>
      <c r="W20" s="1"/>
      <c r="X20" s="1"/>
      <c r="Y20" s="1"/>
      <c r="Z20" s="1"/>
    </row>
    <row r="21" spans="1:26" x14ac:dyDescent="0.35">
      <c r="A21" s="3"/>
      <c r="B21" s="5"/>
      <c r="C21" s="13" t="s">
        <v>600</v>
      </c>
      <c r="D21" s="192" t="s">
        <v>1007</v>
      </c>
      <c r="E21" s="193" t="s">
        <v>1007</v>
      </c>
      <c r="F21" s="193" t="s">
        <v>1007</v>
      </c>
      <c r="G21" s="193" t="s">
        <v>1007</v>
      </c>
      <c r="H21" s="193" t="s">
        <v>1007</v>
      </c>
      <c r="I21" s="7"/>
      <c r="J21" s="4"/>
      <c r="K21" s="1"/>
      <c r="L21" s="152" t="s">
        <v>5026</v>
      </c>
      <c r="M21" s="1"/>
      <c r="N21" s="1"/>
      <c r="O21" s="1"/>
      <c r="P21" s="1"/>
      <c r="Q21" s="1"/>
      <c r="R21" s="1"/>
      <c r="S21" s="1"/>
      <c r="T21" s="1"/>
      <c r="U21" s="1"/>
      <c r="V21" s="1"/>
      <c r="W21" s="1"/>
      <c r="X21" s="1"/>
      <c r="Y21" s="1"/>
      <c r="Z21" s="1"/>
    </row>
    <row r="22" spans="1:26" x14ac:dyDescent="0.35">
      <c r="A22" s="3"/>
      <c r="B22" s="5"/>
      <c r="C22" s="13" t="s">
        <v>601</v>
      </c>
      <c r="D22" s="192" t="s">
        <v>1007</v>
      </c>
      <c r="E22" s="193" t="s">
        <v>1007</v>
      </c>
      <c r="F22" s="193" t="s">
        <v>1007</v>
      </c>
      <c r="G22" s="193" t="s">
        <v>1007</v>
      </c>
      <c r="H22" s="193" t="s">
        <v>1007</v>
      </c>
      <c r="I22" s="7"/>
      <c r="J22" s="4"/>
      <c r="K22" s="1"/>
      <c r="L22" s="152" t="s">
        <v>5027</v>
      </c>
      <c r="M22" s="1"/>
      <c r="N22" s="1"/>
      <c r="O22" s="1"/>
      <c r="P22" s="1"/>
      <c r="Q22" s="1"/>
      <c r="R22" s="1"/>
      <c r="S22" s="1"/>
      <c r="T22" s="1"/>
      <c r="U22" s="1"/>
      <c r="V22" s="1"/>
      <c r="W22" s="1"/>
      <c r="X22" s="1"/>
      <c r="Y22" s="1"/>
      <c r="Z22" s="1"/>
    </row>
    <row r="23" spans="1:26" x14ac:dyDescent="0.35">
      <c r="A23" s="3"/>
      <c r="B23" s="5"/>
      <c r="C23" s="13" t="s">
        <v>602</v>
      </c>
      <c r="D23" s="192" t="s">
        <v>1007</v>
      </c>
      <c r="E23" s="193" t="s">
        <v>1007</v>
      </c>
      <c r="F23" s="193" t="s">
        <v>1007</v>
      </c>
      <c r="G23" s="193" t="s">
        <v>1007</v>
      </c>
      <c r="H23" s="193" t="s">
        <v>1007</v>
      </c>
      <c r="I23" s="7"/>
      <c r="J23" s="4"/>
      <c r="K23" s="1"/>
      <c r="L23" s="152" t="s">
        <v>5028</v>
      </c>
      <c r="M23" s="1"/>
      <c r="N23" s="1"/>
      <c r="O23" s="1"/>
      <c r="P23" s="1"/>
      <c r="Q23" s="1"/>
      <c r="R23" s="1"/>
      <c r="S23" s="1"/>
      <c r="T23" s="1"/>
      <c r="U23" s="1"/>
      <c r="V23" s="1"/>
      <c r="W23" s="1"/>
      <c r="X23" s="1"/>
      <c r="Y23" s="1"/>
      <c r="Z23" s="1"/>
    </row>
    <row r="24" spans="1:26" x14ac:dyDescent="0.35">
      <c r="A24" s="3"/>
      <c r="B24" s="5"/>
      <c r="C24" s="13" t="s">
        <v>603</v>
      </c>
      <c r="D24" s="192" t="s">
        <v>1007</v>
      </c>
      <c r="E24" s="193" t="s">
        <v>1007</v>
      </c>
      <c r="F24" s="193" t="s">
        <v>1007</v>
      </c>
      <c r="G24" s="193" t="s">
        <v>1007</v>
      </c>
      <c r="H24" s="193" t="s">
        <v>1007</v>
      </c>
      <c r="I24" s="7"/>
      <c r="J24" s="4"/>
      <c r="K24" s="1"/>
      <c r="L24" s="152" t="s">
        <v>5029</v>
      </c>
      <c r="M24" s="1"/>
      <c r="N24" s="1"/>
      <c r="O24" s="1"/>
      <c r="P24" s="1"/>
      <c r="Q24" s="1"/>
      <c r="R24" s="1"/>
      <c r="S24" s="1"/>
      <c r="T24" s="1"/>
      <c r="U24" s="1"/>
      <c r="V24" s="1"/>
      <c r="W24" s="1"/>
      <c r="X24" s="1"/>
      <c r="Y24" s="1"/>
      <c r="Z24" s="1"/>
    </row>
    <row r="25" spans="1:26" x14ac:dyDescent="0.35">
      <c r="A25" s="3"/>
      <c r="B25" s="5"/>
      <c r="C25" s="13" t="s">
        <v>604</v>
      </c>
      <c r="D25" s="192" t="s">
        <v>1007</v>
      </c>
      <c r="E25" s="193" t="s">
        <v>1007</v>
      </c>
      <c r="F25" s="193" t="s">
        <v>1007</v>
      </c>
      <c r="G25" s="193" t="s">
        <v>1007</v>
      </c>
      <c r="H25" s="193" t="s">
        <v>1007</v>
      </c>
      <c r="I25" s="7"/>
      <c r="J25" s="4"/>
      <c r="K25" s="1"/>
      <c r="L25" s="152" t="s">
        <v>5030</v>
      </c>
      <c r="M25" s="1"/>
      <c r="N25" s="1"/>
      <c r="O25" s="1"/>
      <c r="P25" s="1"/>
      <c r="Q25" s="1"/>
      <c r="R25" s="1"/>
      <c r="S25" s="1"/>
      <c r="T25" s="1"/>
      <c r="U25" s="1"/>
      <c r="V25" s="1"/>
      <c r="W25" s="1"/>
      <c r="X25" s="1"/>
      <c r="Y25" s="1"/>
      <c r="Z25" s="1"/>
    </row>
    <row r="26" spans="1:26" x14ac:dyDescent="0.35">
      <c r="A26" s="3"/>
      <c r="B26" s="5"/>
      <c r="C26" s="13" t="s">
        <v>605</v>
      </c>
      <c r="D26" s="192" t="s">
        <v>1007</v>
      </c>
      <c r="E26" s="193" t="s">
        <v>1007</v>
      </c>
      <c r="F26" s="193" t="s">
        <v>1007</v>
      </c>
      <c r="G26" s="193" t="s">
        <v>1007</v>
      </c>
      <c r="H26" s="193" t="s">
        <v>1007</v>
      </c>
      <c r="I26" s="7"/>
      <c r="J26" s="4"/>
      <c r="K26" s="1"/>
      <c r="L26" s="152" t="s">
        <v>5031</v>
      </c>
      <c r="M26" s="1"/>
      <c r="N26" s="1"/>
      <c r="O26" s="1"/>
      <c r="P26" s="1"/>
      <c r="Q26" s="1"/>
      <c r="R26" s="1"/>
      <c r="S26" s="1"/>
      <c r="T26" s="1"/>
      <c r="U26" s="1"/>
      <c r="V26" s="1"/>
      <c r="W26" s="1"/>
      <c r="X26" s="1"/>
      <c r="Y26" s="1"/>
      <c r="Z26" s="1"/>
    </row>
    <row r="27" spans="1:26" ht="15" thickBot="1" x14ac:dyDescent="0.4">
      <c r="A27" s="3"/>
      <c r="B27" s="5"/>
      <c r="C27" s="13" t="s">
        <v>606</v>
      </c>
      <c r="D27" s="192" t="s">
        <v>1007</v>
      </c>
      <c r="E27" s="193" t="s">
        <v>1007</v>
      </c>
      <c r="F27" s="193" t="s">
        <v>1007</v>
      </c>
      <c r="G27" s="193" t="s">
        <v>1007</v>
      </c>
      <c r="H27" s="193" t="s">
        <v>1007</v>
      </c>
      <c r="I27" s="7"/>
      <c r="J27" s="4"/>
      <c r="K27" s="1"/>
      <c r="L27" s="153" t="s">
        <v>5032</v>
      </c>
      <c r="M27" s="1"/>
      <c r="N27" s="1"/>
      <c r="O27" s="1"/>
      <c r="P27" s="1"/>
      <c r="Q27" s="1"/>
      <c r="R27" s="1"/>
      <c r="S27" s="1"/>
      <c r="T27" s="1"/>
      <c r="U27" s="1"/>
      <c r="V27" s="1"/>
      <c r="W27" s="1"/>
      <c r="X27" s="1"/>
      <c r="Y27" s="1"/>
      <c r="Z27" s="1"/>
    </row>
    <row r="28" spans="1:26" x14ac:dyDescent="0.35">
      <c r="A28" s="3"/>
      <c r="B28" s="5"/>
      <c r="C28" s="13" t="s">
        <v>607</v>
      </c>
      <c r="D28" s="192" t="s">
        <v>1007</v>
      </c>
      <c r="E28" s="193" t="s">
        <v>1007</v>
      </c>
      <c r="F28" s="193" t="s">
        <v>1007</v>
      </c>
      <c r="G28" s="193" t="s">
        <v>1007</v>
      </c>
      <c r="H28" s="193" t="s">
        <v>1007</v>
      </c>
      <c r="I28" s="7"/>
      <c r="J28" s="4"/>
      <c r="K28" s="1"/>
      <c r="L28" s="1"/>
      <c r="M28" s="1"/>
      <c r="N28" s="1"/>
      <c r="O28" s="1"/>
      <c r="P28" s="1"/>
      <c r="Q28" s="1"/>
      <c r="R28" s="1"/>
      <c r="S28" s="1"/>
      <c r="T28" s="1"/>
      <c r="U28" s="1"/>
      <c r="V28" s="1"/>
      <c r="W28" s="1"/>
      <c r="X28" s="1"/>
      <c r="Y28" s="1"/>
      <c r="Z28" s="1"/>
    </row>
    <row r="29" spans="1:26" x14ac:dyDescent="0.35">
      <c r="A29" s="3"/>
      <c r="B29" s="5"/>
      <c r="C29" s="13" t="s">
        <v>608</v>
      </c>
      <c r="D29" s="192" t="s">
        <v>1007</v>
      </c>
      <c r="E29" s="193" t="s">
        <v>1007</v>
      </c>
      <c r="F29" s="193" t="s">
        <v>1007</v>
      </c>
      <c r="G29" s="193" t="s">
        <v>1007</v>
      </c>
      <c r="H29" s="193" t="s">
        <v>1007</v>
      </c>
      <c r="I29" s="7"/>
      <c r="J29" s="4"/>
      <c r="K29" s="1"/>
      <c r="L29" s="1"/>
      <c r="M29" s="1"/>
      <c r="N29" s="1"/>
      <c r="O29" s="1"/>
      <c r="P29" s="1"/>
      <c r="Q29" s="1"/>
      <c r="R29" s="1"/>
      <c r="S29" s="1"/>
      <c r="T29" s="1"/>
      <c r="U29" s="1"/>
      <c r="V29" s="1"/>
      <c r="W29" s="1"/>
      <c r="X29" s="1"/>
      <c r="Y29" s="1"/>
      <c r="Z29" s="1"/>
    </row>
    <row r="30" spans="1:26" x14ac:dyDescent="0.35">
      <c r="A30" s="3"/>
      <c r="B30" s="5"/>
      <c r="C30" s="13" t="s">
        <v>609</v>
      </c>
      <c r="D30" s="192" t="s">
        <v>1007</v>
      </c>
      <c r="E30" s="193" t="s">
        <v>1007</v>
      </c>
      <c r="F30" s="193" t="s">
        <v>1007</v>
      </c>
      <c r="G30" s="193" t="s">
        <v>1007</v>
      </c>
      <c r="H30" s="193" t="s">
        <v>1007</v>
      </c>
      <c r="I30" s="7"/>
      <c r="J30" s="4"/>
      <c r="K30" s="1"/>
      <c r="L30" s="1"/>
      <c r="M30" s="1"/>
      <c r="N30" s="1"/>
      <c r="O30" s="1"/>
      <c r="P30" s="1"/>
      <c r="Q30" s="1"/>
      <c r="R30" s="1"/>
      <c r="S30" s="1"/>
      <c r="T30" s="1"/>
      <c r="U30" s="1"/>
      <c r="V30" s="1"/>
      <c r="W30" s="1"/>
      <c r="X30" s="1"/>
      <c r="Y30" s="1"/>
      <c r="Z30" s="1"/>
    </row>
    <row r="31" spans="1:26" x14ac:dyDescent="0.35">
      <c r="A31" s="3"/>
      <c r="B31" s="5"/>
      <c r="C31" s="13" t="s">
        <v>610</v>
      </c>
      <c r="D31" s="192" t="s">
        <v>1007</v>
      </c>
      <c r="E31" s="193" t="s">
        <v>1007</v>
      </c>
      <c r="F31" s="193" t="s">
        <v>1007</v>
      </c>
      <c r="G31" s="193" t="s">
        <v>1007</v>
      </c>
      <c r="H31" s="193" t="s">
        <v>1007</v>
      </c>
      <c r="I31" s="7"/>
      <c r="J31" s="4"/>
      <c r="K31" s="1"/>
      <c r="L31" s="1"/>
      <c r="M31" s="1"/>
      <c r="N31" s="1"/>
      <c r="O31" s="1"/>
      <c r="P31" s="1"/>
      <c r="Q31" s="1"/>
      <c r="R31" s="1"/>
      <c r="S31" s="1"/>
      <c r="T31" s="1"/>
      <c r="U31" s="1"/>
      <c r="V31" s="1"/>
      <c r="W31" s="1"/>
      <c r="X31" s="1"/>
      <c r="Y31" s="1"/>
      <c r="Z31" s="1"/>
    </row>
    <row r="32" spans="1:26" x14ac:dyDescent="0.35">
      <c r="A32" s="3"/>
      <c r="B32" s="5"/>
      <c r="C32" s="13" t="s">
        <v>611</v>
      </c>
      <c r="D32" s="192" t="s">
        <v>1007</v>
      </c>
      <c r="E32" s="193" t="s">
        <v>1007</v>
      </c>
      <c r="F32" s="193" t="s">
        <v>1007</v>
      </c>
      <c r="G32" s="193" t="s">
        <v>1007</v>
      </c>
      <c r="H32" s="193" t="s">
        <v>1007</v>
      </c>
      <c r="I32" s="7"/>
      <c r="J32" s="4"/>
      <c r="K32" s="1"/>
      <c r="L32" s="1"/>
      <c r="M32" s="1"/>
      <c r="N32" s="1"/>
      <c r="O32" s="1"/>
      <c r="P32" s="1"/>
      <c r="Q32" s="1"/>
      <c r="R32" s="1"/>
      <c r="S32" s="1"/>
      <c r="T32" s="1"/>
      <c r="U32" s="1"/>
      <c r="V32" s="1"/>
      <c r="W32" s="1"/>
      <c r="X32" s="1"/>
      <c r="Y32" s="1"/>
      <c r="Z32" s="1"/>
    </row>
    <row r="33" spans="1:26" x14ac:dyDescent="0.35">
      <c r="A33" s="3"/>
      <c r="B33" s="5"/>
      <c r="C33" s="13" t="s">
        <v>612</v>
      </c>
      <c r="D33" s="192" t="s">
        <v>1007</v>
      </c>
      <c r="E33" s="193" t="s">
        <v>1007</v>
      </c>
      <c r="F33" s="193" t="s">
        <v>1007</v>
      </c>
      <c r="G33" s="193" t="s">
        <v>1007</v>
      </c>
      <c r="H33" s="193" t="s">
        <v>1007</v>
      </c>
      <c r="I33" s="7"/>
      <c r="J33" s="4"/>
      <c r="K33" s="1"/>
      <c r="L33" s="1"/>
      <c r="M33" s="1"/>
      <c r="N33" s="1"/>
      <c r="O33" s="1"/>
      <c r="P33" s="1"/>
      <c r="Q33" s="1"/>
      <c r="R33" s="1"/>
      <c r="S33" s="1"/>
      <c r="T33" s="1"/>
      <c r="U33" s="1"/>
      <c r="V33" s="1"/>
      <c r="W33" s="1"/>
      <c r="X33" s="1"/>
      <c r="Y33" s="1"/>
      <c r="Z33" s="1"/>
    </row>
    <row r="34" spans="1:26" x14ac:dyDescent="0.35">
      <c r="A34" s="3"/>
      <c r="B34" s="5"/>
      <c r="C34" s="13" t="s">
        <v>613</v>
      </c>
      <c r="D34" s="192" t="s">
        <v>1007</v>
      </c>
      <c r="E34" s="193" t="s">
        <v>1007</v>
      </c>
      <c r="F34" s="193" t="s">
        <v>1007</v>
      </c>
      <c r="G34" s="193" t="s">
        <v>1007</v>
      </c>
      <c r="H34" s="193" t="s">
        <v>1007</v>
      </c>
      <c r="I34" s="7"/>
      <c r="J34" s="4"/>
      <c r="K34" s="1"/>
      <c r="L34" s="1"/>
      <c r="M34" s="1"/>
      <c r="N34" s="1"/>
      <c r="O34" s="1"/>
      <c r="P34" s="1"/>
      <c r="Q34" s="1"/>
      <c r="R34" s="1"/>
      <c r="S34" s="1"/>
      <c r="T34" s="1"/>
      <c r="U34" s="1"/>
      <c r="V34" s="1"/>
      <c r="W34" s="1"/>
      <c r="X34" s="1"/>
      <c r="Y34" s="1"/>
      <c r="Z34" s="1"/>
    </row>
    <row r="35" spans="1:26" x14ac:dyDescent="0.35">
      <c r="A35" s="3"/>
      <c r="B35" s="5"/>
      <c r="C35" s="13" t="s">
        <v>614</v>
      </c>
      <c r="D35" s="192" t="s">
        <v>1007</v>
      </c>
      <c r="E35" s="193" t="s">
        <v>1007</v>
      </c>
      <c r="F35" s="193" t="s">
        <v>1007</v>
      </c>
      <c r="G35" s="193" t="s">
        <v>1007</v>
      </c>
      <c r="H35" s="193" t="s">
        <v>1007</v>
      </c>
      <c r="I35" s="7"/>
      <c r="J35" s="4"/>
      <c r="K35" s="1"/>
      <c r="L35" s="1"/>
      <c r="M35" s="1"/>
      <c r="N35" s="1"/>
      <c r="O35" s="1"/>
      <c r="P35" s="1"/>
      <c r="Q35" s="1"/>
      <c r="R35" s="1"/>
      <c r="S35" s="1"/>
      <c r="T35" s="1"/>
      <c r="U35" s="1"/>
      <c r="V35" s="1"/>
      <c r="W35" s="1"/>
      <c r="X35" s="1"/>
      <c r="Y35" s="1"/>
      <c r="Z35" s="1"/>
    </row>
    <row r="36" spans="1:26" x14ac:dyDescent="0.35">
      <c r="A36" s="3"/>
      <c r="B36" s="5"/>
      <c r="C36" s="13" t="s">
        <v>615</v>
      </c>
      <c r="D36" s="192" t="s">
        <v>1007</v>
      </c>
      <c r="E36" s="193" t="s">
        <v>1007</v>
      </c>
      <c r="F36" s="193" t="s">
        <v>1007</v>
      </c>
      <c r="G36" s="193" t="s">
        <v>1007</v>
      </c>
      <c r="H36" s="193" t="s">
        <v>1007</v>
      </c>
      <c r="I36" s="7"/>
      <c r="J36" s="4"/>
      <c r="K36" s="1"/>
      <c r="L36" s="1"/>
      <c r="M36" s="1"/>
      <c r="N36" s="1"/>
      <c r="O36" s="1"/>
      <c r="P36" s="1"/>
      <c r="Q36" s="1"/>
      <c r="R36" s="1"/>
      <c r="S36" s="1"/>
      <c r="T36" s="1"/>
      <c r="U36" s="1"/>
      <c r="V36" s="1"/>
      <c r="W36" s="1"/>
      <c r="X36" s="1"/>
      <c r="Y36" s="1"/>
      <c r="Z36" s="1"/>
    </row>
    <row r="37" spans="1:26" x14ac:dyDescent="0.35">
      <c r="A37" s="3"/>
      <c r="B37" s="5"/>
      <c r="C37" s="13" t="s">
        <v>616</v>
      </c>
      <c r="D37" s="192" t="s">
        <v>1007</v>
      </c>
      <c r="E37" s="193" t="s">
        <v>1007</v>
      </c>
      <c r="F37" s="193" t="s">
        <v>1007</v>
      </c>
      <c r="G37" s="193" t="s">
        <v>1007</v>
      </c>
      <c r="H37" s="193" t="s">
        <v>1007</v>
      </c>
      <c r="I37" s="7"/>
      <c r="J37" s="4"/>
      <c r="K37" s="1"/>
      <c r="L37" s="1"/>
      <c r="M37" s="1"/>
      <c r="N37" s="1"/>
      <c r="O37" s="1"/>
      <c r="P37" s="1"/>
      <c r="Q37" s="1"/>
      <c r="R37" s="1"/>
      <c r="S37" s="1"/>
      <c r="T37" s="1"/>
      <c r="U37" s="1"/>
      <c r="V37" s="1"/>
      <c r="W37" s="1"/>
      <c r="X37" s="1"/>
      <c r="Y37" s="1"/>
      <c r="Z37" s="1"/>
    </row>
    <row r="38" spans="1:26" x14ac:dyDescent="0.35">
      <c r="A38" s="3"/>
      <c r="B38" s="5"/>
      <c r="C38" s="13" t="s">
        <v>617</v>
      </c>
      <c r="D38" s="192" t="s">
        <v>1007</v>
      </c>
      <c r="E38" s="193" t="s">
        <v>1007</v>
      </c>
      <c r="F38" s="193" t="s">
        <v>1007</v>
      </c>
      <c r="G38" s="193" t="s">
        <v>1007</v>
      </c>
      <c r="H38" s="193" t="s">
        <v>1007</v>
      </c>
      <c r="I38" s="7"/>
      <c r="J38" s="4"/>
      <c r="K38" s="1"/>
      <c r="L38" s="1"/>
      <c r="M38" s="1"/>
      <c r="N38" s="1"/>
      <c r="O38" s="1"/>
      <c r="P38" s="1"/>
      <c r="Q38" s="1"/>
      <c r="R38" s="1"/>
      <c r="S38" s="1"/>
      <c r="T38" s="1"/>
      <c r="U38" s="1"/>
      <c r="V38" s="1"/>
      <c r="W38" s="1"/>
      <c r="X38" s="1"/>
      <c r="Y38" s="1"/>
      <c r="Z38" s="1"/>
    </row>
    <row r="39" spans="1:26" x14ac:dyDescent="0.35">
      <c r="A39" s="3"/>
      <c r="B39" s="5"/>
      <c r="C39" s="13" t="s">
        <v>618</v>
      </c>
      <c r="D39" s="192" t="s">
        <v>1007</v>
      </c>
      <c r="E39" s="193" t="s">
        <v>1007</v>
      </c>
      <c r="F39" s="193" t="s">
        <v>1007</v>
      </c>
      <c r="G39" s="193" t="s">
        <v>1007</v>
      </c>
      <c r="H39" s="193" t="s">
        <v>1007</v>
      </c>
      <c r="I39" s="7"/>
      <c r="J39" s="4"/>
      <c r="K39" s="1"/>
      <c r="L39" s="1"/>
      <c r="M39" s="1"/>
      <c r="N39" s="1"/>
      <c r="O39" s="1"/>
      <c r="P39" s="1"/>
      <c r="Q39" s="1"/>
      <c r="R39" s="1"/>
      <c r="S39" s="1"/>
      <c r="T39" s="1"/>
      <c r="U39" s="1"/>
      <c r="V39" s="1"/>
      <c r="W39" s="1"/>
      <c r="X39" s="1"/>
      <c r="Y39" s="1"/>
      <c r="Z39" s="1"/>
    </row>
    <row r="40" spans="1:26" x14ac:dyDescent="0.35">
      <c r="A40" s="3"/>
      <c r="B40" s="5"/>
      <c r="C40" s="13" t="s">
        <v>619</v>
      </c>
      <c r="D40" s="192" t="s">
        <v>1007</v>
      </c>
      <c r="E40" s="193" t="s">
        <v>1007</v>
      </c>
      <c r="F40" s="193" t="s">
        <v>1007</v>
      </c>
      <c r="G40" s="193" t="s">
        <v>1007</v>
      </c>
      <c r="H40" s="193" t="s">
        <v>1007</v>
      </c>
      <c r="I40" s="7"/>
      <c r="J40" s="4"/>
      <c r="K40" s="1"/>
      <c r="L40" s="1"/>
      <c r="M40" s="1"/>
      <c r="N40" s="1"/>
      <c r="O40" s="1"/>
      <c r="P40" s="1"/>
      <c r="Q40" s="1"/>
      <c r="R40" s="1"/>
      <c r="S40" s="1"/>
      <c r="T40" s="1"/>
      <c r="U40" s="1"/>
      <c r="V40" s="1"/>
      <c r="W40" s="1"/>
      <c r="X40" s="1"/>
      <c r="Y40" s="1"/>
      <c r="Z40" s="1"/>
    </row>
    <row r="41" spans="1:26" x14ac:dyDescent="0.35">
      <c r="A41" s="3"/>
      <c r="B41" s="5"/>
      <c r="C41" s="13" t="s">
        <v>620</v>
      </c>
      <c r="D41" s="192" t="s">
        <v>1007</v>
      </c>
      <c r="E41" s="193" t="s">
        <v>1007</v>
      </c>
      <c r="F41" s="193" t="s">
        <v>1007</v>
      </c>
      <c r="G41" s="193" t="s">
        <v>1007</v>
      </c>
      <c r="H41" s="193" t="s">
        <v>1007</v>
      </c>
      <c r="I41" s="7"/>
      <c r="J41" s="4"/>
      <c r="K41" s="1"/>
      <c r="L41" s="1"/>
      <c r="M41" s="1"/>
      <c r="N41" s="1"/>
      <c r="O41" s="1"/>
      <c r="P41" s="1"/>
      <c r="Q41" s="1"/>
      <c r="R41" s="1"/>
      <c r="S41" s="1"/>
      <c r="T41" s="1"/>
      <c r="U41" s="1"/>
      <c r="V41" s="1"/>
      <c r="W41" s="1"/>
      <c r="X41" s="1"/>
      <c r="Y41" s="1"/>
      <c r="Z41" s="1"/>
    </row>
    <row r="42" spans="1:26" x14ac:dyDescent="0.35">
      <c r="A42" s="3"/>
      <c r="B42" s="5"/>
      <c r="C42" s="13" t="s">
        <v>621</v>
      </c>
      <c r="D42" s="192" t="s">
        <v>1007</v>
      </c>
      <c r="E42" s="193" t="s">
        <v>1007</v>
      </c>
      <c r="F42" s="193" t="s">
        <v>1007</v>
      </c>
      <c r="G42" s="193" t="s">
        <v>1007</v>
      </c>
      <c r="H42" s="193" t="s">
        <v>1007</v>
      </c>
      <c r="I42" s="7"/>
      <c r="J42" s="4"/>
      <c r="K42" s="1"/>
      <c r="L42" s="1"/>
      <c r="M42" s="1"/>
      <c r="N42" s="1"/>
      <c r="O42" s="1"/>
      <c r="P42" s="1"/>
      <c r="Q42" s="1"/>
      <c r="R42" s="1"/>
      <c r="S42" s="1"/>
      <c r="T42" s="1"/>
      <c r="U42" s="1"/>
      <c r="V42" s="1"/>
      <c r="W42" s="1"/>
      <c r="X42" s="1"/>
      <c r="Y42" s="1"/>
      <c r="Z42" s="1"/>
    </row>
    <row r="43" spans="1:26" x14ac:dyDescent="0.35">
      <c r="A43" s="3"/>
      <c r="B43" s="5"/>
      <c r="C43" s="13" t="s">
        <v>622</v>
      </c>
      <c r="D43" s="192" t="s">
        <v>1007</v>
      </c>
      <c r="E43" s="193" t="s">
        <v>1007</v>
      </c>
      <c r="F43" s="193" t="s">
        <v>1007</v>
      </c>
      <c r="G43" s="193" t="s">
        <v>1007</v>
      </c>
      <c r="H43" s="193" t="s">
        <v>1007</v>
      </c>
      <c r="I43" s="7"/>
      <c r="J43" s="4"/>
      <c r="K43" s="1"/>
      <c r="L43" s="1"/>
      <c r="M43" s="1"/>
      <c r="N43" s="1"/>
      <c r="O43" s="1"/>
      <c r="P43" s="1"/>
      <c r="Q43" s="1"/>
      <c r="R43" s="1"/>
      <c r="S43" s="1"/>
      <c r="T43" s="1"/>
      <c r="U43" s="1"/>
      <c r="V43" s="1"/>
      <c r="W43" s="1"/>
      <c r="X43" s="1"/>
      <c r="Y43" s="1"/>
      <c r="Z43" s="1"/>
    </row>
    <row r="44" spans="1:26" x14ac:dyDescent="0.35">
      <c r="A44" s="3"/>
      <c r="B44" s="5"/>
      <c r="C44" s="13" t="s">
        <v>623</v>
      </c>
      <c r="D44" s="192" t="s">
        <v>1007</v>
      </c>
      <c r="E44" s="193" t="s">
        <v>1007</v>
      </c>
      <c r="F44" s="193" t="s">
        <v>1007</v>
      </c>
      <c r="G44" s="193" t="s">
        <v>1007</v>
      </c>
      <c r="H44" s="193" t="s">
        <v>1007</v>
      </c>
      <c r="I44" s="7"/>
      <c r="J44" s="4"/>
      <c r="K44" s="1"/>
      <c r="L44" s="1"/>
      <c r="M44" s="1"/>
      <c r="N44" s="1"/>
      <c r="O44" s="1"/>
      <c r="P44" s="1"/>
      <c r="Q44" s="1"/>
      <c r="R44" s="1"/>
      <c r="S44" s="1"/>
      <c r="T44" s="1"/>
      <c r="U44" s="1"/>
      <c r="V44" s="1"/>
      <c r="W44" s="1"/>
      <c r="X44" s="1"/>
      <c r="Y44" s="1"/>
      <c r="Z44" s="1"/>
    </row>
    <row r="45" spans="1:26" x14ac:dyDescent="0.35">
      <c r="A45" s="3"/>
      <c r="B45" s="5"/>
      <c r="C45" s="13" t="s">
        <v>624</v>
      </c>
      <c r="D45" s="192" t="s">
        <v>1007</v>
      </c>
      <c r="E45" s="193" t="s">
        <v>1007</v>
      </c>
      <c r="F45" s="193" t="s">
        <v>1007</v>
      </c>
      <c r="G45" s="193" t="s">
        <v>1007</v>
      </c>
      <c r="H45" s="193" t="s">
        <v>1007</v>
      </c>
      <c r="I45" s="7"/>
      <c r="J45" s="4"/>
      <c r="K45" s="1"/>
      <c r="L45" s="1"/>
      <c r="M45" s="1"/>
      <c r="N45" s="1"/>
      <c r="O45" s="1"/>
      <c r="P45" s="1"/>
      <c r="Q45" s="1"/>
      <c r="R45" s="1"/>
      <c r="S45" s="1"/>
      <c r="T45" s="1"/>
      <c r="U45" s="1"/>
      <c r="V45" s="1"/>
      <c r="W45" s="1"/>
      <c r="X45" s="1"/>
      <c r="Y45" s="1"/>
      <c r="Z45" s="1"/>
    </row>
    <row r="46" spans="1:26" x14ac:dyDescent="0.35">
      <c r="A46" s="3"/>
      <c r="B46" s="5"/>
      <c r="C46" s="13" t="s">
        <v>625</v>
      </c>
      <c r="D46" s="192" t="s">
        <v>1007</v>
      </c>
      <c r="E46" s="193" t="s">
        <v>1007</v>
      </c>
      <c r="F46" s="193" t="s">
        <v>1007</v>
      </c>
      <c r="G46" s="193" t="s">
        <v>1007</v>
      </c>
      <c r="H46" s="193" t="s">
        <v>1007</v>
      </c>
      <c r="I46" s="7"/>
      <c r="J46" s="4"/>
      <c r="K46" s="1"/>
      <c r="L46" s="1"/>
      <c r="M46" s="1"/>
      <c r="N46" s="1"/>
      <c r="O46" s="1"/>
      <c r="P46" s="1"/>
      <c r="Q46" s="1"/>
      <c r="R46" s="1"/>
      <c r="S46" s="1"/>
      <c r="T46" s="1"/>
      <c r="U46" s="1"/>
      <c r="V46" s="1"/>
      <c r="W46" s="1"/>
      <c r="X46" s="1"/>
      <c r="Y46" s="1"/>
      <c r="Z46" s="1"/>
    </row>
    <row r="47" spans="1:26" x14ac:dyDescent="0.35">
      <c r="A47" s="3"/>
      <c r="B47" s="5"/>
      <c r="C47" s="13" t="s">
        <v>626</v>
      </c>
      <c r="D47" s="192" t="s">
        <v>1007</v>
      </c>
      <c r="E47" s="193" t="s">
        <v>1007</v>
      </c>
      <c r="F47" s="193" t="s">
        <v>1007</v>
      </c>
      <c r="G47" s="193" t="s">
        <v>1007</v>
      </c>
      <c r="H47" s="193" t="s">
        <v>1007</v>
      </c>
      <c r="I47" s="7"/>
      <c r="J47" s="4"/>
      <c r="K47" s="1"/>
      <c r="L47" s="1"/>
      <c r="M47" s="1"/>
      <c r="N47" s="1"/>
      <c r="O47" s="1"/>
      <c r="P47" s="1"/>
      <c r="Q47" s="1"/>
      <c r="R47" s="1"/>
      <c r="S47" s="1"/>
      <c r="T47" s="1"/>
      <c r="U47" s="1"/>
      <c r="V47" s="1"/>
      <c r="W47" s="1"/>
      <c r="X47" s="1"/>
      <c r="Y47" s="1"/>
      <c r="Z47" s="1"/>
    </row>
    <row r="48" spans="1:26" x14ac:dyDescent="0.35">
      <c r="A48" s="3"/>
      <c r="B48" s="5"/>
      <c r="C48" s="13" t="s">
        <v>627</v>
      </c>
      <c r="D48" s="192" t="s">
        <v>1007</v>
      </c>
      <c r="E48" s="193" t="s">
        <v>1007</v>
      </c>
      <c r="F48" s="193" t="s">
        <v>1007</v>
      </c>
      <c r="G48" s="193" t="s">
        <v>1007</v>
      </c>
      <c r="H48" s="193" t="s">
        <v>1007</v>
      </c>
      <c r="I48" s="7"/>
      <c r="J48" s="4"/>
      <c r="K48" s="1"/>
      <c r="L48" s="1"/>
      <c r="M48" s="1"/>
      <c r="N48" s="1"/>
      <c r="O48" s="1"/>
      <c r="P48" s="1"/>
      <c r="Q48" s="1"/>
      <c r="R48" s="1"/>
      <c r="S48" s="1"/>
      <c r="T48" s="1"/>
      <c r="U48" s="1"/>
      <c r="V48" s="1"/>
      <c r="W48" s="1"/>
      <c r="X48" s="1"/>
      <c r="Y48" s="1"/>
      <c r="Z48" s="1"/>
    </row>
    <row r="49" spans="1:26" x14ac:dyDescent="0.35">
      <c r="A49" s="3"/>
      <c r="B49" s="5"/>
      <c r="C49" s="13" t="s">
        <v>628</v>
      </c>
      <c r="D49" s="192" t="s">
        <v>1007</v>
      </c>
      <c r="E49" s="193" t="s">
        <v>1007</v>
      </c>
      <c r="F49" s="193" t="s">
        <v>1007</v>
      </c>
      <c r="G49" s="193" t="s">
        <v>1007</v>
      </c>
      <c r="H49" s="193" t="s">
        <v>1007</v>
      </c>
      <c r="I49" s="7"/>
      <c r="J49" s="4"/>
      <c r="K49" s="1"/>
      <c r="L49" s="1"/>
      <c r="M49" s="1"/>
      <c r="N49" s="1"/>
      <c r="O49" s="1"/>
      <c r="P49" s="1"/>
      <c r="Q49" s="1"/>
      <c r="R49" s="1"/>
      <c r="S49" s="1"/>
      <c r="T49" s="1"/>
      <c r="U49" s="1"/>
      <c r="V49" s="1"/>
      <c r="W49" s="1"/>
      <c r="X49" s="1"/>
      <c r="Y49" s="1"/>
      <c r="Z49" s="1"/>
    </row>
    <row r="50" spans="1:26" x14ac:dyDescent="0.35">
      <c r="A50" s="3"/>
      <c r="B50" s="5"/>
      <c r="C50" s="13" t="s">
        <v>629</v>
      </c>
      <c r="D50" s="192" t="s">
        <v>1007</v>
      </c>
      <c r="E50" s="193" t="s">
        <v>1007</v>
      </c>
      <c r="F50" s="193" t="s">
        <v>1007</v>
      </c>
      <c r="G50" s="193" t="s">
        <v>1007</v>
      </c>
      <c r="H50" s="193" t="s">
        <v>1007</v>
      </c>
      <c r="I50" s="7"/>
      <c r="J50" s="4"/>
      <c r="K50" s="1"/>
      <c r="L50" s="1"/>
      <c r="M50" s="1"/>
      <c r="N50" s="1"/>
      <c r="O50" s="1"/>
      <c r="P50" s="1"/>
      <c r="Q50" s="1"/>
      <c r="R50" s="1"/>
      <c r="S50" s="1"/>
      <c r="T50" s="1"/>
      <c r="U50" s="1"/>
      <c r="V50" s="1"/>
      <c r="W50" s="1"/>
      <c r="X50" s="1"/>
      <c r="Y50" s="1"/>
      <c r="Z50" s="1"/>
    </row>
    <row r="51" spans="1:26" x14ac:dyDescent="0.35">
      <c r="A51" s="3"/>
      <c r="B51" s="5"/>
      <c r="C51" s="13" t="s">
        <v>630</v>
      </c>
      <c r="D51" s="192" t="s">
        <v>1007</v>
      </c>
      <c r="E51" s="193" t="s">
        <v>1007</v>
      </c>
      <c r="F51" s="193" t="s">
        <v>1007</v>
      </c>
      <c r="G51" s="193" t="s">
        <v>1007</v>
      </c>
      <c r="H51" s="193" t="s">
        <v>1007</v>
      </c>
      <c r="I51" s="7"/>
      <c r="J51" s="4"/>
      <c r="K51" s="1"/>
      <c r="L51" s="1"/>
      <c r="M51" s="1"/>
      <c r="N51" s="1"/>
      <c r="O51" s="1"/>
      <c r="P51" s="1"/>
      <c r="Q51" s="1"/>
      <c r="R51" s="1"/>
      <c r="S51" s="1"/>
      <c r="T51" s="1"/>
      <c r="U51" s="1"/>
      <c r="V51" s="1"/>
      <c r="W51" s="1"/>
      <c r="X51" s="1"/>
      <c r="Y51" s="1"/>
      <c r="Z51" s="1"/>
    </row>
    <row r="52" spans="1:26" x14ac:dyDescent="0.35">
      <c r="A52" s="3"/>
      <c r="B52" s="5"/>
      <c r="C52" s="13" t="s">
        <v>631</v>
      </c>
      <c r="D52" s="192" t="s">
        <v>1007</v>
      </c>
      <c r="E52" s="193" t="s">
        <v>1007</v>
      </c>
      <c r="F52" s="193" t="s">
        <v>1007</v>
      </c>
      <c r="G52" s="193" t="s">
        <v>1007</v>
      </c>
      <c r="H52" s="193" t="s">
        <v>1007</v>
      </c>
      <c r="I52" s="7"/>
      <c r="J52" s="4"/>
      <c r="K52" s="1"/>
      <c r="L52" s="1"/>
      <c r="M52" s="1"/>
      <c r="N52" s="1"/>
      <c r="O52" s="1"/>
      <c r="P52" s="1"/>
      <c r="Q52" s="1"/>
      <c r="R52" s="1"/>
      <c r="S52" s="1"/>
      <c r="T52" s="1"/>
      <c r="U52" s="1"/>
      <c r="V52" s="1"/>
      <c r="W52" s="1"/>
      <c r="X52" s="1"/>
      <c r="Y52" s="1"/>
      <c r="Z52" s="1"/>
    </row>
    <row r="53" spans="1:26" x14ac:dyDescent="0.35">
      <c r="A53" s="3"/>
      <c r="B53" s="5"/>
      <c r="C53" s="13" t="s">
        <v>632</v>
      </c>
      <c r="D53" s="192" t="s">
        <v>1007</v>
      </c>
      <c r="E53" s="193" t="s">
        <v>1007</v>
      </c>
      <c r="F53" s="193" t="s">
        <v>1007</v>
      </c>
      <c r="G53" s="193" t="s">
        <v>1007</v>
      </c>
      <c r="H53" s="193" t="s">
        <v>1007</v>
      </c>
      <c r="I53" s="7"/>
      <c r="J53" s="4"/>
      <c r="K53" s="1"/>
      <c r="L53" s="1"/>
      <c r="M53" s="1"/>
      <c r="N53" s="1"/>
      <c r="O53" s="1"/>
      <c r="P53" s="1"/>
      <c r="Q53" s="1"/>
      <c r="R53" s="1"/>
      <c r="S53" s="1"/>
      <c r="T53" s="1"/>
      <c r="U53" s="1"/>
      <c r="V53" s="1"/>
      <c r="W53" s="1"/>
      <c r="X53" s="1"/>
      <c r="Y53" s="1"/>
      <c r="Z53" s="1"/>
    </row>
    <row r="54" spans="1:26" x14ac:dyDescent="0.35">
      <c r="A54" s="3"/>
      <c r="B54" s="5"/>
      <c r="C54" s="13" t="s">
        <v>633</v>
      </c>
      <c r="D54" s="192" t="s">
        <v>1007</v>
      </c>
      <c r="E54" s="193" t="s">
        <v>1007</v>
      </c>
      <c r="F54" s="193" t="s">
        <v>1007</v>
      </c>
      <c r="G54" s="193" t="s">
        <v>1007</v>
      </c>
      <c r="H54" s="193" t="s">
        <v>1007</v>
      </c>
      <c r="I54" s="7"/>
      <c r="J54" s="4"/>
      <c r="K54" s="1"/>
      <c r="L54" s="1"/>
      <c r="M54" s="1"/>
      <c r="N54" s="1"/>
      <c r="O54" s="1"/>
      <c r="P54" s="1"/>
      <c r="Q54" s="1"/>
      <c r="R54" s="1"/>
      <c r="S54" s="1"/>
      <c r="T54" s="1"/>
      <c r="U54" s="1"/>
      <c r="V54" s="1"/>
      <c r="W54" s="1"/>
      <c r="X54" s="1"/>
      <c r="Y54" s="1"/>
      <c r="Z54" s="1"/>
    </row>
    <row r="55" spans="1:26" x14ac:dyDescent="0.35">
      <c r="A55" s="3"/>
      <c r="B55" s="5"/>
      <c r="C55" s="13" t="s">
        <v>634</v>
      </c>
      <c r="D55" s="192" t="s">
        <v>1007</v>
      </c>
      <c r="E55" s="193" t="s">
        <v>1007</v>
      </c>
      <c r="F55" s="193" t="s">
        <v>1007</v>
      </c>
      <c r="G55" s="193" t="s">
        <v>1007</v>
      </c>
      <c r="H55" s="193" t="s">
        <v>1007</v>
      </c>
      <c r="I55" s="7"/>
      <c r="J55" s="4"/>
      <c r="K55" s="1"/>
      <c r="L55" s="1"/>
      <c r="M55" s="1"/>
      <c r="N55" s="1"/>
      <c r="O55" s="1"/>
      <c r="P55" s="1"/>
      <c r="Q55" s="1"/>
      <c r="R55" s="1"/>
      <c r="S55" s="1"/>
      <c r="T55" s="1"/>
      <c r="U55" s="1"/>
      <c r="V55" s="1"/>
      <c r="W55" s="1"/>
      <c r="X55" s="1"/>
      <c r="Y55" s="1"/>
      <c r="Z55" s="1"/>
    </row>
    <row r="56" spans="1:26" x14ac:dyDescent="0.35">
      <c r="A56" s="3"/>
      <c r="B56" s="5"/>
      <c r="C56" s="13" t="s">
        <v>635</v>
      </c>
      <c r="D56" s="192" t="s">
        <v>1007</v>
      </c>
      <c r="E56" s="193" t="s">
        <v>1007</v>
      </c>
      <c r="F56" s="193" t="s">
        <v>1007</v>
      </c>
      <c r="G56" s="193" t="s">
        <v>1007</v>
      </c>
      <c r="H56" s="193" t="s">
        <v>1007</v>
      </c>
      <c r="I56" s="7"/>
      <c r="J56" s="4"/>
      <c r="K56" s="1"/>
      <c r="L56" s="1"/>
      <c r="M56" s="1"/>
      <c r="N56" s="1"/>
      <c r="O56" s="1"/>
      <c r="P56" s="1"/>
      <c r="Q56" s="1"/>
      <c r="R56" s="1"/>
      <c r="S56" s="1"/>
      <c r="T56" s="1"/>
      <c r="U56" s="1"/>
      <c r="V56" s="1"/>
      <c r="W56" s="1"/>
      <c r="X56" s="1"/>
      <c r="Y56" s="1"/>
      <c r="Z56" s="1"/>
    </row>
    <row r="57" spans="1:26" x14ac:dyDescent="0.35">
      <c r="A57" s="3"/>
      <c r="B57" s="5"/>
      <c r="C57" s="13" t="s">
        <v>636</v>
      </c>
      <c r="D57" s="192" t="s">
        <v>1007</v>
      </c>
      <c r="E57" s="193" t="s">
        <v>1007</v>
      </c>
      <c r="F57" s="193" t="s">
        <v>1007</v>
      </c>
      <c r="G57" s="193" t="s">
        <v>1007</v>
      </c>
      <c r="H57" s="193" t="s">
        <v>1007</v>
      </c>
      <c r="I57" s="7"/>
      <c r="J57" s="4"/>
      <c r="K57" s="1"/>
      <c r="L57" s="1"/>
      <c r="M57" s="1"/>
      <c r="N57" s="1"/>
      <c r="O57" s="1"/>
      <c r="P57" s="1"/>
      <c r="Q57" s="1"/>
      <c r="R57" s="1"/>
      <c r="S57" s="1"/>
      <c r="T57" s="1"/>
      <c r="U57" s="1"/>
      <c r="V57" s="1"/>
      <c r="W57" s="1"/>
      <c r="X57" s="1"/>
      <c r="Y57" s="1"/>
      <c r="Z57" s="1"/>
    </row>
    <row r="58" spans="1:26" x14ac:dyDescent="0.35">
      <c r="A58" s="3"/>
      <c r="B58" s="5"/>
      <c r="C58" s="13" t="s">
        <v>637</v>
      </c>
      <c r="D58" s="192" t="s">
        <v>1007</v>
      </c>
      <c r="E58" s="193" t="s">
        <v>1007</v>
      </c>
      <c r="F58" s="193" t="s">
        <v>1007</v>
      </c>
      <c r="G58" s="193" t="s">
        <v>1007</v>
      </c>
      <c r="H58" s="193" t="s">
        <v>1007</v>
      </c>
      <c r="I58" s="7"/>
      <c r="J58" s="4"/>
      <c r="K58" s="1"/>
      <c r="L58" s="1"/>
      <c r="M58" s="1"/>
      <c r="N58" s="1"/>
      <c r="O58" s="1"/>
      <c r="P58" s="1"/>
      <c r="Q58" s="1"/>
      <c r="R58" s="1"/>
      <c r="S58" s="1"/>
      <c r="T58" s="1"/>
      <c r="U58" s="1"/>
      <c r="V58" s="1"/>
      <c r="W58" s="1"/>
      <c r="X58" s="1"/>
      <c r="Y58" s="1"/>
      <c r="Z58" s="1"/>
    </row>
    <row r="59" spans="1:26" x14ac:dyDescent="0.35">
      <c r="A59" s="3"/>
      <c r="B59" s="5"/>
      <c r="C59" s="13" t="s">
        <v>638</v>
      </c>
      <c r="D59" s="192" t="s">
        <v>1007</v>
      </c>
      <c r="E59" s="193" t="s">
        <v>1007</v>
      </c>
      <c r="F59" s="193" t="s">
        <v>1007</v>
      </c>
      <c r="G59" s="193" t="s">
        <v>1007</v>
      </c>
      <c r="H59" s="193" t="s">
        <v>1007</v>
      </c>
      <c r="I59" s="7"/>
      <c r="J59" s="4"/>
      <c r="K59" s="1"/>
      <c r="L59" s="1"/>
      <c r="M59" s="1"/>
      <c r="N59" s="1"/>
      <c r="O59" s="1"/>
      <c r="P59" s="1"/>
      <c r="Q59" s="1"/>
      <c r="R59" s="1"/>
      <c r="S59" s="1"/>
      <c r="T59" s="1"/>
      <c r="U59" s="1"/>
      <c r="V59" s="1"/>
      <c r="W59" s="1"/>
      <c r="X59" s="1"/>
      <c r="Y59" s="1"/>
      <c r="Z59" s="1"/>
    </row>
    <row r="60" spans="1:26" x14ac:dyDescent="0.35">
      <c r="A60" s="3"/>
      <c r="B60" s="5"/>
      <c r="C60" s="13" t="s">
        <v>639</v>
      </c>
      <c r="D60" s="192" t="s">
        <v>1007</v>
      </c>
      <c r="E60" s="193" t="s">
        <v>1007</v>
      </c>
      <c r="F60" s="193" t="s">
        <v>1007</v>
      </c>
      <c r="G60" s="193" t="s">
        <v>1007</v>
      </c>
      <c r="H60" s="193" t="s">
        <v>1007</v>
      </c>
      <c r="I60" s="7"/>
      <c r="J60" s="4"/>
      <c r="K60" s="1"/>
      <c r="L60" s="1"/>
      <c r="M60" s="1"/>
      <c r="N60" s="1"/>
      <c r="O60" s="1"/>
      <c r="P60" s="1"/>
      <c r="Q60" s="1"/>
      <c r="R60" s="1"/>
      <c r="S60" s="1"/>
      <c r="T60" s="1"/>
      <c r="U60" s="1"/>
      <c r="V60" s="1"/>
      <c r="W60" s="1"/>
      <c r="X60" s="1"/>
      <c r="Y60" s="1"/>
      <c r="Z60" s="1"/>
    </row>
    <row r="61" spans="1:26" x14ac:dyDescent="0.35">
      <c r="A61" s="3"/>
      <c r="B61" s="5"/>
      <c r="C61" s="13" t="s">
        <v>640</v>
      </c>
      <c r="D61" s="192" t="s">
        <v>1007</v>
      </c>
      <c r="E61" s="193" t="s">
        <v>1007</v>
      </c>
      <c r="F61" s="193" t="s">
        <v>1007</v>
      </c>
      <c r="G61" s="193" t="s">
        <v>1007</v>
      </c>
      <c r="H61" s="193" t="s">
        <v>1007</v>
      </c>
      <c r="I61" s="7"/>
      <c r="J61" s="4"/>
      <c r="K61" s="1"/>
      <c r="L61" s="1"/>
      <c r="M61" s="1"/>
      <c r="N61" s="1"/>
      <c r="O61" s="1"/>
      <c r="P61" s="1"/>
      <c r="Q61" s="1"/>
      <c r="R61" s="1"/>
      <c r="S61" s="1"/>
      <c r="T61" s="1"/>
      <c r="U61" s="1"/>
      <c r="V61" s="1"/>
      <c r="W61" s="1"/>
      <c r="X61" s="1"/>
      <c r="Y61" s="1"/>
      <c r="Z61" s="1"/>
    </row>
    <row r="62" spans="1:26" x14ac:dyDescent="0.35">
      <c r="A62" s="3"/>
      <c r="B62" s="5"/>
      <c r="C62" s="13" t="s">
        <v>641</v>
      </c>
      <c r="D62" s="192" t="s">
        <v>1007</v>
      </c>
      <c r="E62" s="193" t="s">
        <v>1007</v>
      </c>
      <c r="F62" s="193" t="s">
        <v>1007</v>
      </c>
      <c r="G62" s="193" t="s">
        <v>1007</v>
      </c>
      <c r="H62" s="193" t="s">
        <v>1007</v>
      </c>
      <c r="I62" s="7"/>
      <c r="J62" s="4"/>
      <c r="K62" s="1"/>
      <c r="L62" s="1"/>
      <c r="M62" s="1"/>
      <c r="N62" s="1"/>
      <c r="O62" s="1"/>
      <c r="P62" s="1"/>
      <c r="Q62" s="1"/>
      <c r="R62" s="1"/>
      <c r="S62" s="1"/>
      <c r="T62" s="1"/>
      <c r="U62" s="1"/>
      <c r="V62" s="1"/>
      <c r="W62" s="1"/>
      <c r="X62" s="1"/>
      <c r="Y62" s="1"/>
      <c r="Z62" s="1"/>
    </row>
    <row r="63" spans="1:26" x14ac:dyDescent="0.35">
      <c r="A63" s="3"/>
      <c r="B63" s="5"/>
      <c r="C63" s="13" t="s">
        <v>642</v>
      </c>
      <c r="D63" s="192" t="s">
        <v>1007</v>
      </c>
      <c r="E63" s="193" t="s">
        <v>1007</v>
      </c>
      <c r="F63" s="193" t="s">
        <v>1007</v>
      </c>
      <c r="G63" s="193" t="s">
        <v>1007</v>
      </c>
      <c r="H63" s="193" t="s">
        <v>1007</v>
      </c>
      <c r="I63" s="7"/>
      <c r="J63" s="4"/>
      <c r="K63" s="1"/>
      <c r="L63" s="1"/>
      <c r="M63" s="1"/>
      <c r="N63" s="1"/>
      <c r="O63" s="1"/>
      <c r="P63" s="1"/>
      <c r="Q63" s="1"/>
      <c r="R63" s="1"/>
      <c r="S63" s="1"/>
      <c r="T63" s="1"/>
      <c r="U63" s="1"/>
      <c r="V63" s="1"/>
      <c r="W63" s="1"/>
      <c r="X63" s="1"/>
      <c r="Y63" s="1"/>
      <c r="Z63" s="1"/>
    </row>
    <row r="64" spans="1:26" x14ac:dyDescent="0.35">
      <c r="A64" s="3"/>
      <c r="B64" s="5"/>
      <c r="C64" s="13" t="s">
        <v>643</v>
      </c>
      <c r="D64" s="192" t="s">
        <v>1007</v>
      </c>
      <c r="E64" s="193" t="s">
        <v>1007</v>
      </c>
      <c r="F64" s="193" t="s">
        <v>1007</v>
      </c>
      <c r="G64" s="193" t="s">
        <v>1007</v>
      </c>
      <c r="H64" s="193" t="s">
        <v>1007</v>
      </c>
      <c r="I64" s="7"/>
      <c r="J64" s="4"/>
      <c r="K64" s="1"/>
      <c r="L64" s="1"/>
      <c r="M64" s="1"/>
      <c r="N64" s="1"/>
      <c r="O64" s="1"/>
      <c r="P64" s="1"/>
      <c r="Q64" s="1"/>
      <c r="R64" s="1"/>
      <c r="S64" s="1"/>
      <c r="T64" s="1"/>
      <c r="U64" s="1"/>
      <c r="V64" s="1"/>
      <c r="W64" s="1"/>
      <c r="X64" s="1"/>
      <c r="Y64" s="1"/>
      <c r="Z64" s="1"/>
    </row>
    <row r="65" spans="1:26" x14ac:dyDescent="0.35">
      <c r="A65" s="3"/>
      <c r="B65" s="5"/>
      <c r="C65" s="13" t="s">
        <v>644</v>
      </c>
      <c r="D65" s="192" t="s">
        <v>1007</v>
      </c>
      <c r="E65" s="193" t="s">
        <v>1007</v>
      </c>
      <c r="F65" s="193" t="s">
        <v>1007</v>
      </c>
      <c r="G65" s="193" t="s">
        <v>1007</v>
      </c>
      <c r="H65" s="193" t="s">
        <v>1007</v>
      </c>
      <c r="I65" s="7"/>
      <c r="J65" s="4"/>
      <c r="K65" s="1"/>
      <c r="L65" s="1"/>
      <c r="M65" s="1"/>
      <c r="N65" s="1"/>
      <c r="O65" s="1"/>
      <c r="P65" s="1"/>
      <c r="Q65" s="1"/>
      <c r="R65" s="1"/>
      <c r="S65" s="1"/>
      <c r="T65" s="1"/>
      <c r="U65" s="1"/>
      <c r="V65" s="1"/>
      <c r="W65" s="1"/>
      <c r="X65" s="1"/>
      <c r="Y65" s="1"/>
      <c r="Z65" s="1"/>
    </row>
    <row r="66" spans="1:26" x14ac:dyDescent="0.35">
      <c r="A66" s="3"/>
      <c r="B66" s="5"/>
      <c r="C66" s="13" t="s">
        <v>645</v>
      </c>
      <c r="D66" s="192" t="s">
        <v>1007</v>
      </c>
      <c r="E66" s="193" t="s">
        <v>1007</v>
      </c>
      <c r="F66" s="193" t="s">
        <v>1007</v>
      </c>
      <c r="G66" s="193" t="s">
        <v>1007</v>
      </c>
      <c r="H66" s="193" t="s">
        <v>1007</v>
      </c>
      <c r="I66" s="7"/>
      <c r="J66" s="4"/>
      <c r="K66" s="1"/>
      <c r="L66" s="1"/>
      <c r="M66" s="1"/>
      <c r="N66" s="1"/>
      <c r="O66" s="1"/>
      <c r="P66" s="1"/>
      <c r="Q66" s="1"/>
      <c r="R66" s="1"/>
      <c r="S66" s="1"/>
      <c r="T66" s="1"/>
      <c r="U66" s="1"/>
      <c r="V66" s="1"/>
      <c r="W66" s="1"/>
      <c r="X66" s="1"/>
      <c r="Y66" s="1"/>
      <c r="Z66" s="1"/>
    </row>
    <row r="67" spans="1:26" x14ac:dyDescent="0.35">
      <c r="A67" s="3"/>
      <c r="B67" s="5"/>
      <c r="C67" s="13" t="s">
        <v>646</v>
      </c>
      <c r="D67" s="192" t="s">
        <v>1007</v>
      </c>
      <c r="E67" s="193" t="s">
        <v>1007</v>
      </c>
      <c r="F67" s="193" t="s">
        <v>1007</v>
      </c>
      <c r="G67" s="193" t="s">
        <v>1007</v>
      </c>
      <c r="H67" s="193" t="s">
        <v>1007</v>
      </c>
      <c r="I67" s="7"/>
      <c r="J67" s="4"/>
      <c r="K67" s="1"/>
      <c r="L67" s="1"/>
      <c r="M67" s="1"/>
      <c r="N67" s="1"/>
      <c r="O67" s="1"/>
      <c r="P67" s="1"/>
      <c r="Q67" s="1"/>
      <c r="R67" s="1"/>
      <c r="S67" s="1"/>
      <c r="T67" s="1"/>
      <c r="U67" s="1"/>
      <c r="V67" s="1"/>
      <c r="W67" s="1"/>
      <c r="X67" s="1"/>
      <c r="Y67" s="1"/>
      <c r="Z67" s="1"/>
    </row>
    <row r="68" spans="1:26" x14ac:dyDescent="0.35">
      <c r="A68" s="3"/>
      <c r="B68" s="5"/>
      <c r="C68" s="13" t="s">
        <v>647</v>
      </c>
      <c r="D68" s="192" t="s">
        <v>1007</v>
      </c>
      <c r="E68" s="193" t="s">
        <v>1007</v>
      </c>
      <c r="F68" s="193" t="s">
        <v>1007</v>
      </c>
      <c r="G68" s="193" t="s">
        <v>1007</v>
      </c>
      <c r="H68" s="193" t="s">
        <v>1007</v>
      </c>
      <c r="I68" s="7"/>
      <c r="J68" s="4"/>
      <c r="K68" s="1"/>
      <c r="L68" s="1"/>
      <c r="M68" s="1"/>
      <c r="N68" s="1"/>
      <c r="O68" s="1"/>
      <c r="P68" s="1"/>
      <c r="Q68" s="1"/>
      <c r="R68" s="1"/>
      <c r="S68" s="1"/>
      <c r="T68" s="1"/>
      <c r="U68" s="1"/>
      <c r="V68" s="1"/>
      <c r="W68" s="1"/>
      <c r="X68" s="1"/>
      <c r="Y68" s="1"/>
      <c r="Z68" s="1"/>
    </row>
    <row r="69" spans="1:26" x14ac:dyDescent="0.35">
      <c r="A69" s="3"/>
      <c r="B69" s="5"/>
      <c r="C69" s="13" t="s">
        <v>648</v>
      </c>
      <c r="D69" s="192" t="s">
        <v>1007</v>
      </c>
      <c r="E69" s="193" t="s">
        <v>1007</v>
      </c>
      <c r="F69" s="193" t="s">
        <v>1007</v>
      </c>
      <c r="G69" s="193" t="s">
        <v>1007</v>
      </c>
      <c r="H69" s="193" t="s">
        <v>1007</v>
      </c>
      <c r="I69" s="7"/>
      <c r="J69" s="4"/>
      <c r="K69" s="1"/>
      <c r="L69" s="1"/>
      <c r="M69" s="1"/>
      <c r="N69" s="1"/>
      <c r="O69" s="1"/>
      <c r="P69" s="1"/>
      <c r="Q69" s="1"/>
      <c r="R69" s="1"/>
      <c r="S69" s="1"/>
      <c r="T69" s="1"/>
      <c r="U69" s="1"/>
      <c r="V69" s="1"/>
      <c r="W69" s="1"/>
      <c r="X69" s="1"/>
      <c r="Y69" s="1"/>
      <c r="Z69" s="1"/>
    </row>
    <row r="70" spans="1:26" x14ac:dyDescent="0.35">
      <c r="A70" s="3"/>
      <c r="B70" s="5"/>
      <c r="C70" s="13" t="s">
        <v>649</v>
      </c>
      <c r="D70" s="192" t="s">
        <v>1007</v>
      </c>
      <c r="E70" s="193" t="s">
        <v>1007</v>
      </c>
      <c r="F70" s="193" t="s">
        <v>1007</v>
      </c>
      <c r="G70" s="193" t="s">
        <v>1007</v>
      </c>
      <c r="H70" s="193" t="s">
        <v>1007</v>
      </c>
      <c r="I70" s="7"/>
      <c r="J70" s="4"/>
      <c r="K70" s="1"/>
      <c r="L70" s="1"/>
      <c r="M70" s="1"/>
      <c r="N70" s="1"/>
      <c r="O70" s="1"/>
      <c r="P70" s="1"/>
      <c r="Q70" s="1"/>
      <c r="R70" s="1"/>
      <c r="S70" s="1"/>
      <c r="T70" s="1"/>
      <c r="U70" s="1"/>
      <c r="V70" s="1"/>
      <c r="W70" s="1"/>
      <c r="X70" s="1"/>
      <c r="Y70" s="1"/>
      <c r="Z70" s="1"/>
    </row>
    <row r="71" spans="1:26" x14ac:dyDescent="0.35">
      <c r="A71" s="3"/>
      <c r="B71" s="5"/>
      <c r="C71" s="13" t="s">
        <v>650</v>
      </c>
      <c r="D71" s="192" t="s">
        <v>1007</v>
      </c>
      <c r="E71" s="193" t="s">
        <v>1007</v>
      </c>
      <c r="F71" s="193" t="s">
        <v>1007</v>
      </c>
      <c r="G71" s="193" t="s">
        <v>1007</v>
      </c>
      <c r="H71" s="193" t="s">
        <v>1007</v>
      </c>
      <c r="I71" s="7"/>
      <c r="J71" s="4"/>
      <c r="K71" s="1"/>
      <c r="L71" s="1"/>
      <c r="M71" s="1"/>
      <c r="N71" s="1"/>
      <c r="O71" s="1"/>
      <c r="P71" s="1"/>
      <c r="Q71" s="1"/>
      <c r="R71" s="1"/>
      <c r="S71" s="1"/>
      <c r="T71" s="1"/>
      <c r="U71" s="1"/>
      <c r="V71" s="1"/>
      <c r="W71" s="1"/>
      <c r="X71" s="1"/>
      <c r="Y71" s="1"/>
      <c r="Z71" s="1"/>
    </row>
    <row r="72" spans="1:26" x14ac:dyDescent="0.35">
      <c r="A72" s="3"/>
      <c r="B72" s="5"/>
      <c r="C72" s="13" t="s">
        <v>651</v>
      </c>
      <c r="D72" s="192" t="s">
        <v>1007</v>
      </c>
      <c r="E72" s="193" t="s">
        <v>1007</v>
      </c>
      <c r="F72" s="193" t="s">
        <v>1007</v>
      </c>
      <c r="G72" s="193" t="s">
        <v>1007</v>
      </c>
      <c r="H72" s="193" t="s">
        <v>1007</v>
      </c>
      <c r="I72" s="7"/>
      <c r="J72" s="4"/>
      <c r="K72" s="1"/>
      <c r="L72" s="1"/>
      <c r="M72" s="1"/>
      <c r="N72" s="1"/>
      <c r="O72" s="1"/>
      <c r="P72" s="1"/>
      <c r="Q72" s="1"/>
      <c r="R72" s="1"/>
      <c r="S72" s="1"/>
      <c r="T72" s="1"/>
      <c r="U72" s="1"/>
      <c r="V72" s="1"/>
      <c r="W72" s="1"/>
      <c r="X72" s="1"/>
      <c r="Y72" s="1"/>
      <c r="Z72" s="1"/>
    </row>
    <row r="73" spans="1:26" x14ac:dyDescent="0.35">
      <c r="A73" s="3"/>
      <c r="B73" s="5"/>
      <c r="C73" s="13" t="s">
        <v>652</v>
      </c>
      <c r="D73" s="192" t="s">
        <v>1007</v>
      </c>
      <c r="E73" s="193" t="s">
        <v>1007</v>
      </c>
      <c r="F73" s="193" t="s">
        <v>1007</v>
      </c>
      <c r="G73" s="193" t="s">
        <v>1007</v>
      </c>
      <c r="H73" s="193" t="s">
        <v>1007</v>
      </c>
      <c r="I73" s="7"/>
      <c r="J73" s="4"/>
      <c r="K73" s="1"/>
      <c r="L73" s="1"/>
      <c r="M73" s="1"/>
      <c r="N73" s="1"/>
      <c r="O73" s="1"/>
      <c r="P73" s="1"/>
      <c r="Q73" s="1"/>
      <c r="R73" s="1"/>
      <c r="S73" s="1"/>
      <c r="T73" s="1"/>
      <c r="U73" s="1"/>
      <c r="V73" s="1"/>
      <c r="W73" s="1"/>
      <c r="X73" s="1"/>
      <c r="Y73" s="1"/>
      <c r="Z73" s="1"/>
    </row>
    <row r="74" spans="1:26" x14ac:dyDescent="0.35">
      <c r="A74" s="3"/>
      <c r="B74" s="5"/>
      <c r="C74" s="13" t="s">
        <v>653</v>
      </c>
      <c r="D74" s="192" t="s">
        <v>1007</v>
      </c>
      <c r="E74" s="193" t="s">
        <v>1007</v>
      </c>
      <c r="F74" s="193" t="s">
        <v>1007</v>
      </c>
      <c r="G74" s="193" t="s">
        <v>1007</v>
      </c>
      <c r="H74" s="193" t="s">
        <v>1007</v>
      </c>
      <c r="I74" s="7"/>
      <c r="J74" s="4"/>
      <c r="K74" s="1"/>
      <c r="L74" s="1"/>
      <c r="M74" s="1"/>
      <c r="N74" s="1"/>
      <c r="O74" s="1"/>
      <c r="P74" s="1"/>
      <c r="Q74" s="1"/>
      <c r="R74" s="1"/>
      <c r="S74" s="1"/>
      <c r="T74" s="1"/>
      <c r="U74" s="1"/>
      <c r="V74" s="1"/>
      <c r="W74" s="1"/>
      <c r="X74" s="1"/>
      <c r="Y74" s="1"/>
      <c r="Z74" s="1"/>
    </row>
    <row r="75" spans="1:26" x14ac:dyDescent="0.35">
      <c r="A75" s="3"/>
      <c r="B75" s="5"/>
      <c r="C75" s="13" t="s">
        <v>654</v>
      </c>
      <c r="D75" s="192" t="s">
        <v>1007</v>
      </c>
      <c r="E75" s="193" t="s">
        <v>1007</v>
      </c>
      <c r="F75" s="193" t="s">
        <v>1007</v>
      </c>
      <c r="G75" s="193" t="s">
        <v>1007</v>
      </c>
      <c r="H75" s="193" t="s">
        <v>1007</v>
      </c>
      <c r="I75" s="7"/>
      <c r="J75" s="4"/>
      <c r="K75" s="1"/>
      <c r="L75" s="1"/>
      <c r="M75" s="1"/>
      <c r="N75" s="1"/>
      <c r="O75" s="1"/>
      <c r="P75" s="1"/>
      <c r="Q75" s="1"/>
      <c r="R75" s="1"/>
      <c r="S75" s="1"/>
      <c r="T75" s="1"/>
      <c r="U75" s="1"/>
      <c r="V75" s="1"/>
      <c r="W75" s="1"/>
      <c r="X75" s="1"/>
      <c r="Y75" s="1"/>
      <c r="Z75" s="1"/>
    </row>
    <row r="76" spans="1:26" x14ac:dyDescent="0.35">
      <c r="A76" s="3"/>
      <c r="B76" s="5"/>
      <c r="C76" s="13" t="s">
        <v>655</v>
      </c>
      <c r="D76" s="192" t="s">
        <v>1007</v>
      </c>
      <c r="E76" s="193" t="s">
        <v>1007</v>
      </c>
      <c r="F76" s="193" t="s">
        <v>1007</v>
      </c>
      <c r="G76" s="193" t="s">
        <v>1007</v>
      </c>
      <c r="H76" s="193" t="s">
        <v>1007</v>
      </c>
      <c r="I76" s="7"/>
      <c r="J76" s="4"/>
      <c r="K76" s="1"/>
      <c r="L76" s="1"/>
      <c r="M76" s="1"/>
      <c r="N76" s="1"/>
      <c r="O76" s="1"/>
      <c r="P76" s="1"/>
      <c r="Q76" s="1"/>
      <c r="R76" s="1"/>
      <c r="S76" s="1"/>
      <c r="T76" s="1"/>
      <c r="U76" s="1"/>
      <c r="V76" s="1"/>
      <c r="W76" s="1"/>
      <c r="X76" s="1"/>
      <c r="Y76" s="1"/>
      <c r="Z76" s="1"/>
    </row>
    <row r="77" spans="1:26" x14ac:dyDescent="0.35">
      <c r="A77" s="3"/>
      <c r="B77" s="5"/>
      <c r="C77" s="13" t="s">
        <v>656</v>
      </c>
      <c r="D77" s="192" t="s">
        <v>1007</v>
      </c>
      <c r="E77" s="193" t="s">
        <v>1007</v>
      </c>
      <c r="F77" s="193" t="s">
        <v>1007</v>
      </c>
      <c r="G77" s="193" t="s">
        <v>1007</v>
      </c>
      <c r="H77" s="193" t="s">
        <v>1007</v>
      </c>
      <c r="I77" s="7"/>
      <c r="J77" s="4"/>
      <c r="K77" s="1"/>
      <c r="L77" s="1"/>
      <c r="M77" s="1"/>
      <c r="N77" s="1"/>
      <c r="O77" s="1"/>
      <c r="P77" s="1"/>
      <c r="Q77" s="1"/>
      <c r="R77" s="1"/>
      <c r="S77" s="1"/>
      <c r="T77" s="1"/>
      <c r="U77" s="1"/>
      <c r="V77" s="1"/>
      <c r="W77" s="1"/>
      <c r="X77" s="1"/>
      <c r="Y77" s="1"/>
      <c r="Z77" s="1"/>
    </row>
    <row r="78" spans="1:26" x14ac:dyDescent="0.35">
      <c r="A78" s="3"/>
      <c r="B78" s="5"/>
      <c r="C78" s="13" t="s">
        <v>657</v>
      </c>
      <c r="D78" s="192" t="s">
        <v>1007</v>
      </c>
      <c r="E78" s="193" t="s">
        <v>1007</v>
      </c>
      <c r="F78" s="193" t="s">
        <v>1007</v>
      </c>
      <c r="G78" s="193" t="s">
        <v>1007</v>
      </c>
      <c r="H78" s="193" t="s">
        <v>1007</v>
      </c>
      <c r="I78" s="7"/>
      <c r="J78" s="4"/>
      <c r="K78" s="1"/>
      <c r="L78" s="1"/>
      <c r="M78" s="1"/>
      <c r="N78" s="1"/>
      <c r="O78" s="1"/>
      <c r="P78" s="1"/>
      <c r="Q78" s="1"/>
      <c r="R78" s="1"/>
      <c r="S78" s="1"/>
      <c r="T78" s="1"/>
      <c r="U78" s="1"/>
      <c r="V78" s="1"/>
      <c r="W78" s="1"/>
      <c r="X78" s="1"/>
      <c r="Y78" s="1"/>
      <c r="Z78" s="1"/>
    </row>
    <row r="79" spans="1:26" x14ac:dyDescent="0.35">
      <c r="A79" s="3"/>
      <c r="B79" s="5"/>
      <c r="C79" s="13" t="s">
        <v>658</v>
      </c>
      <c r="D79" s="192" t="s">
        <v>1007</v>
      </c>
      <c r="E79" s="193" t="s">
        <v>1007</v>
      </c>
      <c r="F79" s="193" t="s">
        <v>1007</v>
      </c>
      <c r="G79" s="193" t="s">
        <v>1007</v>
      </c>
      <c r="H79" s="193" t="s">
        <v>1007</v>
      </c>
      <c r="I79" s="7"/>
      <c r="J79" s="4"/>
      <c r="K79" s="1"/>
      <c r="L79" s="1"/>
      <c r="M79" s="1"/>
      <c r="N79" s="1"/>
      <c r="O79" s="1"/>
      <c r="P79" s="1"/>
      <c r="Q79" s="1"/>
      <c r="R79" s="1"/>
      <c r="S79" s="1"/>
      <c r="T79" s="1"/>
      <c r="U79" s="1"/>
      <c r="V79" s="1"/>
      <c r="W79" s="1"/>
      <c r="X79" s="1"/>
      <c r="Y79" s="1"/>
      <c r="Z79" s="1"/>
    </row>
    <row r="80" spans="1:26" x14ac:dyDescent="0.35">
      <c r="A80" s="3"/>
      <c r="B80" s="5"/>
      <c r="C80" s="13" t="s">
        <v>659</v>
      </c>
      <c r="D80" s="192" t="s">
        <v>1007</v>
      </c>
      <c r="E80" s="193" t="s">
        <v>1007</v>
      </c>
      <c r="F80" s="193" t="s">
        <v>1007</v>
      </c>
      <c r="G80" s="193" t="s">
        <v>1007</v>
      </c>
      <c r="H80" s="193" t="s">
        <v>1007</v>
      </c>
      <c r="I80" s="7"/>
      <c r="J80" s="4"/>
      <c r="K80" s="1"/>
      <c r="L80" s="1"/>
      <c r="M80" s="1"/>
      <c r="N80" s="1"/>
      <c r="O80" s="1"/>
      <c r="P80" s="1"/>
      <c r="Q80" s="1"/>
      <c r="R80" s="1"/>
      <c r="S80" s="1"/>
      <c r="T80" s="1"/>
      <c r="U80" s="1"/>
      <c r="V80" s="1"/>
      <c r="W80" s="1"/>
      <c r="X80" s="1"/>
      <c r="Y80" s="1"/>
      <c r="Z80" s="1"/>
    </row>
    <row r="81" spans="1:26" x14ac:dyDescent="0.35">
      <c r="A81" s="3"/>
      <c r="B81" s="20"/>
      <c r="C81" s="21"/>
      <c r="D81" s="21"/>
      <c r="E81" s="21"/>
      <c r="F81" s="21"/>
      <c r="G81" s="21"/>
      <c r="H81" s="21"/>
      <c r="I81" s="22"/>
      <c r="J81" s="4"/>
      <c r="K81" s="1"/>
      <c r="L81" s="1"/>
      <c r="M81" s="1"/>
      <c r="N81" s="1"/>
      <c r="O81" s="1"/>
      <c r="P81" s="1"/>
      <c r="Q81" s="1"/>
      <c r="R81" s="1"/>
      <c r="S81" s="1"/>
      <c r="T81" s="1"/>
      <c r="U81" s="1"/>
      <c r="V81" s="1"/>
      <c r="W81" s="1"/>
      <c r="X81" s="1"/>
      <c r="Y81" s="1"/>
      <c r="Z81" s="1"/>
    </row>
    <row r="82" spans="1:26" x14ac:dyDescent="0.35">
      <c r="A82" s="2"/>
      <c r="B82" s="2"/>
      <c r="C82" s="2"/>
      <c r="D82" s="2"/>
      <c r="E82" s="2"/>
      <c r="F82" s="2"/>
      <c r="G82" s="2"/>
      <c r="H82" s="2"/>
      <c r="I82" s="2"/>
      <c r="J82" s="19"/>
      <c r="K82" s="1"/>
      <c r="L82" s="1"/>
      <c r="M82" s="1"/>
      <c r="N82" s="1"/>
      <c r="O82" s="1"/>
      <c r="P82" s="1"/>
      <c r="Q82" s="1"/>
      <c r="R82" s="1"/>
      <c r="S82" s="1"/>
      <c r="T82" s="1"/>
      <c r="U82" s="1"/>
      <c r="V82" s="1"/>
      <c r="W82" s="1"/>
      <c r="X82" s="1"/>
      <c r="Y82" s="1"/>
      <c r="Z82" s="1"/>
    </row>
    <row r="83" spans="1:26"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sheetData>
  <sheetProtection algorithmName="SHA-512" hashValue="AEobxxPtw3KvjjCdQDWArJ5aMVDD4g4tRYryRBlgQdF9znWQfEVIMuiF/7KggPpjSWqG2jsQvR4BzQ1VS7PShw==" saltValue="YqKEWBsESf15R5P+69QmgA==" spinCount="100000" sheet="1" scenarios="1"/>
  <mergeCells count="72">
    <mergeCell ref="D79:H79"/>
    <mergeCell ref="D80:H80"/>
    <mergeCell ref="G15:H16"/>
    <mergeCell ref="C18:H19"/>
    <mergeCell ref="D20:H20"/>
    <mergeCell ref="D21:H21"/>
    <mergeCell ref="D22:H22"/>
    <mergeCell ref="D74:H74"/>
    <mergeCell ref="D75:H75"/>
    <mergeCell ref="D76:H76"/>
    <mergeCell ref="D77:H77"/>
    <mergeCell ref="D78:H78"/>
    <mergeCell ref="D69:H69"/>
    <mergeCell ref="D70:H70"/>
    <mergeCell ref="D71:H71"/>
    <mergeCell ref="D72:H72"/>
    <mergeCell ref="D73:H73"/>
    <mergeCell ref="D64:H64"/>
    <mergeCell ref="D65:H65"/>
    <mergeCell ref="D66:H66"/>
    <mergeCell ref="D67:H67"/>
    <mergeCell ref="D68:H68"/>
    <mergeCell ref="D59:H59"/>
    <mergeCell ref="D60:H60"/>
    <mergeCell ref="D61:H61"/>
    <mergeCell ref="D62:H62"/>
    <mergeCell ref="D63:H63"/>
    <mergeCell ref="D54:H54"/>
    <mergeCell ref="D55:H55"/>
    <mergeCell ref="D56:H56"/>
    <mergeCell ref="D57:H57"/>
    <mergeCell ref="D58:H58"/>
    <mergeCell ref="D49:H49"/>
    <mergeCell ref="D50:H50"/>
    <mergeCell ref="D51:H51"/>
    <mergeCell ref="D52:H52"/>
    <mergeCell ref="D53:H53"/>
    <mergeCell ref="D44:H44"/>
    <mergeCell ref="D45:H45"/>
    <mergeCell ref="D46:H46"/>
    <mergeCell ref="D47:H47"/>
    <mergeCell ref="D48:H48"/>
    <mergeCell ref="D39:H39"/>
    <mergeCell ref="D40:H40"/>
    <mergeCell ref="D41:H41"/>
    <mergeCell ref="D42:H42"/>
    <mergeCell ref="D43:H43"/>
    <mergeCell ref="D34:H34"/>
    <mergeCell ref="D35:H35"/>
    <mergeCell ref="D36:H36"/>
    <mergeCell ref="D37:H37"/>
    <mergeCell ref="D38:H38"/>
    <mergeCell ref="D29:H29"/>
    <mergeCell ref="D30:H30"/>
    <mergeCell ref="D31:H31"/>
    <mergeCell ref="D32:H32"/>
    <mergeCell ref="D33:H33"/>
    <mergeCell ref="D24:H24"/>
    <mergeCell ref="D25:H25"/>
    <mergeCell ref="D26:H26"/>
    <mergeCell ref="D27:H27"/>
    <mergeCell ref="D28:H28"/>
    <mergeCell ref="B1:E1"/>
    <mergeCell ref="C5:C7"/>
    <mergeCell ref="D5:H7"/>
    <mergeCell ref="D23:H23"/>
    <mergeCell ref="C11:C12"/>
    <mergeCell ref="D11:H12"/>
    <mergeCell ref="D13:H13"/>
    <mergeCell ref="C15:C16"/>
    <mergeCell ref="D8:H8"/>
    <mergeCell ref="D9:H9"/>
  </mergeCells>
  <hyperlinks>
    <hyperlink ref="G15:H16" location="'Ingredient specifications'!A1" display="Next" xr:uid="{268D6D4C-EC93-4240-83F4-5B0F3DB02A81}"/>
    <hyperlink ref="C15:C16" location="Recipe!A1" display="Previous" xr:uid="{3A1D10B5-CA43-4858-A5FA-DFE1F4AC8D3F}"/>
    <hyperlink ref="L5" location="Start!A1" display="Start" xr:uid="{01F238F5-01D5-4F78-8EFE-9D03BCD89344}"/>
    <hyperlink ref="L6" location="'Product designation and net con'!A1" display="Product designation and net content" xr:uid="{D2D389AF-0447-494F-883C-A406E9705D28}"/>
    <hyperlink ref="L7" location="'Method of food processing'!A1" display="Method af food processing" xr:uid="{F6B9236A-4CA1-4752-B2C3-DE8E97587664}"/>
    <hyperlink ref="L8" location="Recipe!A1" display="Recipe" xr:uid="{AFDC9FA6-9BB9-4802-BEC0-B26960FBF18F}"/>
    <hyperlink ref="L9" location="Additives!A1" display="Additives" xr:uid="{483AA6DC-F07D-4CC9-840B-931378168752}"/>
    <hyperlink ref="L10" location="'Ingredient specifications'!A1" display="Ingredient specifications" xr:uid="{FE189A42-57CE-4ECC-8040-5D7300438CCB}"/>
    <hyperlink ref="L11" location="'Nutritional labelling'!A1" display="Nutritional labelling" xr:uid="{A11AF866-652C-44A7-8700-4B352BEDD4E2}"/>
    <hyperlink ref="L12" location="'Shelf-life and storage'!A1" display="Shelf-life and storage" xr:uid="{9EEEA4DF-1BDF-4113-9765-AE1EC5A6A5B8}"/>
    <hyperlink ref="L13" location="'Packaging method and cooking in'!A1" display="Packaging method and cooking instructions" xr:uid="{05DD0FC8-1383-471D-BB85-689472EA6DE1}"/>
    <hyperlink ref="L14" location="Claims!A1" display="Claims" xr:uid="{86CA3635-0B0A-48F2-9CA2-5FB890AF2854}"/>
    <hyperlink ref="L16" location="'Packaging (Secondary)'!A1" display="Packaging (Secondary)" xr:uid="{A0448FCB-D762-49F6-B99F-2BA4C0DC4D9D}"/>
    <hyperlink ref="L17" location="'Appendix 1'!A1" display="Appendix 1: Supplementary nutrition labelling" xr:uid="{6144C0AA-870F-4783-B6F2-CFBD13421B1B}"/>
    <hyperlink ref="L20" location="'Part B Meat'!A1" display="Meat: Beef pork, poultry, sheep, goat" xr:uid="{D5A73789-6120-4365-86D2-F2C2D2C5F88F}"/>
    <hyperlink ref="L21" location="'Part B Milk and cheese'!A1" display="Milk and cheese" xr:uid="{31BC53A4-ABFE-47A1-86CB-3B68F5EDA956}"/>
    <hyperlink ref="L22" location="'Part B Egg and egg products'!A1" display="Egg and egg products" xr:uid="{A4A6E74D-CAA8-426E-B6F6-FACE75C214AB}"/>
    <hyperlink ref="L23" location="'Part B Chocolate'!A1" display="Chocolate" xr:uid="{FD23D884-6C4E-4274-9461-42F1316988F5}"/>
    <hyperlink ref="L24" location="'Part B Fish and fish products'!A1" display="Fish and fishproducts" xr:uid="{31DF0801-7D22-4705-95B1-93420C3F1A31}"/>
    <hyperlink ref="L25" location="'Part B Juice'!A1" display="Fruit juice" xr:uid="{F7116334-5B00-4476-91B7-8F24222AC37C}"/>
    <hyperlink ref="L26" location="'Part B Coffee'!A1" display="Coffee" xr:uid="{68308560-A425-4F16-B3C6-9277DE352C48}"/>
    <hyperlink ref="L27" location="'Part B Tea'!A1" display="Tea" xr:uid="{3CA7654A-4A31-46EC-8E6E-3AF898B5D252}"/>
    <hyperlink ref="L15" location="'Packaging (Primary)'!Print_Area" display="Packaging (Primary)" xr:uid="{A682B5F3-FF55-4839-80FB-56E736D65EC8}"/>
  </hyperlinks>
  <pageMargins left="0.7" right="0.7" top="0.75" bottom="0.75" header="0.3" footer="0.3"/>
  <pageSetup paperSize="9" scale="56"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1101" id="{00000000-000E-0000-0800-000005000000}">
            <xm:f>$D5='Drop down'!$P$6</xm:f>
            <x14:dxf>
              <font>
                <b/>
                <i val="0"/>
              </font>
              <fill>
                <patternFill>
                  <bgColor theme="2" tint="-0.14996795556505021"/>
                </patternFill>
              </fill>
            </x14:dxf>
          </x14:cfRule>
          <x14:cfRule type="expression" priority="1102" id="{00000000-000E-0000-0800-000006000000}">
            <xm:f>$D5&lt;&gt;'Drop down'!$P$6</xm:f>
            <x14:dxf>
              <font>
                <b val="0"/>
                <i val="0"/>
                <color rgb="FFFF0000"/>
              </font>
              <fill>
                <patternFill>
                  <bgColor theme="0"/>
                </patternFill>
              </fill>
            </x14:dxf>
          </x14:cfRule>
          <xm:sqref>D5 D8:D9 D20:H80</xm:sqref>
        </x14:conditionalFormatting>
        <x14:conditionalFormatting xmlns:xm="http://schemas.microsoft.com/office/excel/2006/main">
          <x14:cfRule type="expression" priority="1105" id="{00000000-000E-0000-0800-00000F000000}">
            <xm:f>$D$11='Drop down'!$P$6</xm:f>
            <x14:dxf>
              <font>
                <b/>
                <i val="0"/>
              </font>
              <fill>
                <patternFill>
                  <bgColor theme="2" tint="-0.14996795556505021"/>
                </patternFill>
              </fill>
            </x14:dxf>
          </x14:cfRule>
          <x14:cfRule type="expression" priority="1106" id="{00000000-000E-0000-0800-000010000000}">
            <xm:f>$D$11&lt;&gt;'Drop down'!$P$6</xm:f>
            <x14:dxf>
              <font>
                <b val="0"/>
                <i val="0"/>
                <color rgb="FFFF0000"/>
              </font>
              <fill>
                <patternFill>
                  <bgColor theme="0"/>
                </patternFill>
              </fill>
            </x14:dxf>
          </x14:cfRule>
          <xm:sqref>D11</xm:sqref>
        </x14:conditionalFormatting>
        <x14:conditionalFormatting xmlns:xm="http://schemas.microsoft.com/office/excel/2006/main">
          <x14:cfRule type="expression" priority="1107" id="{00000000-000E-0000-0800-00000D000000}">
            <xm:f>OR(D13="",D13='Drop down'!$P$7)</xm:f>
            <x14:dxf>
              <font>
                <b/>
                <i val="0"/>
              </font>
              <fill>
                <patternFill>
                  <bgColor theme="2" tint="-0.14996795556505021"/>
                </patternFill>
              </fill>
            </x14:dxf>
          </x14:cfRule>
          <x14:cfRule type="expression" priority="1108" id="{00000000-000E-0000-0800-00000E000000}">
            <xm:f>D13&lt;&gt;'Drop down'!$P$7</xm:f>
            <x14:dxf>
              <font>
                <b val="0"/>
                <i val="0"/>
                <color rgb="FFFF0000"/>
              </font>
              <fill>
                <patternFill patternType="solid">
                  <bgColor theme="0"/>
                </patternFill>
              </fill>
            </x14:dxf>
          </x14:cfRule>
          <xm:sqref>D13:H13</xm:sqref>
        </x14:conditionalFormatting>
      </x14:conditionalFormattings>
    </ext>
    <ext xmlns:x14="http://schemas.microsoft.com/office/spreadsheetml/2009/9/main" uri="{CCE6A557-97BC-4b89-ADB6-D9C93CAAB3DF}">
      <x14:dataValidations xmlns:xm="http://schemas.microsoft.com/office/excel/2006/main" count="3">
        <x14:dataValidation type="list" showInputMessage="1" showErrorMessage="1" xr:uid="{F0F633DA-B222-4D99-986D-BCA5BA59140B}">
          <x14:formula1>
            <xm:f>'Drop down'!$B$5:$B$7</xm:f>
          </x14:formula1>
          <xm:sqref>D11:H12</xm:sqref>
        </x14:dataValidation>
        <x14:dataValidation type="list" showInputMessage="1" showErrorMessage="1" xr:uid="{CBE8D097-40B1-4632-ADBC-A6DD14132D5D}">
          <x14:formula1>
            <xm:f>'Drop down'!$B$20:$B$24</xm:f>
          </x14:formula1>
          <xm:sqref>D20:H80</xm:sqref>
        </x14:dataValidation>
        <x14:dataValidation type="list" showInputMessage="1" showErrorMessage="1" xr:uid="{310CEF74-A737-4DED-AEB3-3A45FF3C14C4}">
          <x14:formula1>
            <xm:f>'Drop down'!$B$246:$B$398</xm:f>
          </x14:formula1>
          <xm:sqref>D5:H9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9b8a46d-7af2-4a76-a922-855df10a936d">
      <Terms xmlns="http://schemas.microsoft.com/office/infopath/2007/PartnerControls"/>
    </lcf76f155ced4ddcb4097134ff3c332f>
    <TaxCatchAll xmlns="71b1f780-363b-41d8-8e71-ee3104fd66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8E5A5FC75CA14438D7A9C67B278CFD1" ma:contentTypeVersion="18" ma:contentTypeDescription="Opret et nyt dokument." ma:contentTypeScope="" ma:versionID="c6d00045900ea54f0b61ca2cc88d8a8e">
  <xsd:schema xmlns:xsd="http://www.w3.org/2001/XMLSchema" xmlns:xs="http://www.w3.org/2001/XMLSchema" xmlns:p="http://schemas.microsoft.com/office/2006/metadata/properties" xmlns:ns2="71b1f780-363b-41d8-8e71-ee3104fd66fe" xmlns:ns3="f9b8a46d-7af2-4a76-a922-855df10a936d" targetNamespace="http://schemas.microsoft.com/office/2006/metadata/properties" ma:root="true" ma:fieldsID="47664aaf58a91b7969408fd72bf8a6a6" ns2:_="" ns3:_="">
    <xsd:import namespace="71b1f780-363b-41d8-8e71-ee3104fd66fe"/>
    <xsd:import namespace="f9b8a46d-7af2-4a76-a922-855df10a936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1f780-363b-41d8-8e71-ee3104fd66fe" elementFormDefault="qualified">
    <xsd:import namespace="http://schemas.microsoft.com/office/2006/documentManagement/types"/>
    <xsd:import namespace="http://schemas.microsoft.com/office/infopath/2007/PartnerControls"/>
    <xsd:element name="SharedWithUsers" ma:index="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e19b97df-8363-43f8-b0d9-c90e1861d2d5}" ma:internalName="TaxCatchAll" ma:showField="CatchAllData" ma:web="71b1f780-363b-41d8-8e71-ee3104fd66f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9b8a46d-7af2-4a76-a922-855df10a936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e395e7e5-d6c3-41aa-a00d-a342bb56836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C5B880-3E09-4360-A9A5-14706B325B9C}">
  <ds:schemaRefs>
    <ds:schemaRef ds:uri="http://purl.org/dc/elements/1.1/"/>
    <ds:schemaRef ds:uri="71b1f780-363b-41d8-8e71-ee3104fd66fe"/>
    <ds:schemaRef ds:uri="f9b8a46d-7af2-4a76-a922-855df10a936d"/>
    <ds:schemaRef ds:uri="http://purl.org/dc/terms/"/>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74723DC-4F4B-494F-B0CE-86C51BD7D6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b1f780-363b-41d8-8e71-ee3104fd66fe"/>
    <ds:schemaRef ds:uri="f9b8a46d-7af2-4a76-a922-855df10a93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F36FD3-4258-4616-B872-ED88B98972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28</vt:i4>
      </vt:variant>
    </vt:vector>
  </HeadingPairs>
  <TitlesOfParts>
    <vt:vector size="54" baseType="lpstr">
      <vt:lpstr>Energiberegning</vt:lpstr>
      <vt:lpstr>EmballageDDGS1</vt:lpstr>
      <vt:lpstr>Drop down</vt:lpstr>
      <vt:lpstr>Data</vt:lpstr>
      <vt:lpstr>Start</vt:lpstr>
      <vt:lpstr>Product designation and net con</vt:lpstr>
      <vt:lpstr>Method of food processing</vt:lpstr>
      <vt:lpstr>Recipe</vt:lpstr>
      <vt:lpstr>Additives</vt:lpstr>
      <vt:lpstr>Ingredient specifications</vt:lpstr>
      <vt:lpstr>Nutritional labelling</vt:lpstr>
      <vt:lpstr>Shelf-life and storage</vt:lpstr>
      <vt:lpstr>Packaging method and cooking in</vt:lpstr>
      <vt:lpstr>Claims</vt:lpstr>
      <vt:lpstr>Packaging (Primary)</vt:lpstr>
      <vt:lpstr>Packaging (Secondary)</vt:lpstr>
      <vt:lpstr>Appendix 1</vt:lpstr>
      <vt:lpstr>Part B Meat</vt:lpstr>
      <vt:lpstr>Part B Milk and cheese</vt:lpstr>
      <vt:lpstr>Part B Egg and egg products</vt:lpstr>
      <vt:lpstr>Part B Chocolate</vt:lpstr>
      <vt:lpstr>Part B Fish and fish products</vt:lpstr>
      <vt:lpstr>Part B Juice</vt:lpstr>
      <vt:lpstr>Part B Coffee</vt:lpstr>
      <vt:lpstr>Part B Tea</vt:lpstr>
      <vt:lpstr>Help and Examples</vt:lpstr>
      <vt:lpstr>EmballageType</vt:lpstr>
      <vt:lpstr>FAOAfsnit</vt:lpstr>
      <vt:lpstr>FAOFangstområde</vt:lpstr>
      <vt:lpstr>FAOUnderområde</vt:lpstr>
      <vt:lpstr>Landeliste</vt:lpstr>
      <vt:lpstr>LandelisteudenFAO</vt:lpstr>
      <vt:lpstr>Materialetype</vt:lpstr>
      <vt:lpstr>Additives!Print_Area</vt:lpstr>
      <vt:lpstr>'Appendix 1'!Print_Area</vt:lpstr>
      <vt:lpstr>Claims!Print_Area</vt:lpstr>
      <vt:lpstr>'Ingredient specifications'!Print_Area</vt:lpstr>
      <vt:lpstr>'Method of food processing'!Print_Area</vt:lpstr>
      <vt:lpstr>'Nutritional labelling'!Print_Area</vt:lpstr>
      <vt:lpstr>'Packaging (Primary)'!Print_Area</vt:lpstr>
      <vt:lpstr>'Packaging (Secondary)'!Print_Area</vt:lpstr>
      <vt:lpstr>'Packaging method and cooking in'!Print_Area</vt:lpstr>
      <vt:lpstr>'Part B Chocolate'!Print_Area</vt:lpstr>
      <vt:lpstr>'Part B Coffee'!Print_Area</vt:lpstr>
      <vt:lpstr>'Part B Egg and egg products'!Print_Area</vt:lpstr>
      <vt:lpstr>'Part B Fish and fish products'!Print_Area</vt:lpstr>
      <vt:lpstr>'Part B Juice'!Print_Area</vt:lpstr>
      <vt:lpstr>'Part B Meat'!Print_Area</vt:lpstr>
      <vt:lpstr>'Part B Milk and cheese'!Print_Area</vt:lpstr>
      <vt:lpstr>'Part B Tea'!Print_Area</vt:lpstr>
      <vt:lpstr>'Product designation and net con'!Print_Area</vt:lpstr>
      <vt:lpstr>Recipe!Print_Area</vt:lpstr>
      <vt:lpstr>'Shelf-life and storage'!Print_Area</vt:lpstr>
      <vt:lpstr>Start!Print_Area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Ørnfeld Jensen</dc:creator>
  <cp:lastModifiedBy>Oliver Ørnfeld Jensen</cp:lastModifiedBy>
  <cp:lastPrinted>2023-02-01T13:17:44Z</cp:lastPrinted>
  <dcterms:created xsi:type="dcterms:W3CDTF">2022-03-21T06:24:40Z</dcterms:created>
  <dcterms:modified xsi:type="dcterms:W3CDTF">2024-05-14T11:51:01Z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0x01010008E5A5FC75CA14438D7A9C67B278CFD1</vt:lpwstr>
  </property>
  <property fmtid="{D5CDD505-2E9C-101B-9397-08002B2CF9AE}" pid="3" name="MediaServiceImageTags">
    <vt:lpwstr/>
  </property>
</Properties>
</file>